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C:\Users\Public\MOVIENDONOS\Caicedonia 2022\ABRIL\155 LICITACION DOBLE CALZADA KRA 9 CALLE 12 Y 13 Y KRAS 9 Y 11\"/>
    </mc:Choice>
  </mc:AlternateContent>
  <xr:revisionPtr revIDLastSave="0" documentId="13_ncr:1_{EF1817E7-87D8-4E5E-A452-4D8341B38726}" xr6:coauthVersionLast="47" xr6:coauthVersionMax="47" xr10:uidLastSave="{00000000-0000-0000-0000-000000000000}"/>
  <bookViews>
    <workbookView xWindow="-1320" yWindow="743" windowWidth="21225" windowHeight="20594" xr2:uid="{00000000-000D-0000-FFFF-FFFF00000000}"/>
  </bookViews>
  <sheets>
    <sheet name="VERIFICACION JURIDICA  FINA (2)" sheetId="3" r:id="rId1"/>
    <sheet name="VERIFICACION JURIDICA  FINAL" sheetId="1" state="hidden" r:id="rId2"/>
    <sheet name="OBSERV" sheetId="2" r:id="rId3"/>
  </sheets>
  <externalReferences>
    <externalReference r:id="rId4"/>
  </externalReferences>
  <definedNames>
    <definedName name="_xlnm._FilterDatabase" localSheetId="0" hidden="1">'VERIFICACION JURIDICA  FINA (2)'!$D$4:$CJ$49</definedName>
    <definedName name="_Toc99306093" localSheetId="0">'VERIFICACION JURIDICA  FINA (2)'!$D$5</definedName>
    <definedName name="_Toc99306110" localSheetId="0">'VERIFICACION JURIDICA  FINA (2)'!$D$20</definedName>
    <definedName name="_Toc99306112" localSheetId="0">'VERIFICACION JURIDICA  FINA (2)'!$D$38</definedName>
    <definedName name="_Toc99306126" localSheetId="0">'VERIFICACION JURIDICA  FINA (2)'!#REF!</definedName>
    <definedName name="_Toc99306127" localSheetId="0">'VERIFICACION JURIDICA  FINA (2)'!#REF!</definedName>
    <definedName name="_Toc99306145" localSheetId="0">'VERIFICACION JURIDICA  FINA (2)'!#REF!</definedName>
    <definedName name="_Toc99306149" localSheetId="0">'VERIFICACION JURIDICA  FINA (2)'!#REF!</definedName>
    <definedName name="_Toc99306158" localSheetId="0">'VERIFICACION JURIDICA  FINA (2)'!#REF!</definedName>
    <definedName name="_xlnm.Print_Area" localSheetId="0">'VERIFICACION JURIDICA  FINA (2)'!$D$2:$D$49</definedName>
    <definedName name="_xlnm.Print_Area" localSheetId="1">'VERIFICACION JURIDICA  FINAL'!$A$1:$A$74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U35" i="3" l="1"/>
  <c r="BU33" i="3"/>
  <c r="BU34" i="3"/>
  <c r="AT35" i="3" l="1"/>
  <c r="AT34" i="3"/>
  <c r="AT33" i="3"/>
  <c r="CS32" i="3" l="1"/>
  <c r="CS31" i="3"/>
  <c r="CS30" i="3"/>
  <c r="CS28" i="3"/>
  <c r="CS27" i="3"/>
  <c r="CS26" i="3"/>
  <c r="CS24" i="3"/>
  <c r="CS23" i="3"/>
  <c r="CS22" i="3"/>
  <c r="CS20" i="3"/>
  <c r="CS19" i="3"/>
  <c r="CS18" i="3"/>
  <c r="CS17" i="3"/>
  <c r="CS16" i="3"/>
  <c r="CS15" i="3"/>
  <c r="CS14" i="3"/>
  <c r="CS13" i="3"/>
  <c r="CS12" i="3"/>
  <c r="CS10" i="3"/>
  <c r="CS9" i="3"/>
  <c r="CS8" i="3"/>
  <c r="CS7" i="3"/>
  <c r="CS6" i="3"/>
  <c r="CP32" i="3"/>
  <c r="CP31" i="3"/>
  <c r="CP30" i="3"/>
  <c r="CP28" i="3"/>
  <c r="CP27" i="3"/>
  <c r="CP26" i="3"/>
  <c r="CP24" i="3"/>
  <c r="CP23" i="3"/>
  <c r="CP22" i="3"/>
  <c r="CP20" i="3"/>
  <c r="CP19" i="3"/>
  <c r="CP18" i="3"/>
  <c r="CP17" i="3"/>
  <c r="CP16" i="3"/>
  <c r="CP15" i="3"/>
  <c r="CP14" i="3"/>
  <c r="CP13" i="3"/>
  <c r="CP12" i="3"/>
  <c r="CP10" i="3"/>
  <c r="CP9" i="3"/>
  <c r="CP8" i="3"/>
  <c r="CP7" i="3"/>
  <c r="CP6" i="3"/>
  <c r="CM32" i="3"/>
  <c r="CM31" i="3"/>
  <c r="CM30" i="3"/>
  <c r="CM28" i="3"/>
  <c r="CM27" i="3"/>
  <c r="CM26" i="3"/>
  <c r="CM24" i="3"/>
  <c r="CM23" i="3"/>
  <c r="CM22" i="3"/>
  <c r="CM20" i="3"/>
  <c r="CM19" i="3"/>
  <c r="CM18" i="3"/>
  <c r="CM17" i="3"/>
  <c r="CM16" i="3"/>
  <c r="CM15" i="3"/>
  <c r="CM14" i="3"/>
  <c r="CM13" i="3"/>
  <c r="CM12" i="3"/>
  <c r="CM10" i="3"/>
  <c r="CM9" i="3"/>
  <c r="CM8" i="3"/>
  <c r="CM7" i="3"/>
  <c r="CM6" i="3"/>
  <c r="CJ32" i="3"/>
  <c r="CJ31" i="3"/>
  <c r="CJ30" i="3"/>
  <c r="CJ28" i="3"/>
  <c r="CJ27" i="3"/>
  <c r="CJ26" i="3"/>
  <c r="CJ24" i="3"/>
  <c r="CJ23" i="3"/>
  <c r="CJ22" i="3"/>
  <c r="CJ20" i="3"/>
  <c r="CJ19" i="3"/>
  <c r="CJ18" i="3"/>
  <c r="CJ17" i="3"/>
  <c r="CJ16" i="3"/>
  <c r="CJ15" i="3"/>
  <c r="CJ14" i="3"/>
  <c r="CJ13" i="3"/>
  <c r="CJ12" i="3"/>
  <c r="CJ10" i="3"/>
  <c r="CJ9" i="3"/>
  <c r="CJ8" i="3"/>
  <c r="CJ7" i="3"/>
  <c r="CJ6" i="3"/>
  <c r="CG32" i="3"/>
  <c r="CG31" i="3"/>
  <c r="CG30" i="3"/>
  <c r="CG28" i="3"/>
  <c r="CG27" i="3"/>
  <c r="CG26" i="3"/>
  <c r="CG24" i="3"/>
  <c r="CG23" i="3"/>
  <c r="CG22" i="3"/>
  <c r="CG20" i="3"/>
  <c r="CG19" i="3"/>
  <c r="CG18" i="3"/>
  <c r="CG17" i="3"/>
  <c r="CG16" i="3"/>
  <c r="CG15" i="3"/>
  <c r="CG14" i="3"/>
  <c r="CG13" i="3"/>
  <c r="CG12" i="3"/>
  <c r="CG10" i="3"/>
  <c r="CG9" i="3"/>
  <c r="CG8" i="3"/>
  <c r="CG33" i="3" s="1"/>
  <c r="CG7" i="3"/>
  <c r="CG6" i="3"/>
  <c r="CD32" i="3"/>
  <c r="CD31" i="3"/>
  <c r="CD30" i="3"/>
  <c r="CD28" i="3"/>
  <c r="CD27" i="3"/>
  <c r="CD26" i="3"/>
  <c r="CD24" i="3"/>
  <c r="CD23" i="3"/>
  <c r="CD22" i="3"/>
  <c r="CD20" i="3"/>
  <c r="CD19" i="3"/>
  <c r="CD18" i="3"/>
  <c r="CD17" i="3"/>
  <c r="CD16" i="3"/>
  <c r="CD15" i="3"/>
  <c r="CD14" i="3"/>
  <c r="CD13" i="3"/>
  <c r="CD12" i="3"/>
  <c r="CD10" i="3"/>
  <c r="CD9" i="3"/>
  <c r="CD8" i="3"/>
  <c r="CD7" i="3"/>
  <c r="CD6" i="3"/>
  <c r="BY32" i="3"/>
  <c r="BY31" i="3"/>
  <c r="BY30" i="3"/>
  <c r="BY28" i="3"/>
  <c r="BY27" i="3"/>
  <c r="BY26" i="3"/>
  <c r="BY24" i="3"/>
  <c r="BY23" i="3"/>
  <c r="BY22" i="3"/>
  <c r="BY20" i="3"/>
  <c r="BY19" i="3"/>
  <c r="BY18" i="3"/>
  <c r="BY17" i="3"/>
  <c r="BY16" i="3"/>
  <c r="BY15" i="3"/>
  <c r="BY14" i="3"/>
  <c r="BY13" i="3"/>
  <c r="BY12" i="3"/>
  <c r="BY10" i="3"/>
  <c r="BY9" i="3"/>
  <c r="BY8" i="3"/>
  <c r="BY7" i="3"/>
  <c r="BY6" i="3"/>
  <c r="BV32" i="3"/>
  <c r="BV31" i="3"/>
  <c r="BV30" i="3"/>
  <c r="BV28" i="3"/>
  <c r="BV27" i="3"/>
  <c r="BV26" i="3"/>
  <c r="BV24" i="3"/>
  <c r="BV23" i="3"/>
  <c r="BV22" i="3"/>
  <c r="BV20" i="3"/>
  <c r="BV19" i="3"/>
  <c r="BV18" i="3"/>
  <c r="BV17" i="3"/>
  <c r="BV16" i="3"/>
  <c r="BV15" i="3"/>
  <c r="BV14" i="3"/>
  <c r="BV13" i="3"/>
  <c r="BV12" i="3"/>
  <c r="BV10" i="3"/>
  <c r="BV9" i="3"/>
  <c r="BV8" i="3"/>
  <c r="BV7" i="3"/>
  <c r="BV6" i="3"/>
  <c r="BS32" i="3"/>
  <c r="BS31" i="3"/>
  <c r="BS30" i="3"/>
  <c r="BS28" i="3"/>
  <c r="BS27" i="3"/>
  <c r="BS26" i="3"/>
  <c r="BS24" i="3"/>
  <c r="BS23" i="3"/>
  <c r="BS22" i="3"/>
  <c r="BS20" i="3"/>
  <c r="BS19" i="3"/>
  <c r="BS18" i="3"/>
  <c r="BS17" i="3"/>
  <c r="BS16" i="3"/>
  <c r="BS15" i="3"/>
  <c r="BS14" i="3"/>
  <c r="BS13" i="3"/>
  <c r="BS12" i="3"/>
  <c r="BS10" i="3"/>
  <c r="BS9" i="3"/>
  <c r="BS8" i="3"/>
  <c r="BS7" i="3"/>
  <c r="BS6" i="3"/>
  <c r="BP32" i="3"/>
  <c r="BP31" i="3"/>
  <c r="BP30" i="3"/>
  <c r="BP28" i="3"/>
  <c r="BP27" i="3"/>
  <c r="BP26" i="3"/>
  <c r="BP24" i="3"/>
  <c r="BP23" i="3"/>
  <c r="BP22" i="3"/>
  <c r="BP20" i="3"/>
  <c r="BP19" i="3"/>
  <c r="BP18" i="3"/>
  <c r="BP17" i="3"/>
  <c r="BP16" i="3"/>
  <c r="BP15" i="3"/>
  <c r="BP14" i="3"/>
  <c r="BP13" i="3"/>
  <c r="BP12" i="3"/>
  <c r="BP10" i="3"/>
  <c r="BP9" i="3"/>
  <c r="BP8" i="3"/>
  <c r="BP7" i="3"/>
  <c r="BP6" i="3"/>
  <c r="BM32" i="3"/>
  <c r="BM31" i="3"/>
  <c r="BM30" i="3"/>
  <c r="BM28" i="3"/>
  <c r="BM27" i="3"/>
  <c r="BM26" i="3"/>
  <c r="BM24" i="3"/>
  <c r="BM23" i="3"/>
  <c r="BM22" i="3"/>
  <c r="BM20" i="3"/>
  <c r="BM19" i="3"/>
  <c r="BM18" i="3"/>
  <c r="BM17" i="3"/>
  <c r="BM16" i="3"/>
  <c r="BM15" i="3"/>
  <c r="BM14" i="3"/>
  <c r="BM13" i="3"/>
  <c r="BM12" i="3"/>
  <c r="BM10" i="3"/>
  <c r="BM9" i="3"/>
  <c r="BM8" i="3"/>
  <c r="BM7" i="3"/>
  <c r="BM6" i="3"/>
  <c r="BJ32" i="3"/>
  <c r="BJ31" i="3"/>
  <c r="BJ30" i="3"/>
  <c r="BJ28" i="3"/>
  <c r="BJ27" i="3"/>
  <c r="BJ26" i="3"/>
  <c r="BJ24" i="3"/>
  <c r="BJ23" i="3"/>
  <c r="BJ22" i="3"/>
  <c r="BJ20" i="3"/>
  <c r="BJ19" i="3"/>
  <c r="BJ18" i="3"/>
  <c r="BJ17" i="3"/>
  <c r="BJ16" i="3"/>
  <c r="BJ15" i="3"/>
  <c r="BJ14" i="3"/>
  <c r="BJ13" i="3"/>
  <c r="BJ12" i="3"/>
  <c r="BJ10" i="3"/>
  <c r="BJ9" i="3"/>
  <c r="BJ8" i="3"/>
  <c r="BJ7" i="3"/>
  <c r="BJ6" i="3"/>
  <c r="BG32" i="3"/>
  <c r="BG31" i="3"/>
  <c r="BG30" i="3"/>
  <c r="BG28" i="3"/>
  <c r="BG27" i="3"/>
  <c r="BG26" i="3"/>
  <c r="BG24" i="3"/>
  <c r="BG23" i="3"/>
  <c r="BG22" i="3"/>
  <c r="BG20" i="3"/>
  <c r="BG19" i="3"/>
  <c r="BG18" i="3"/>
  <c r="BG17" i="3"/>
  <c r="BG16" i="3"/>
  <c r="BG15" i="3"/>
  <c r="BG14" i="3"/>
  <c r="BG13" i="3"/>
  <c r="BG12" i="3"/>
  <c r="BG10" i="3"/>
  <c r="BG9" i="3"/>
  <c r="BG8" i="3"/>
  <c r="BG7" i="3"/>
  <c r="BG6" i="3"/>
  <c r="BD32" i="3"/>
  <c r="BD31" i="3"/>
  <c r="BD30" i="3"/>
  <c r="BD28" i="3"/>
  <c r="BD27" i="3"/>
  <c r="BD26" i="3"/>
  <c r="BD24" i="3"/>
  <c r="BD23" i="3"/>
  <c r="BD22" i="3"/>
  <c r="BD20" i="3"/>
  <c r="BD19" i="3"/>
  <c r="BD18" i="3"/>
  <c r="BD17" i="3"/>
  <c r="BD16" i="3"/>
  <c r="BD15" i="3"/>
  <c r="BD14" i="3"/>
  <c r="BD13" i="3"/>
  <c r="BD12" i="3"/>
  <c r="BD10" i="3"/>
  <c r="BD9" i="3"/>
  <c r="BD8" i="3"/>
  <c r="BD7" i="3"/>
  <c r="BD6" i="3"/>
  <c r="BA32" i="3"/>
  <c r="BA31" i="3"/>
  <c r="BA30" i="3"/>
  <c r="BA28" i="3"/>
  <c r="BA27" i="3"/>
  <c r="BA26" i="3"/>
  <c r="BA24" i="3"/>
  <c r="BA23" i="3"/>
  <c r="BA22" i="3"/>
  <c r="BA20" i="3"/>
  <c r="BA19" i="3"/>
  <c r="BA18" i="3"/>
  <c r="BA17" i="3"/>
  <c r="BA16" i="3"/>
  <c r="BA15" i="3"/>
  <c r="BA14" i="3"/>
  <c r="BA13" i="3"/>
  <c r="BA12" i="3"/>
  <c r="BA10" i="3"/>
  <c r="BA9" i="3"/>
  <c r="BA8" i="3"/>
  <c r="BA7" i="3"/>
  <c r="BA6" i="3"/>
  <c r="AX32" i="3"/>
  <c r="AX31" i="3"/>
  <c r="AX30" i="3"/>
  <c r="AX28" i="3"/>
  <c r="AX27" i="3"/>
  <c r="AX26" i="3"/>
  <c r="AX24" i="3"/>
  <c r="AX23" i="3"/>
  <c r="AX22" i="3"/>
  <c r="AX20" i="3"/>
  <c r="AX19" i="3"/>
  <c r="AX18" i="3"/>
  <c r="AX17" i="3"/>
  <c r="AX16" i="3"/>
  <c r="AX15" i="3"/>
  <c r="AX14" i="3"/>
  <c r="AX13" i="3"/>
  <c r="AX12" i="3"/>
  <c r="AX10" i="3"/>
  <c r="AX9" i="3"/>
  <c r="AX8" i="3"/>
  <c r="AX7" i="3"/>
  <c r="AX6" i="3"/>
  <c r="AU32" i="3"/>
  <c r="AU31" i="3"/>
  <c r="AU30" i="3"/>
  <c r="AU28" i="3"/>
  <c r="AU27" i="3"/>
  <c r="AU26" i="3"/>
  <c r="AU24" i="3"/>
  <c r="AU23" i="3"/>
  <c r="AU22" i="3"/>
  <c r="AU20" i="3"/>
  <c r="AU19" i="3"/>
  <c r="AU18" i="3"/>
  <c r="AU17" i="3"/>
  <c r="AU16" i="3"/>
  <c r="AU15" i="3"/>
  <c r="AU14" i="3"/>
  <c r="AU13" i="3"/>
  <c r="AU12" i="3"/>
  <c r="AU10" i="3"/>
  <c r="AU9" i="3"/>
  <c r="AU8" i="3"/>
  <c r="AU7" i="3"/>
  <c r="AU6" i="3"/>
  <c r="AP32" i="3"/>
  <c r="AP31" i="3"/>
  <c r="AP30" i="3"/>
  <c r="AP28" i="3"/>
  <c r="AP27" i="3"/>
  <c r="AP26" i="3"/>
  <c r="AP24" i="3"/>
  <c r="AP23" i="3"/>
  <c r="AP22" i="3"/>
  <c r="AP20" i="3"/>
  <c r="AP19" i="3"/>
  <c r="AP18" i="3"/>
  <c r="AP17" i="3"/>
  <c r="AP16" i="3"/>
  <c r="AP15" i="3"/>
  <c r="AP14" i="3"/>
  <c r="AP13" i="3"/>
  <c r="AP12" i="3"/>
  <c r="AP10" i="3"/>
  <c r="AP9" i="3"/>
  <c r="AP8" i="3"/>
  <c r="AP7" i="3"/>
  <c r="AP6" i="3"/>
  <c r="AM32" i="3"/>
  <c r="AM31" i="3"/>
  <c r="AM30" i="3"/>
  <c r="AM28" i="3"/>
  <c r="AM27" i="3"/>
  <c r="AM26" i="3"/>
  <c r="AM24" i="3"/>
  <c r="AM23" i="3"/>
  <c r="AM22" i="3"/>
  <c r="AM20" i="3"/>
  <c r="AM19" i="3"/>
  <c r="AM18" i="3"/>
  <c r="AM17" i="3"/>
  <c r="AM16" i="3"/>
  <c r="AM15" i="3"/>
  <c r="AM14" i="3"/>
  <c r="AM13" i="3"/>
  <c r="AM12" i="3"/>
  <c r="AM10" i="3"/>
  <c r="AM9" i="3"/>
  <c r="AM8" i="3"/>
  <c r="AM7" i="3"/>
  <c r="AM6" i="3"/>
  <c r="AJ32" i="3"/>
  <c r="AJ31" i="3"/>
  <c r="AJ30" i="3"/>
  <c r="AJ28" i="3"/>
  <c r="AJ27" i="3"/>
  <c r="AJ26" i="3"/>
  <c r="AJ24" i="3"/>
  <c r="AJ23" i="3"/>
  <c r="AJ22" i="3"/>
  <c r="AJ20" i="3"/>
  <c r="AJ19" i="3"/>
  <c r="AJ18" i="3"/>
  <c r="AJ17" i="3"/>
  <c r="AJ16" i="3"/>
  <c r="AJ15" i="3"/>
  <c r="AJ14" i="3"/>
  <c r="AJ13" i="3"/>
  <c r="AJ12" i="3"/>
  <c r="AJ10" i="3"/>
  <c r="AJ9" i="3"/>
  <c r="AJ8" i="3"/>
  <c r="AJ7" i="3"/>
  <c r="AJ6" i="3"/>
  <c r="AG32" i="3"/>
  <c r="AG31" i="3"/>
  <c r="AG30" i="3"/>
  <c r="AG28" i="3"/>
  <c r="AG27" i="3"/>
  <c r="AG26" i="3"/>
  <c r="AG24" i="3"/>
  <c r="AG23" i="3"/>
  <c r="AG22" i="3"/>
  <c r="AG20" i="3"/>
  <c r="AG19" i="3"/>
  <c r="AG18" i="3"/>
  <c r="AG17" i="3"/>
  <c r="AG16" i="3"/>
  <c r="AG15" i="3"/>
  <c r="AG14" i="3"/>
  <c r="AG13" i="3"/>
  <c r="AG12" i="3"/>
  <c r="AG10" i="3"/>
  <c r="AG9" i="3"/>
  <c r="AG8" i="3"/>
  <c r="AG7" i="3"/>
  <c r="AG6" i="3"/>
  <c r="AD32" i="3"/>
  <c r="AD31" i="3"/>
  <c r="AD30" i="3"/>
  <c r="AD28" i="3"/>
  <c r="AD27" i="3"/>
  <c r="AD26" i="3"/>
  <c r="AD24" i="3"/>
  <c r="AD23" i="3"/>
  <c r="AD22" i="3"/>
  <c r="AD20" i="3"/>
  <c r="AD19" i="3"/>
  <c r="AD18" i="3"/>
  <c r="AD17" i="3"/>
  <c r="AD16" i="3"/>
  <c r="AD15" i="3"/>
  <c r="AD14" i="3"/>
  <c r="AD13" i="3"/>
  <c r="AD12" i="3"/>
  <c r="AD10" i="3"/>
  <c r="AD9" i="3"/>
  <c r="AD8" i="3"/>
  <c r="AD7" i="3"/>
  <c r="AD6" i="3"/>
  <c r="AA31" i="3"/>
  <c r="AA32" i="3"/>
  <c r="AA30" i="3"/>
  <c r="AA27" i="3"/>
  <c r="AA28" i="3"/>
  <c r="AA26" i="3"/>
  <c r="AA23" i="3"/>
  <c r="AA24" i="3"/>
  <c r="AA22" i="3"/>
  <c r="AA13" i="3"/>
  <c r="AA14" i="3"/>
  <c r="AA15" i="3"/>
  <c r="AA16" i="3"/>
  <c r="AA17" i="3"/>
  <c r="AA18" i="3"/>
  <c r="AA19" i="3"/>
  <c r="AA20" i="3"/>
  <c r="AA12" i="3"/>
  <c r="AA7" i="3"/>
  <c r="AA8" i="3"/>
  <c r="AA9" i="3"/>
  <c r="AA10" i="3"/>
  <c r="AA6" i="3"/>
  <c r="X31" i="3"/>
  <c r="X32" i="3"/>
  <c r="X30" i="3"/>
  <c r="X27" i="3"/>
  <c r="X28" i="3"/>
  <c r="X26" i="3"/>
  <c r="X23" i="3"/>
  <c r="X24" i="3"/>
  <c r="X22" i="3"/>
  <c r="X13" i="3"/>
  <c r="X14" i="3"/>
  <c r="X15" i="3"/>
  <c r="X16" i="3"/>
  <c r="X17" i="3"/>
  <c r="X18" i="3"/>
  <c r="X19" i="3"/>
  <c r="X20" i="3"/>
  <c r="X12" i="3"/>
  <c r="X7" i="3"/>
  <c r="X8" i="3"/>
  <c r="X9" i="3"/>
  <c r="X10" i="3"/>
  <c r="X6" i="3"/>
  <c r="CM33" i="3" l="1"/>
  <c r="CM34" i="3" s="1"/>
  <c r="BS33" i="3"/>
  <c r="BD33" i="3"/>
  <c r="BD38" i="3" s="1"/>
  <c r="BJ33" i="3"/>
  <c r="BJ37" i="3" s="1"/>
  <c r="BP33" i="3"/>
  <c r="BP38" i="3" s="1"/>
  <c r="CP33" i="3"/>
  <c r="CP37" i="3" s="1"/>
  <c r="BA33" i="3"/>
  <c r="BA38" i="3" s="1"/>
  <c r="AU33" i="3"/>
  <c r="AU36" i="3" s="1"/>
  <c r="BG33" i="3"/>
  <c r="BM33" i="3"/>
  <c r="BV33" i="3"/>
  <c r="BV37" i="3" s="1"/>
  <c r="BY33" i="3"/>
  <c r="BY37" i="3" s="1"/>
  <c r="CS33" i="3"/>
  <c r="AX33" i="3"/>
  <c r="AX37" i="3" s="1"/>
  <c r="CD33" i="3"/>
  <c r="CD34" i="3" s="1"/>
  <c r="CJ33" i="3"/>
  <c r="CJ34" i="3" s="1"/>
  <c r="AP33" i="3"/>
  <c r="AP34" i="3" s="1"/>
  <c r="AM33" i="3"/>
  <c r="AJ33" i="3"/>
  <c r="AJ38" i="3" s="1"/>
  <c r="AG33" i="3"/>
  <c r="AG36" i="3" s="1"/>
  <c r="AD33" i="3"/>
  <c r="AD36" i="3" s="1"/>
  <c r="CP36" i="3"/>
  <c r="CJ37" i="3"/>
  <c r="CG36" i="3"/>
  <c r="CG39" i="3" s="1"/>
  <c r="CG38" i="3"/>
  <c r="CG37" i="3"/>
  <c r="CD37" i="3"/>
  <c r="BY36" i="3"/>
  <c r="BP37" i="3"/>
  <c r="BM36" i="3"/>
  <c r="BJ36" i="3"/>
  <c r="BJ38" i="3"/>
  <c r="BD37" i="3"/>
  <c r="AJ36" i="3"/>
  <c r="U31" i="3"/>
  <c r="U32" i="3"/>
  <c r="U30" i="3"/>
  <c r="U27" i="3"/>
  <c r="U28" i="3"/>
  <c r="U26" i="3"/>
  <c r="U23" i="3"/>
  <c r="U24" i="3"/>
  <c r="U22" i="3"/>
  <c r="U13" i="3"/>
  <c r="U14" i="3"/>
  <c r="U15" i="3"/>
  <c r="U16" i="3"/>
  <c r="U17" i="3"/>
  <c r="U18" i="3"/>
  <c r="U19" i="3"/>
  <c r="U20" i="3"/>
  <c r="U12" i="3"/>
  <c r="U7" i="3"/>
  <c r="U8" i="3"/>
  <c r="U9" i="3"/>
  <c r="U10" i="3"/>
  <c r="U6" i="3"/>
  <c r="CM37" i="3" l="1"/>
  <c r="CM36" i="3"/>
  <c r="CM40" i="3" s="1"/>
  <c r="CM38" i="3"/>
  <c r="CJ36" i="3"/>
  <c r="CS37" i="3"/>
  <c r="CS36" i="3"/>
  <c r="CG40" i="3"/>
  <c r="BY38" i="3"/>
  <c r="BY34" i="3"/>
  <c r="CJ38" i="3"/>
  <c r="CJ40" i="3" s="1"/>
  <c r="CD38" i="3"/>
  <c r="CD36" i="3"/>
  <c r="CD40" i="3" s="1"/>
  <c r="BV36" i="3"/>
  <c r="BV38" i="3"/>
  <c r="BS38" i="3"/>
  <c r="BS37" i="3"/>
  <c r="BS36" i="3"/>
  <c r="BS39" i="3" s="1"/>
  <c r="BS40" i="3" s="1"/>
  <c r="BP36" i="3"/>
  <c r="BG37" i="3"/>
  <c r="BG36" i="3"/>
  <c r="BD36" i="3"/>
  <c r="BD34" i="3"/>
  <c r="BA36" i="3"/>
  <c r="BA34" i="3"/>
  <c r="BA37" i="3"/>
  <c r="AX36" i="3"/>
  <c r="AU38" i="3"/>
  <c r="AU37" i="3"/>
  <c r="AX38" i="3"/>
  <c r="AX34" i="3"/>
  <c r="BD40" i="3"/>
  <c r="BG38" i="3"/>
  <c r="BM38" i="3"/>
  <c r="CP34" i="3"/>
  <c r="CS38" i="3"/>
  <c r="AM37" i="3"/>
  <c r="AL33" i="3"/>
  <c r="AL34" i="3" s="1"/>
  <c r="AL35" i="3" s="1"/>
  <c r="BM37" i="3"/>
  <c r="CP38" i="3"/>
  <c r="CP40" i="3" s="1"/>
  <c r="AP37" i="3"/>
  <c r="AP36" i="3"/>
  <c r="AP38" i="3"/>
  <c r="AM38" i="3"/>
  <c r="AM36" i="3"/>
  <c r="AJ37" i="3"/>
  <c r="AG37" i="3"/>
  <c r="AG38" i="3"/>
  <c r="AG34" i="3"/>
  <c r="AD34" i="3"/>
  <c r="AD38" i="3"/>
  <c r="AD37" i="3"/>
  <c r="CS39" i="3"/>
  <c r="CS40" i="3" s="1"/>
  <c r="BY40" i="3"/>
  <c r="BP39" i="3"/>
  <c r="BJ39" i="3"/>
  <c r="BJ40" i="3" s="1"/>
  <c r="AJ39" i="3"/>
  <c r="AJ40" i="3" s="1"/>
  <c r="R31" i="3"/>
  <c r="R32" i="3"/>
  <c r="R30" i="3"/>
  <c r="R27" i="3"/>
  <c r="R28" i="3"/>
  <c r="R26" i="3"/>
  <c r="R23" i="3"/>
  <c r="R24" i="3"/>
  <c r="R22" i="3"/>
  <c r="R13" i="3"/>
  <c r="R14" i="3"/>
  <c r="R15" i="3"/>
  <c r="R16" i="3"/>
  <c r="R17" i="3"/>
  <c r="R18" i="3"/>
  <c r="R19" i="3"/>
  <c r="R20" i="3"/>
  <c r="R12" i="3"/>
  <c r="R7" i="3"/>
  <c r="R8" i="3"/>
  <c r="R9" i="3"/>
  <c r="R10" i="3"/>
  <c r="R6" i="3"/>
  <c r="L34" i="3"/>
  <c r="L31" i="3"/>
  <c r="L32" i="3"/>
  <c r="L30" i="3"/>
  <c r="L27" i="3"/>
  <c r="L28" i="3"/>
  <c r="L26" i="3"/>
  <c r="L23" i="3"/>
  <c r="L24" i="3"/>
  <c r="L22" i="3"/>
  <c r="L13" i="3"/>
  <c r="L14" i="3"/>
  <c r="L15" i="3"/>
  <c r="L16" i="3"/>
  <c r="L17" i="3"/>
  <c r="L18" i="3"/>
  <c r="L19" i="3"/>
  <c r="L20" i="3"/>
  <c r="L12" i="3"/>
  <c r="L7" i="3"/>
  <c r="L8" i="3"/>
  <c r="L9" i="3"/>
  <c r="L10" i="3"/>
  <c r="L6" i="3"/>
  <c r="BM39" i="3" l="1"/>
  <c r="BM40" i="3" s="1"/>
  <c r="BV39" i="3"/>
  <c r="BV40" i="3" s="1"/>
  <c r="BG39" i="3"/>
  <c r="BG40" i="3" s="1"/>
  <c r="BA40" i="3"/>
  <c r="AX40" i="3"/>
  <c r="AU40" i="3"/>
  <c r="BP40" i="3"/>
  <c r="AP40" i="3"/>
  <c r="AM39" i="3"/>
  <c r="AM40" i="3" s="1"/>
  <c r="AG40" i="3"/>
  <c r="AD40" i="3"/>
  <c r="O32" i="3"/>
  <c r="O31" i="3"/>
  <c r="O30" i="3"/>
  <c r="O28" i="3"/>
  <c r="O27" i="3"/>
  <c r="O26" i="3"/>
  <c r="O24" i="3"/>
  <c r="O23" i="3"/>
  <c r="O22" i="3"/>
  <c r="O20" i="3"/>
  <c r="O19" i="3"/>
  <c r="O18" i="3"/>
  <c r="O17" i="3"/>
  <c r="O16" i="3"/>
  <c r="O15" i="3"/>
  <c r="O14" i="3"/>
  <c r="O13" i="3"/>
  <c r="O12" i="3"/>
  <c r="O10" i="3"/>
  <c r="O9" i="3"/>
  <c r="O8" i="3"/>
  <c r="O7" i="3"/>
  <c r="O6" i="3"/>
  <c r="F32" i="3"/>
  <c r="H32" i="3" s="1"/>
  <c r="F31" i="3"/>
  <c r="H31" i="3" s="1"/>
  <c r="F30" i="3"/>
  <c r="H30" i="3" s="1"/>
  <c r="F28" i="3"/>
  <c r="H28" i="3" s="1"/>
  <c r="F27" i="3"/>
  <c r="H27" i="3" s="1"/>
  <c r="F26" i="3"/>
  <c r="H26" i="3" s="1"/>
  <c r="F24" i="3"/>
  <c r="H24" i="3" s="1"/>
  <c r="F23" i="3"/>
  <c r="H23" i="3" s="1"/>
  <c r="F22" i="3"/>
  <c r="H22" i="3" s="1"/>
  <c r="F20" i="3"/>
  <c r="H20" i="3" s="1"/>
  <c r="I20" i="3" s="1"/>
  <c r="F19" i="3"/>
  <c r="H19" i="3" s="1"/>
  <c r="F18" i="3"/>
  <c r="H18" i="3" s="1"/>
  <c r="H17" i="3"/>
  <c r="F16" i="3"/>
  <c r="H16" i="3" s="1"/>
  <c r="H15" i="3"/>
  <c r="F14" i="3"/>
  <c r="H14" i="3" s="1"/>
  <c r="F13" i="3"/>
  <c r="H13" i="3" s="1"/>
  <c r="H12" i="3"/>
  <c r="F10" i="3"/>
  <c r="H10" i="3" s="1"/>
  <c r="I10" i="3" s="1"/>
  <c r="H9" i="3"/>
  <c r="F8" i="3"/>
  <c r="H8" i="3" s="1"/>
  <c r="I8" i="3" s="1"/>
  <c r="F7" i="3"/>
  <c r="H7" i="3" s="1"/>
  <c r="I7" i="3" s="1"/>
  <c r="H6" i="3"/>
  <c r="I6" i="3" s="1"/>
  <c r="I9" i="3"/>
  <c r="O33" i="3" l="1"/>
  <c r="O38" i="3" s="1"/>
  <c r="AA33" i="3"/>
  <c r="L33" i="3"/>
  <c r="L36" i="3" s="1"/>
  <c r="R33" i="3"/>
  <c r="R36" i="3" s="1"/>
  <c r="X33" i="3"/>
  <c r="X36" i="3" s="1"/>
  <c r="U33" i="3"/>
  <c r="U38" i="3" s="1"/>
  <c r="I13" i="3"/>
  <c r="I14" i="3"/>
  <c r="I15" i="3"/>
  <c r="I16" i="3"/>
  <c r="I17" i="3"/>
  <c r="I18" i="3"/>
  <c r="I19" i="3"/>
  <c r="I12" i="3"/>
  <c r="Z34" i="3" l="1"/>
  <c r="Z35" i="3" s="1"/>
  <c r="Z33" i="3"/>
  <c r="R37" i="3"/>
  <c r="X34" i="3"/>
  <c r="AA36" i="3"/>
  <c r="X37" i="3"/>
  <c r="AA37" i="3"/>
  <c r="X38" i="3"/>
  <c r="AA38" i="3"/>
  <c r="U36" i="3"/>
  <c r="L37" i="3"/>
  <c r="L38" i="3"/>
  <c r="O36" i="3"/>
  <c r="O37" i="3"/>
  <c r="U37" i="3"/>
  <c r="R38" i="3"/>
  <c r="U39" i="3" l="1"/>
  <c r="U40" i="3" s="1"/>
  <c r="R39" i="3"/>
  <c r="R40" i="3" s="1"/>
  <c r="X40" i="3"/>
  <c r="AA39" i="3"/>
  <c r="AA40" i="3" s="1"/>
  <c r="O39" i="3"/>
  <c r="O40" i="3" s="1"/>
  <c r="L39" i="3"/>
  <c r="L40" i="3" s="1"/>
  <c r="I32" i="3" l="1"/>
  <c r="I31" i="3"/>
  <c r="I30" i="3"/>
  <c r="I28" i="3"/>
  <c r="I27" i="3"/>
  <c r="I26" i="3"/>
  <c r="I24" i="3"/>
  <c r="I23" i="3"/>
  <c r="I22" i="3"/>
  <c r="F39" i="3"/>
  <c r="H33" i="3" l="1"/>
  <c r="G37" i="3" s="1"/>
  <c r="G36" i="3" l="1"/>
  <c r="H34" i="3"/>
  <c r="G38" i="3"/>
  <c r="H39" i="3" l="1"/>
  <c r="H40" i="3" s="1"/>
</calcChain>
</file>

<file path=xl/sharedStrings.xml><?xml version="1.0" encoding="utf-8"?>
<sst xmlns="http://schemas.openxmlformats.org/spreadsheetml/2006/main" count="1009" uniqueCount="318">
  <si>
    <t>1.2. El representante legal debe encontrarse debidamente facultado para representar legalmente a la sociedad y para celebrar todos los actos y contratos que se relacionen con el objeto de la misma.</t>
  </si>
  <si>
    <t>1.4. Fotocopia de la Cédula de Ciudadanía de quien suscribe la oferta</t>
  </si>
  <si>
    <t xml:space="preserve">1.7. Declaración que ninguna otra persona fuera del proponente tiene interés comercial en la propuesta ni en el contrato que de ella se derive. </t>
  </si>
  <si>
    <t>2.2. Representante: Designar la persona, que para todos los efectos representará el consorcio o la unión temporal.</t>
  </si>
  <si>
    <t xml:space="preserve">2.3. Señalar las reglas básicas que regulen las relaciones entre los miembros del consorcio o la unión temporal y sus respectivas responsabilidades..  </t>
  </si>
  <si>
    <t xml:space="preserve">2.5. Señalar la duración del mismo que no deberá ser inferior a la del contrato y un año más. </t>
  </si>
  <si>
    <t>2.6. En atención a lo dispuesto en el artículo 11 del Decreto 3050 de 1997, compilado en el artículo 1.6.1.4.8 del Decreto Único Reglamentario 1625 de 2016 “Por medio del cual se expide el Decreto Único Reglamentario en materia tributaria” los integrantes del Consorcio o Unión Temporal en el documento de constitución deben manifestar para efectos del pago en relación con la facturación:  
• Si la va a efectuar en representación del consorcio o la unión temporal uno de sus integrantes, caso en el cual se debe informar el número del NIT de quien factura. 
• Si la va realizar el consorcio o unión temporal con su propio NIT, hecho que se debe indicar en el documento de conformación. Además, se debe señalar el porcentaje o valor del contrato que corresponda a cada uno de los integrantes, el nombre o razón social y el NIT de cada uno de ellos. En este caso, para efectos de la inscripción y actualización en el Registro Único Tributario deberán tener en cuenta lo dispuesto en las normas aplicables a la materia.</t>
  </si>
  <si>
    <t>2.7. Suscrita por todos sus integrantes y el representante del mismo.</t>
  </si>
  <si>
    <t>3.3. En ofertas conjuntas, cuando los integrantes del consorcio o unión temporal, o uno de ellos, sea persona jurídica, cada uno de ellos o el integrante respectivo, debe aportar el citado certificado, cumpliendo además con todos los requisitos señalados con antelación. De igual forma, cada uno de los miembros deberá acreditar que dentro de su objeto social se encuentra comprendido el objeto de proceso de selección o la actividad que se compromete a desarrollar en el acuerdo de conformación correspondiente. En todo caso el consorcio o la unión temporal deberá en conjunto, acreditar que sus objetos sociales comprenden la totalidad del objeto del presente proceso de selección.</t>
  </si>
  <si>
    <t>3.4. Quién ejerce la representación legal</t>
  </si>
  <si>
    <t>3.5 Facultades del Representante Legal</t>
  </si>
  <si>
    <t>3.6 Objeto social dentro del cual se  se debe hallar comprendido el objeto del proceso de selección.</t>
  </si>
  <si>
    <t>3.10 Si la propuesta se presenta a nombre de una Sucursal, se deberán anexar los Certificados tanto de la Sucursal como de la Casa principal.</t>
  </si>
  <si>
    <t>4.3.Tanto en el evento de presentación de la oferta en forma individual como conjunta (consorcios o uniones temporales), el oferente y cada uno de los integrantes de dicha persona, debe estar inscrito en el RUP.</t>
  </si>
  <si>
    <t>5.1. Mecanismo de cobertura</t>
  </si>
  <si>
    <t>5.4  A favor Procuraduría General de la Nación</t>
  </si>
  <si>
    <t xml:space="preserve">5.7.Cuando la oferta es presentada por un proponente plural, como Unión Temporal o Consorcio, la garantía debe ser otorgada por todos sus integrantes. </t>
  </si>
  <si>
    <t>5.8. Nombre del tomador</t>
  </si>
  <si>
    <t>1.5. En el evento de participación conjunta, el consorcio, o unión temporal debe estar conformado de acuerdo con lo establecido por el artículo 7 de la Ley 80 de 1993, lo cual se debe acreditar con el respectivo documento de conformación. Para el momento de presentación de la oferta el proponente debe indicar en la carta de presentación de la misma el nombre del consorcio o la unión temporal y cuáles son sus integrantes. LA OFERTA DEBE PRESENTARSE DESDE EL USARIO DEL CONSORCIO O UNION TEMPORAL.</t>
  </si>
  <si>
    <t>5.6. Referida a Consorcio o UT (cuando aplique)</t>
  </si>
  <si>
    <t>1.6. Declaración que la propuesta y el contrato que llegare a celebrarse sólo compromete al proponente.</t>
  </si>
  <si>
    <t>1.8. Declaración que si se les adjudica el contrato, se comprometen a suscribir el contrato y constituir la garantía requerida dentro del término señalado para ello.</t>
  </si>
  <si>
    <t xml:space="preserve">1.9. Declaración que conoce la información general y especial y demás documentos que integran el pliego de condiciones y acepta los requisitos en ellos contenidos. </t>
  </si>
  <si>
    <t>1.10. Declaración bajo la gravedad del juramento, donde afirma que no existe ninguna causal de inhabilidad, incompatibilidad y/o prohibición, de las señaladas en la Constitución Política, en la Ley, especialmente en el artículo 8º de la Ley 80 de 1993, la ley 1150 de 2007, la ley 1474 de 2011 y demás normas concordantes, que impidan la participación del oferente en el presente proceso de selección y en la celebración y ejecución del respectivo contrato.</t>
  </si>
  <si>
    <t>1.11. Declaración que los activos y recursos que conforman el patrimonio del proponente provienen en su totalidad de actividades lícitas.</t>
  </si>
  <si>
    <t>1.12. Declaración que conoce, entiende y acepta las especificaciones técnicas del proceso, que cuenta con el personal mínimo exigido por la Entidad para ejecutar el objeto del contrato y que se compromete a cumplir con las obligaciones que se generen con ocasión de la suscripción del contrato.</t>
  </si>
  <si>
    <t xml:space="preserve">1.15. Declaración que toda la información y documentos que presenta al proceso de selección pueden ser publicados, salvo las excepciones previstas en la ley. Con la presentación de la oferta, acepta tal condición. </t>
  </si>
  <si>
    <t>1.13. Declaración autorizando a la Procuraduría a verificar toda la información incluida en la propuesta y a solicitar a las autoridades competentes o a los particulares correspondientes, información relacionada con el contenido de la misma.</t>
  </si>
  <si>
    <t>1.1. Debe estar firmada por el proponente, representante legal para personas jurídicas, persona designada para representarlo en caso de consorcio o unión temporal o apoderado debidamente constituido, evento en el cual se debe anexar el poder autenticado donde se especifique si se otorga poder para presentar la oferta, o para participar en todo el proceso de selección y suscribir el contrato en caso de resultar seleccionado.</t>
  </si>
  <si>
    <t>1.18. Persona Natural: El oferente que se presente como persona natural debe ser profesional en alguno de los siguientes núcleos básicos de conocimiento, “INGENIERÍA CIVIL Y AFINES Y/O ARQUITECTURA” considerando los conocimientos especializados que requiere para el desarrollo del objeto contractual, y que son propios de estos núcleos y, adicionalmente debe contar con tarjeta profesional, informando el número de la misma. La persona que abona la oferta no debe encontrarse reportado en el boletín de responsables fiscales de la Contraloría General de la República o inhabilitado para contratar en el Sistema de Información de Registro de Sanciones y Causas de Inhabilidad “SIRI” de la Entidad y en el Sistema Registro Nacional de Medidas Correctivas RNMC de la Policía Nacional de Colombia como infractor de la Ley 1801 de 2016. En caso, de encontrarse reportado en el boletín, en el Sistema Registro Nacional de Medidas Correctivas RNMC o se encuentre inhabilitado, no podrá abonar la propuesta.</t>
  </si>
  <si>
    <t>1.19. Persona Jurídica: La propuesta presentada por una persona jurídica, cuyo representante legal no sea profesional en alguno de los siguientes núcleos básicos de conocimiento “INGENIERÍA CIVIL Y AFINES Y/O ARQUITECTURA”, deberá ser abonada por una persona natural profesional en los núcleos básicos del conocimiento mencionados, considerando los conocimientos especializados que requiere para desarrollo del objeto contractual y que son propios de estos núcleos, adicionalmente debe contar con tarjeta profesional, informando el número de la misma . La persona que abona la oferta no debe encontrarse reportado en el boletín de responsables fiscales de la Contraloría General de la República o inhabilitado para contratar en el Sistema de Información de Registro de Sanciones y Causas de Inhabilidad “SIRI” de la Entidad y en el Sistema Registro Nacional de Medidas Correctivas RNMC de la Policía Nacional de Colombia como infractor de la Ley 1801 de 2016. En caso, de encontrarse reportado en el boletín, en el Sistema Registro Nacional de Medidas Correctivas RNMC o se encuentre inhabilitado, no podrá abonar la propuesta.</t>
  </si>
  <si>
    <t>1.20. Consorcio o unión temporal: En el evento en el que la propuesta sea presentada en forma asociativa y su representante no sea profesional en alguno de los siguientes núcleos básicos de conocimiento, “INGENIERÍA CIVIL Y AFINES Y/O ARQUITECTURA”, deberá ser abonada por una persona natural profesional en los núcleos básicos del conocimiento mencionados, considerando los conocimientos especializados que requiere para desarrollo del objeto contractual y que son propios de estos núcleos, adicionalmente debe contar con tarjeta profesional, , informando el número de la misma .  La persona que abona la oferta no debe encontrarse reportado en el boletín de responsables fiscales de la Contraloría General de la República o inhabilitado para contratar en el Sistema de Información de Registro de Sanciones y Causas de Inhabilidad “SIRI” de la Entidad y en el Sistema Registro Nacional de Medidas Correctivas RNMC de la Policía Nacional de Colombia como infractor de la Ley 1801 de 2016.  En caso, de encontrarse reportado en el boletín, en el Sistema Registro Nacional de Medidas Correctivas RNMC o se encuentre inhabilitado, no podrá abonar la propuesta.</t>
  </si>
  <si>
    <t>1.21. Fotocopia de la tarjeta profesional y certificado de vigencia de la tarjeta profesional, del representante legal, proponente o del profesional que abone la propuesta (según corresponda).</t>
  </si>
  <si>
    <t>1.22. Nit del proponente</t>
  </si>
  <si>
    <t xml:space="preserve">1.23. Dirección </t>
  </si>
  <si>
    <t>1.24. Telefonos</t>
  </si>
  <si>
    <t xml:space="preserve">1.25. Correo electrónico </t>
  </si>
  <si>
    <t xml:space="preserve">2.4. En el caso de la UNIÓN TEMPORAL señalar en forma clara y precisa, los términos y extensión de la participación en la propuesta y en su ejecución y las obligaciones y responsabilidades de cada uno en la ejecución del contrato los cuales no podrán ser modificados sin el consentimiento previo de la Entidad contratante.  </t>
  </si>
  <si>
    <t>5.2. Cubre la sanción derivada del incumplimiento de la oferta en los siguientes eventos:
i. La no ampliación de la vigencia de la garantía de seriedad de la oferta cuando el plazo para la adjudicación o para suscribir el contrato es prorrogado, siempre que tal prórroga sea inferior a tres (3) meses.
ii. El retiro de la oferta después de vencido el plazo fijado para la presentación de las ofertas.
iii. La no suscripción del contrato sin justa causa por parte del adjudicatario.
iv. La falta de otorgamiento por parte del proponente seleccionado de la garantía de cumplimiento del contrato, dentro del plazo señalado en el mismo.</t>
  </si>
  <si>
    <t>4.2. Se tendrá en cuenta la información que se encuentre registrada en el RUP y que esté en firme para la fecha de cierre del proceso, relacionada con la inscripción, actualización o renovación hecha bajo el régimen del Decreto 1082 de 2015 y acorde con lo establecido por Decreto Ley 019 de 2012.</t>
  </si>
  <si>
    <t>6.1. El proponente deberá cumplir con las cotizaciones al Sistema de Seguridad Social Integral y parafiscales, conforme a lo previsto en las normas aplicables sobre la materia. El cumplimiento de esta obligación se acredita, cuando es persona jurídica, mediante certificación suscrita por el representante legal o revisor fiscal de la empresa, según el caso, y cuando es persona natural allegando copia de la planilla PILA debidamente pagada. En el evento que el oferente se encuentre incurso en alguna de las causales de exoneración previstas en las leyes citadas, deberá hacer esta manifestación en la respectiva certificación.
En el caso de consorcios o uniones temporales, cada uno de los integrantes debe cumplir con este requisito. 
Cuando el proponente no allegue con su oferta la certificación de que trata este numeral o la misma requiere aclaraciones, la Procuraduría las solicitará dentro de los términos previstos para solicitar aclaraciones.</t>
  </si>
  <si>
    <t>OFERTA No. 1</t>
  </si>
  <si>
    <t>OFERTA No. 2</t>
  </si>
  <si>
    <t>OFERTA No. 3</t>
  </si>
  <si>
    <t>OFERTA No. 4</t>
  </si>
  <si>
    <t>1.3. Debe indicar en forma clara el nombre e identificación de la persona que presenta la oferta.</t>
  </si>
  <si>
    <t xml:space="preserve">1.17. Declaración que se compromete a ejecutar el objeto contractual en los lugares dispuestos por la entidad en el Pliego de Condiciones, su complemento, documentos, anexos que lo conforman y las adendas que lo aclaran o modifican. </t>
  </si>
  <si>
    <t>3.2. Persona Jurídica que legalmente no está obligada a inscribirse en la Cámara de Comercio: Documento legal idóneo que acredite su existencia y representación o reconocimiento de personería jurídica expedido dentro de los 15 días hábiles anteriores a la fecha de presentación de la oferta. (Entre el 1ro y el 21 de septiembre de 2020)</t>
  </si>
  <si>
    <t xml:space="preserve">3.7 Duración de la sociedad (No inferior al plazo de ejecución del contrato y un (1) año más) </t>
  </si>
  <si>
    <t>3.8 Autorización cuando el monto de la propuesta fuere supeprior al límite autorizado al Representante Legal.</t>
  </si>
  <si>
    <t>3.9 Estatutos si se requiere verificar en los mismos las facultades del Representsnte Legal.</t>
  </si>
  <si>
    <t>Verificación Boletín de Responsables Fiscales de la Contraloría General de la República</t>
  </si>
  <si>
    <t xml:space="preserve">Verificación en el Sistema de Información de Registro de Sanciones y Causas de Inhabilidad "SIRI" de la Procuraduría General de la Nación </t>
  </si>
  <si>
    <t>Verificación en el Sistema Registro Nacional de Medidas Correctivas RNMC de la Policía Nacional de Colombia</t>
  </si>
  <si>
    <t>1.16. Que el valor total de la propuesta económica es de</t>
  </si>
  <si>
    <t>OFERTA No. 5</t>
  </si>
  <si>
    <t xml:space="preserve">
LICITACIÓN PÚBLICA LP-001-2021
</t>
  </si>
  <si>
    <t xml:space="preserve">PRESUPUESTO TOTAL: </t>
  </si>
  <si>
    <r>
      <t xml:space="preserve">2.1. Indicar en forma expresa si su participación es a título de </t>
    </r>
    <r>
      <rPr>
        <b/>
        <sz val="12"/>
        <rFont val="Arial Narrow"/>
        <family val="2"/>
      </rPr>
      <t>CONSORCIO</t>
    </r>
    <r>
      <rPr>
        <sz val="12"/>
        <rFont val="Arial Narrow"/>
        <family val="2"/>
      </rPr>
      <t xml:space="preserve"> o </t>
    </r>
    <r>
      <rPr>
        <b/>
        <sz val="12"/>
        <rFont val="Arial Narrow"/>
        <family val="2"/>
      </rPr>
      <t>UNIÓN TEMPORAL.</t>
    </r>
  </si>
  <si>
    <r>
      <t xml:space="preserve">CONCEPTO: </t>
    </r>
    <r>
      <rPr>
        <sz val="12"/>
        <rFont val="Arial Narrow"/>
        <family val="2"/>
      </rPr>
      <t>CUMPLE / NO CUMPLE</t>
    </r>
  </si>
  <si>
    <t>1.14. Declaración autorizando  a la Procuraduría General de la Nación a notificar sus actos a través del buzón de correo electrónico señalado en la carta de presentación (Ley 1437 de 2011, Artículo 56).</t>
  </si>
  <si>
    <t>OBJETO:  REALIZAR OBRAS DE ADECUACION Y MANTENIMIENTO DE LA INFRAESTRUCTURA FÍSICA DE LAS SEDES DE LA PROCURADURÍA GENERAL DE LA NACIÓN A NIVEL NACIONAL, INCLUIDO EL SUMINISTRO, INSTALACIÓN Y MANTENIMIENTO DE AIRES ACONDICIONADOS</t>
  </si>
  <si>
    <t>1.  CARTA DE PRESENTACIÓN DE LA OFERTA  (Numeral 3.1.1. Pliego de Condiciones Definitivo)</t>
  </si>
  <si>
    <t>REQUISITOS HABILITANTES DE CARÁCTER JURÍDICO
(Numeral 3.1 Pliego de Condiciones Definitivo)</t>
  </si>
  <si>
    <t>ABONO DE LA OFERTA
Persona Natural: El oferente que se presente como persona natural debe ser profesional en alguno de los siguientes núcleos básicos de conocimiento, “INGENIERÍA CIVIL Y AFINES Y/O ARQUITECTURA” (Numeral 3.1.1.1. Pliego de Condiciones Definitivo)</t>
  </si>
  <si>
    <t>2. DOCUMENTO DE CONFORMACIÓN DEL CONSORCIO O UNIÓN TEMPORAL (Numeral 3.1.2. Pliego de Condiciones Definitivo)</t>
  </si>
  <si>
    <t>4.- CERTIFICADO DE INSCRIPCIÓN EN EL REGISTRO ÚNICO DE PROPONENTES (RUP), ACORDE CON LO ESTABLECIDO POR LA PARTE 2 TÍTULO 1 SUBSECCIÓN 5 DEL DECRETO 1082 DE 2015. (Numeral 3.1.4. Pliego de Condiciones Definitivo)</t>
  </si>
  <si>
    <t>3.- CERTIFICADO DE EXISTENCIA Y REPRESENTACIÓN LEGAL Y/O DOCUMENTO LEGAL IDONEO (Numeral 3.1.3. Pliego de Condiciones Definitivo)</t>
  </si>
  <si>
    <t>5. GARANTÍA DE SERIEDAD DE LA OFERTA (Numeral 3.1.5. Pliego de Condiciones Definitivo)</t>
  </si>
  <si>
    <t>6. CERTIFICACIÓN EXPEDIDA SOBRE EL PAGO DE APORTES AL SISTEMA DE SEGURIDAD SOCIAL Y PARAFISCALES.  (Numeral 3.1.6. Pliego de Condiciones Definitivo)</t>
  </si>
  <si>
    <t>7. VERIFICACIÓN RESPONSABLES FISCALES, ANTECEDENTES DISCIPLINARIOS Y SISTEMA REGISTRO NACIONAL DE MEDIDAS CORRECTIVAS RNMC DE LA POLICÍA NACIONAL DE COLOMBIA COMO INFRACTOR DE LA LEY 1801 DE 2016.  (Numeral 3.1.7. Pliego de Condiciones Definitivo)</t>
  </si>
  <si>
    <t>8. REQUISITOS HABILITANTES DE PERSONAS EXTRANJERAS NO INSCRITAS EN EL REGISTRO ÚNICO DE PROPONENTES POR NO TENER DOMICILIO O SUCURSAL EN EL PAÍS.  (Numeral 3.1.8. Pliego de Condiciones Definitivo)</t>
  </si>
  <si>
    <t xml:space="preserve">CUMPLE </t>
  </si>
  <si>
    <t>N/A</t>
  </si>
  <si>
    <t>CUMPLE</t>
  </si>
  <si>
    <t>CUMPLE  HOL S.A.S: 804.014.816-0  COOL AIR MULTIAIRES S.A.S 900.784.573-7 ELECTRICAS REYES S.A.S 802.017.852-2</t>
  </si>
  <si>
    <t>CRA 64B # 84B-72</t>
  </si>
  <si>
    <t>gerencia@holsas.com</t>
  </si>
  <si>
    <t>CUMPLE UNIÓN TEMPORAL</t>
  </si>
  <si>
    <t xml:space="preserve">CUMPLE OMAR RUEDA REY </t>
  </si>
  <si>
    <t>3.1. Persona Jurídica: Certificado de existencia y representación legal expedido por la Cámara de Comercio respectiva, dentro de los 30 días hábiles anteriores a la fecha de presentación de la oferta, (entre el 11 de julio al 11 de agosto de  2021) donde conste quien ejerce la representación legal, las facultades del mismo, la duración de la sociedad y el objeto social dentro del cual debe hallar comprendido el objeto del proceso de selección.</t>
  </si>
  <si>
    <t>CUMPLEN</t>
  </si>
  <si>
    <t>CUMPLEN: HOL S.A.S EXPEDICION 03/08/2021, COOL AIR MULTIRAIRES S.A.S EXPEDICION: 26/07/2021  ELECTRICA REYES S.A.S 03/08/2021</t>
  </si>
  <si>
    <t xml:space="preserve">CUMPLEN </t>
  </si>
  <si>
    <t>CUMPLEN: TODAS TIENEN DURACION INDEFINIDA</t>
  </si>
  <si>
    <t>4.1. El proponente debe aportar el certificado de inscripción en el Registro Único de Proponentes expedido por la Cámara de Comercio del domicilio del oferente, expedido dentro de los treinta (30) días hábiles anteriores al cierre de la presente selección. (Entre el 11 de julio al 11 de agosto de 2021)</t>
  </si>
  <si>
    <t>POLIZA SGPL-18703599-1</t>
  </si>
  <si>
    <r>
      <t xml:space="preserve">La garantía de seriedad de la oferta debe estar vigente desde la presentación de la oferta y hasta la aprobación de la garantía de cumplimiento del contrato (3 meses) y su valor debe ser de por lo menos el diez por ciento (10%) del valor del presupuesto oficial de la siguiente manera: 
                                   </t>
    </r>
    <r>
      <rPr>
        <b/>
        <sz val="12"/>
        <rFont val="Arial Narrow"/>
        <family val="2"/>
      </rPr>
      <t xml:space="preserve">        PRESUPUESTO            	GARANTÍA (10%)</t>
    </r>
    <r>
      <rPr>
        <sz val="12"/>
        <rFont val="Arial Narrow"/>
        <family val="2"/>
      </rPr>
      <t xml:space="preserve">
                                          $6.111.279.968            	$611.127.996
</t>
    </r>
  </si>
  <si>
    <t xml:space="preserve">5.5. La garantía de seriedad de la oferta debe estar vigente desde la presentación de la oferta y hasta la aprobación de la garantía de cumplimiento del contrato (3 meses) desde el 11/08/2021 - 11/11/2021 </t>
  </si>
  <si>
    <t>NO CUMPLE</t>
  </si>
  <si>
    <t xml:space="preserve">UNIÓN TEMPORAL MANTENIMIENTO 2021 conformada por: AINECOL S.A.S Y ORCA CONSTRUCTORA COLOMBIA S.A.S </t>
  </si>
  <si>
    <t>Ramiro Andrés Escobar Fuentes C.C. 1.075.214.370</t>
  </si>
  <si>
    <t>HARLEY SHAYAM ARTURO CONTRERAS C.C.: 1.019.019.209 TP: 2082016/1019019209</t>
  </si>
  <si>
    <t>8756001/8752453</t>
  </si>
  <si>
    <t>coordinación@ainecol.com</t>
  </si>
  <si>
    <t xml:space="preserve">CRA 14B#112-34 BOGOTÁ </t>
  </si>
  <si>
    <t xml:space="preserve">CUMPLE RAMIRO ANDRÉS ESCOBAR FUENTES </t>
  </si>
  <si>
    <t>CUMPLEN: AINECOL S.A.S EXPEDIDA 29/07/2021 Y ORCA CONSTRUCTIRA COLOMBIA S.A.S 05/08/2021</t>
  </si>
  <si>
    <t xml:space="preserve">CUMPLEN. </t>
  </si>
  <si>
    <t>CUMPLEN: AINECOL S.A.S EXPEDICION: 02/08/2021 Y ORCA CONSTRUCTORA S.A.S 10/08/2021</t>
  </si>
  <si>
    <t>POLIZA 4004157</t>
  </si>
  <si>
    <t>5.9. Referida a la Licitación Pública LP 001-2021</t>
  </si>
  <si>
    <t>SAFRID S.A.S: MIGUEL ALEXANDER CERON MOLINA Y INSERIM AIRES S.A: .FRANCO HURTADO ANYELO ALEXANDER</t>
  </si>
  <si>
    <t>CUMPLEN: SAFRID S.A.S 12/07/2021 E INSERIM AIRES S.A el 04/08/2021</t>
  </si>
  <si>
    <t>POLIZA 12-44-101210631</t>
  </si>
  <si>
    <t>CONSORCIO INSAF: SAFRID INGENERIA S.A.S E INSERIM AIRES S.A.</t>
  </si>
  <si>
    <t>Miguel Alexander Ceron molina C.C. 1.082.774.968</t>
  </si>
  <si>
    <t xml:space="preserve">CUMPLE CONSORCIO </t>
  </si>
  <si>
    <t xml:space="preserve">NO CUMPLE INSERIM, S.A </t>
  </si>
  <si>
    <t>OMICRON DEL LLANO S.A.S NIT: 900.204.854-4</t>
  </si>
  <si>
    <t>LUIS FERNANDO ROMERO SANDOVAL C.C. 93.123.714</t>
  </si>
  <si>
    <t xml:space="preserve"> OMI RON DEL LLANO S.A.S 900.204.854-4</t>
  </si>
  <si>
    <t>MZ H9 Bifamiliar 8 CASA 8D UBARNIZACION PRADOS DE MAVICURE</t>
  </si>
  <si>
    <t xml:space="preserve">(8) 6856852 </t>
  </si>
  <si>
    <t>obrasciviles1998@hotmail.com</t>
  </si>
  <si>
    <t xml:space="preserve">CUMPLE: EXPEDIDO EL 19/07/2021 </t>
  </si>
  <si>
    <t xml:space="preserve">CUMPLE: EXPEDIDO EL 23/07/2021 </t>
  </si>
  <si>
    <t>POLIZA 3015634</t>
  </si>
  <si>
    <t xml:space="preserve">CONSORCIO EXPANSSION- PROMACO 2021: EXPANSSION S.A.S Y PROMACO INGENIERIA S.A.S </t>
  </si>
  <si>
    <t>Juan Manuel Cruz Salazar C.C. 14.321.585</t>
  </si>
  <si>
    <t>CUMPLE: ALVARO HERNAN POLANIA CABRERA INGENIERO CIVIL, C.C: 19.200.305, T.P: 2520201453</t>
  </si>
  <si>
    <t>CUMPLE: EXPANSSION S.A.S NIT: 901.058.954-6 Y PROMACO INGENIERIA S.A.S NIT: 900.036.946-2</t>
  </si>
  <si>
    <t xml:space="preserve">CARRERA 21 # 83A/27 </t>
  </si>
  <si>
    <t xml:space="preserve">gerencia@expanssion.co  </t>
  </si>
  <si>
    <t xml:space="preserve">CUMPLE MIGUEL ALEZANDER CERON MOLINA </t>
  </si>
  <si>
    <t xml:space="preserve">CUMPLE:  JUAN MANUEL CRUZ SALAZAR </t>
  </si>
  <si>
    <t>NO CUMPLE: NO SE OBSERVA DENTRO DEL DOCUMENTO DE CONFRORMACION DEL CONSORCIO EL TEMA DE FACTURACION</t>
  </si>
  <si>
    <t>CUMPLEN: EXPANSSION S.A.S EXPEDIDA EL 27/07/2021 Y PROMACO INGENIERIA S.A.S 05/08/2021</t>
  </si>
  <si>
    <t xml:space="preserve">EXPANSSION S.A.S : JUAN MANUEL CRUZ SALAZAR Y PROMACO INGENIERIA S.A.S JUAN ALEJANDRO CARLOS ALBERTO RIVERA PINILLA </t>
  </si>
  <si>
    <t xml:space="preserve">CUMPLEN NO SE REQUEIRE AUTORIZACION </t>
  </si>
  <si>
    <t xml:space="preserve">CUMPLEN: EXPANSSION S.A.S EL 26/07/2021 Y PROMACO INGENIERIA S.A.S EL 19/03/2021 </t>
  </si>
  <si>
    <t>POLIZA 14-44-101132401</t>
  </si>
  <si>
    <t>VERIFICADO</t>
  </si>
  <si>
    <t xml:space="preserve">LUIS FERNANDO ROMERO SANDOVAL C.C. 93.123.714 INGENIERO CIVIL </t>
  </si>
  <si>
    <t xml:space="preserve">Omar Rueda Rey C.C. 72.308.969 representante legal de la UT y RP de HOL S.A.S  Ingeniero Civil T.P: 08202-57134 </t>
  </si>
  <si>
    <t>HOL S.A.S: OMAR RUEDA REY C.C. 72.308.969, COOL AIR MULTIAIRES S.A.S: DURLEY MARTINEZ MARTINEZ C.C 43.099.225 Y POR ELECTRICA REYES EL SEÑOR FABIO ANDRES  REYES VARGAS C.C. 72.277.501</t>
  </si>
  <si>
    <r>
      <rPr>
        <b/>
        <sz val="12"/>
        <rFont val="Arial Narrow"/>
        <family val="2"/>
      </rPr>
      <t>NO CUMPLEN</t>
    </r>
    <r>
      <rPr>
        <sz val="12"/>
        <rFont val="Arial Narrow"/>
        <family val="2"/>
      </rPr>
      <t xml:space="preserve">: HOLA S.A.S FIRMA EL RP QUIEN TIENE FACULTADES. COOL AIR MULTIAIRES S.A.S NO SE OBSERVA EN LA CAMARA  O DOCUMENTO IDONEO QUE EL RL SUPLENTE  DURLEY MARTINEZ TENGA FACULTADES DE REPRESENTANTE LEGAL  Y ELECTRICAS REYES S.A.S: FIRMA EL RP SUPLENTE QUE TIENE FACULTADES.  </t>
    </r>
  </si>
  <si>
    <t xml:space="preserve">NO CUMPLE EL INTEGRANTE COOL AIR MULTIAIRES S.A.S </t>
  </si>
  <si>
    <t>CUMPLEN: COOL AIR S.A.S EXPEDICION 09/08/2021, ELECTRICA REYES S.A.S EXPEDICIÓN: 03/08/2021. OJO: HOL S.A.S  EXPEDICIÓN: 03/08/2021</t>
  </si>
  <si>
    <t xml:space="preserve"> NO CUMPLEN,  SOLICITAR EVIDENCIA QUE DEL REVISOR FISCAL DE ELECTRICA REYES S.A.S </t>
  </si>
  <si>
    <t>VERIFICADOS</t>
  </si>
  <si>
    <t xml:space="preserve">NO CUMPLEN: LA CEDULA DE LA REVISORA  FISCAL DE ORCA CONSTRUCTORA COLOMBIA S.A.S NO CORRESPONDE. LA CEDULA ES 1.055.312.195. EL CERTIFICADO DE AINECOL S.A.S SI CUMPLE EN TODO LO SOLICITADO </t>
  </si>
  <si>
    <t>CUMPLE: AINECOL S.A.S NIT: 800.120.677-2 ORCA CONSTRUCTORA COLOMBIA S.A.S: 900.315.952-4</t>
  </si>
  <si>
    <t>AINECOL S.A.S RAMIRO ANDRÉS ESCOBAR FUENTES CON C.C. 1.075.214.370  Y ORCA CONSTRUCTORA COLOMBIA S.A.S  JAIRO ALBERTO MEDIA OSORIO CON C.C. 19476829</t>
  </si>
  <si>
    <t xml:space="preserve">CUMPLE SAFRID S.A.S EXPEDIDA EL 10/08/2021  E INSERIM  AIRES S.A EL 05/08/2021 </t>
  </si>
  <si>
    <t xml:space="preserve">NO CUMPLEN: SAFRID S.A.S NO TIENE EL RL LIMITACIONES, INSERIM AIRES S.A TIENE  LIMITACIÓN DE CONTRATOS HASTA 200 SALARIOS Y NO SE OBSERVA ACTA DE JUNTA DIRECTIVA O DOCUMENTO IDONEO </t>
  </si>
  <si>
    <t>UNIÓN TEMPORAL CONSTRUCCIONES Y PROYECTOS, conformada por: HOL S.A.S NIT: 804-014-816-0, COOL AIR MULTIAIRES S.A.S: 900.784.573-7 Y ELECTRICAS REYES S.A.S NIT: 802.017.852-2</t>
  </si>
  <si>
    <t>CUMPLE:JESUS DAVID ECHEVERRY ROJAS INGENIERO CIVIL C.C 1.1102.561.121 TP: 70202-399539</t>
  </si>
  <si>
    <t>CUMPLE: SAFRID INGENIERIA S.A.S NIT 900.520.8484 Y INSERIM AIREA S.A NIT : 816.006.040-2</t>
  </si>
  <si>
    <t xml:space="preserve">TV 21 BIS #59-57 </t>
  </si>
  <si>
    <t>311 2887795</t>
  </si>
  <si>
    <t>utinsaf21@gmail.com</t>
  </si>
  <si>
    <t xml:space="preserve">NO CUMPLE </t>
  </si>
  <si>
    <t>OFERTA Nº 25</t>
  </si>
  <si>
    <t xml:space="preserve">OFERTA Nº 2 </t>
  </si>
  <si>
    <t xml:space="preserve">OFERTA Nº 12 </t>
  </si>
  <si>
    <t xml:space="preserve"> CONSORCIO VIAS IT</t>
  </si>
  <si>
    <t>EDISON PÉREZ RODRIGUEZ</t>
  </si>
  <si>
    <t>EBM CONSTRUCCIONES E INTERVENTORIAS S.A.S</t>
  </si>
  <si>
    <t xml:space="preserve"> CONSORCIO HADES.</t>
  </si>
  <si>
    <t>CONSORCIO VIAL 2022</t>
  </si>
  <si>
    <t>CONSORCIO VALLE DEL CAUCA</t>
  </si>
  <si>
    <t xml:space="preserve"> CONSTRUCTORA BAYITH SAS</t>
  </si>
  <si>
    <t>INTEGRANTES COMITÉ EVALUADOR</t>
  </si>
  <si>
    <t>EVER ESTEBAN MARIN VELASQUEZ</t>
  </si>
  <si>
    <t>OLGA BEATRIZ BAENA ARIAS</t>
  </si>
  <si>
    <t>Secretario de Obras Públicas</t>
  </si>
  <si>
    <t>NELLY PATRICIA PIEDRAHITA OSORIO</t>
  </si>
  <si>
    <t>Secretaria de Hacienda Encargada</t>
  </si>
  <si>
    <t>ERIKA GRISALES GUTIERREZ</t>
  </si>
  <si>
    <t>Gerente Fondo de Vivienda</t>
  </si>
  <si>
    <t>Secretaria de Control Interno</t>
  </si>
  <si>
    <t>MARTHA CECILIA MARULANDA VASCO</t>
  </si>
  <si>
    <t>Abogada Externa Asesora</t>
  </si>
  <si>
    <t>Secrearia de haceinda Encargada</t>
  </si>
  <si>
    <t>Secretaria de Contro Interno</t>
  </si>
  <si>
    <t xml:space="preserve">ACTA DE EVALUACION </t>
  </si>
  <si>
    <t>OFERENTE NO</t>
  </si>
  <si>
    <t>OBSERVACIONES</t>
  </si>
  <si>
    <t>NO ENTREGA CERTIFICDO DE MAQUINARIA</t>
  </si>
  <si>
    <t>K RESIDUAL</t>
  </si>
  <si>
    <t>DISCAPACIDAD</t>
  </si>
  <si>
    <t>NO ENTREGA DOCUMENTOS PARA REVISIÓN K RESIDUAL NI DISCAPACIDA</t>
  </si>
  <si>
    <t>NO ENTREGA PLANILLAS NI CERTIFICADOS DE LOS CONSORCIADS</t>
  </si>
  <si>
    <t>POLIZA VR DIFERENTE NO SUBSANÓ</t>
  </si>
  <si>
    <t>NO SUBASANO</t>
  </si>
  <si>
    <t xml:space="preserve">NO SUBSANÓ </t>
  </si>
  <si>
    <r>
      <rPr>
        <b/>
        <sz val="9"/>
        <rFont val="Calibri"/>
        <family val="1"/>
      </rPr>
      <t>ITEM</t>
    </r>
  </si>
  <si>
    <r>
      <rPr>
        <b/>
        <sz val="9"/>
        <rFont val="Calibri"/>
        <family val="1"/>
      </rPr>
      <t>ESPECIF</t>
    </r>
  </si>
  <si>
    <r>
      <rPr>
        <b/>
        <sz val="9"/>
        <rFont val="Calibri"/>
        <family val="1"/>
      </rPr>
      <t>CODIGO</t>
    </r>
  </si>
  <si>
    <r>
      <rPr>
        <b/>
        <sz val="9"/>
        <rFont val="Calibri"/>
        <family val="1"/>
      </rPr>
      <t>DESCRIPCIÓN</t>
    </r>
  </si>
  <si>
    <r>
      <rPr>
        <b/>
        <sz val="9"/>
        <rFont val="Calibri"/>
        <family val="1"/>
      </rPr>
      <t>UND</t>
    </r>
  </si>
  <si>
    <r>
      <rPr>
        <b/>
        <sz val="9"/>
        <rFont val="Calibri"/>
        <family val="1"/>
      </rPr>
      <t>CANT</t>
    </r>
  </si>
  <si>
    <r>
      <rPr>
        <b/>
        <sz val="9"/>
        <rFont val="Calibri"/>
        <family val="1"/>
      </rPr>
      <t>VR. UNIT.</t>
    </r>
  </si>
  <si>
    <t>INVIAS.</t>
  </si>
  <si>
    <t>DEMOLICIÓN DE PISOS Y ANDENES DE CONCRETO</t>
  </si>
  <si>
    <t>M2</t>
  </si>
  <si>
    <t>M3</t>
  </si>
  <si>
    <t>201.3</t>
  </si>
  <si>
    <t>ESTRUCTURA VIAS Y CONCRETOS</t>
  </si>
  <si>
    <t>GOB.</t>
  </si>
  <si>
    <t>110904</t>
  </si>
  <si>
    <t>KG</t>
  </si>
  <si>
    <t>672,3</t>
  </si>
  <si>
    <t>BORDILLO DE CONCRETO VACIADO EN SITU; INCLUYE LA PREPARACION DE LA SUPERFICIE DE APOYO</t>
  </si>
  <si>
    <t>M</t>
  </si>
  <si>
    <t>630,4</t>
  </si>
  <si>
    <t>630,6</t>
  </si>
  <si>
    <t>CONCRETO RESISTENCIA  14 MPA</t>
  </si>
  <si>
    <t>080531</t>
  </si>
  <si>
    <t xml:space="preserve">BATEA EN CONCRETO 3000 PSI
</t>
  </si>
  <si>
    <t>OBRAS DE CONTENCION</t>
  </si>
  <si>
    <t>TUB.PVC 4 DREN.NOVAF</t>
  </si>
  <si>
    <t>080622</t>
  </si>
  <si>
    <t>FILTRO GRANULAR -GRAVA</t>
  </si>
  <si>
    <t>ALCANTARILLADO  - SUMIDEROS</t>
  </si>
  <si>
    <t xml:space="preserve">TUB.PVC 10 SANI.NOVAFO
</t>
  </si>
  <si>
    <t>GOB</t>
  </si>
  <si>
    <t>080520</t>
  </si>
  <si>
    <t>REALCE CAMARA DE INSPECCION</t>
  </si>
  <si>
    <t>UND</t>
  </si>
  <si>
    <t>020408</t>
  </si>
  <si>
    <t>SUMIDEROS SENCILLO</t>
  </si>
  <si>
    <t xml:space="preserve">SEÑALIZACION VERTICAL - HORIZONTAL </t>
  </si>
  <si>
    <t>710.1</t>
  </si>
  <si>
    <t>SEÑALIZACION VERTICAL DE TRANSITO TIPO 1 CON LAMINA RETRORREFLECTVA TIPO III (75*75)</t>
  </si>
  <si>
    <t>ML</t>
  </si>
  <si>
    <t>700,3</t>
  </si>
  <si>
    <t>LINEA DE CEBRA DE PREVENCION A=10 L=100 CM</t>
  </si>
  <si>
    <t xml:space="preserve">TOTAL COSTO DIRECTO </t>
  </si>
  <si>
    <t>PGIO</t>
  </si>
  <si>
    <r>
      <rPr>
        <sz val="9"/>
        <rFont val="Calibri"/>
        <family val="1"/>
      </rPr>
      <t>ADMINISTRACION</t>
    </r>
  </si>
  <si>
    <r>
      <rPr>
        <sz val="9"/>
        <rFont val="Calibri"/>
        <family val="1"/>
      </rPr>
      <t>IMPREVISTOS</t>
    </r>
  </si>
  <si>
    <r>
      <rPr>
        <sz val="9"/>
        <rFont val="Calibri"/>
        <family val="1"/>
      </rPr>
      <t>UTILIDAD</t>
    </r>
  </si>
  <si>
    <r>
      <rPr>
        <b/>
        <sz val="9"/>
        <rFont val="Calibri"/>
        <family val="1"/>
      </rPr>
      <t>TOTAL A.I.U.</t>
    </r>
  </si>
  <si>
    <r>
      <rPr>
        <b/>
        <sz val="9"/>
        <rFont val="Calibri"/>
        <family val="1"/>
      </rPr>
      <t>VALOR TOTAL OBRA.</t>
    </r>
  </si>
  <si>
    <t>GENERAL SERVICIOS S&amp;G S.A.S</t>
  </si>
  <si>
    <t>OFERTA Nº 3</t>
  </si>
  <si>
    <t>VR.TOTAL</t>
  </si>
  <si>
    <t>OFERTA Nº 4</t>
  </si>
  <si>
    <t>OFERTA Nº 5</t>
  </si>
  <si>
    <t>OFERTA Nº 6</t>
  </si>
  <si>
    <t>OFERTA Nº 7</t>
  </si>
  <si>
    <t>OFERTA Nº 8</t>
  </si>
  <si>
    <t>OFERTA Nº 9</t>
  </si>
  <si>
    <t>OFERTA Nº 10</t>
  </si>
  <si>
    <t>OFERTA Nº 11</t>
  </si>
  <si>
    <t>OFERTA Nº 13</t>
  </si>
  <si>
    <t>OFERTA Nº 14</t>
  </si>
  <si>
    <t>OFERTA Nº 15</t>
  </si>
  <si>
    <t>OFERTA Nº 16</t>
  </si>
  <si>
    <t>OFERTA Nº 1</t>
  </si>
  <si>
    <t>OFERTA Nº 17</t>
  </si>
  <si>
    <t>OFERTA Nº 18</t>
  </si>
  <si>
    <t>OFERTA Nº 19</t>
  </si>
  <si>
    <t>OFERTA Nº 21</t>
  </si>
  <si>
    <t>OFERTA Nº 22</t>
  </si>
  <si>
    <t>OFERTA Nº 24</t>
  </si>
  <si>
    <t>OFERTA Nº 27</t>
  </si>
  <si>
    <t>OFERTA Nº 29</t>
  </si>
  <si>
    <t>OFERTA Nº 30</t>
  </si>
  <si>
    <t>Que el valor total de la oferta o aquel revisado en la audiencia efectiva de adjudicación exceda el presupuesto oficial estimado para el proceso de contratación</t>
  </si>
  <si>
    <t>Que el proponente adicione, suprima, cambie, o modifique los ítems, la descripción, las especificaciones, el detalle, las unidades o cantidades señaladas en el Formulario 1 – Formulario de Presupuesto Oficial, de acuerdo con lo exigido por la entidad</t>
  </si>
  <si>
    <t>No ofrecer el valor de un precio unitario u ofrecerlo en cero (0) pesos</t>
  </si>
  <si>
    <t>No discriminar en la oferta económica el porcentaje de AIU en la forma como lo establece el Pliego de Condiciones y el Formulario 1 – Formulario de presupuesto oficial. Se entiende que el proponente discrimina en la oferta económica el porcentaje de AIU cuando señala el porcentaje (%) correspondiente a la Administración, los Imprevistos y la Utilidad. En ningún caso la entidad rechazará la oferta por no presentar el desglose del AIU</t>
  </si>
  <si>
    <t>Ofrecer como AIU un porcentaje cuya sumatoria sea superior al establecido por la Entidad en el Formulario 1– Formulario de Presupuesto Oficial</t>
  </si>
  <si>
    <t>Presentar la oferta con tachaduras o enmendaduras que no estén convalidadas en la forma indicada en la sección 2.3 del pliego de condiciones.</t>
  </si>
  <si>
    <t>Superar el valor unitario de alguno o algunos de los ítems ofrecidos con respecto al valor establecido para cada ítem del presupuesto oficial. Para la aplicación de esta causal la entidad debe tener en cuenta que el valor unitario establecido en el Formulario 1 – Formulario de Presupuesto Oficial incluye el valor de AIU.</t>
  </si>
  <si>
    <t>No presentar oferta económica. Entregar la información de la propuesta económica en el sobre que no corresponda.</t>
  </si>
  <si>
    <t xml:space="preserve">Cuando se determine que el valor total de la oferta es artificialmente bajo, de acuerdo con lo establecido en la sección 4.1.3 </t>
  </si>
  <si>
    <t>Cumple</t>
  </si>
  <si>
    <t xml:space="preserve">OBRAS PRELIMINARES </t>
  </si>
  <si>
    <t>201.9</t>
  </si>
  <si>
    <t>600.1.1</t>
  </si>
  <si>
    <t>EXCAVACIONES VARIAS SIN CLASIFICAR.</t>
  </si>
  <si>
    <t>610.1</t>
  </si>
  <si>
    <t>RELLENOS PARA ESTRUCTURAS CON SUELO</t>
  </si>
  <si>
    <t>230.1</t>
  </si>
  <si>
    <t>MEJORAMIENTO SUBRASANTE CON ADICION MATERIAL</t>
  </si>
  <si>
    <t>DEMOL.LOSA CONCRETO E&lt;=20CMS</t>
  </si>
  <si>
    <t>320.2</t>
  </si>
  <si>
    <t>SUB-BASE GRANULAR CLASE B</t>
  </si>
  <si>
    <t>GEOTEXTIL TEJIDO</t>
  </si>
  <si>
    <t>500.1</t>
  </si>
  <si>
    <t>PAVIMENTO DE CONCRETO HIDRAULICO.</t>
  </si>
  <si>
    <t>640.1</t>
  </si>
  <si>
    <t>ACERO DE REFUERZO FY 4200 Mpa</t>
  </si>
  <si>
    <t>ANDEN CONCRETO 10CM 3000 PSI</t>
  </si>
  <si>
    <t>LOSA PREFABRICADA H=10CM 492 (PARA VIDENTES)</t>
  </si>
  <si>
    <t>MURO CONCRETO DE CONTENCION 0&lt;H&lt;3.5M</t>
  </si>
  <si>
    <t>LINEA DEMARCACION ACRILICA A=10</t>
  </si>
  <si>
    <t>CONSORCIO ALFA1</t>
  </si>
  <si>
    <t>MARFIG</t>
  </si>
  <si>
    <t>CNS VISIÓN CHANAMA</t>
  </si>
  <si>
    <t>WILMAR HUMBERTO LOPEZ VELEZ</t>
  </si>
  <si>
    <t>WILLIAM ANGEL MENDIETA</t>
  </si>
  <si>
    <t>CONSORCIO RENACER</t>
  </si>
  <si>
    <t>INGTEC LTDA</t>
  </si>
  <si>
    <t>CONSORCIO VIAL INGEDELTA</t>
  </si>
  <si>
    <t>WENTZER MAURICIO LEÓN TORRES</t>
  </si>
  <si>
    <t>OBRAS VIALES SAF 2</t>
  </si>
  <si>
    <t>MAZ INTERVENTORES Y CONSULTORES S.A.S</t>
  </si>
  <si>
    <t>CONSORCIO CV 155</t>
  </si>
  <si>
    <t>OBRAS INTERVENTORIAS Y SUMINISTROS S.A.S</t>
  </si>
  <si>
    <t>OFERTA Nº 23</t>
  </si>
  <si>
    <t>TECNICOS ESPECIALISTAS &amp; INGENIEROS INDUSTRIALES ASOCIADOS S.A.S - TECNISA S.A.S</t>
  </si>
  <si>
    <t>CONSORCIO DELTA</t>
  </si>
  <si>
    <t>OFERTA Nº 26</t>
  </si>
  <si>
    <t>SAFRID INGENIERÍA S.A.S</t>
  </si>
  <si>
    <t>CONSORCIO VIAL CAICEDONIA 2C</t>
  </si>
  <si>
    <t>OFERTA Nº 28</t>
  </si>
  <si>
    <t xml:space="preserve">INGENIERIA ELECTRONICA DEL HUILA SAS </t>
  </si>
  <si>
    <t xml:space="preserve">CONSORCIO LA CEJITA 2022 </t>
  </si>
  <si>
    <t>DICOIN SAS</t>
  </si>
  <si>
    <t xml:space="preserve">CONSORCIO VIAS DEL VALLE </t>
  </si>
  <si>
    <t>CONSORCIO 4KHI-CAICEDONIA</t>
  </si>
  <si>
    <r>
      <rPr>
        <b/>
        <sz val="8"/>
        <rFont val="Calibri"/>
        <family val="1"/>
      </rPr>
      <t>VR. UNIT.</t>
    </r>
  </si>
  <si>
    <t>VR.CON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</si>
</sst>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quot;$&quot;#,##0;[Red]\-&quot;$&quot;#,##0"/>
    <numFmt numFmtId="165" formatCode="&quot;$&quot;#,##0.00;[Red]\-&quot;$&quot;#,##0.00"/>
    <numFmt numFmtId="166" formatCode="_-&quot;$&quot;* #,##0_-;\-&quot;$&quot;* #,##0_-;_-&quot;$&quot;* &quot;-&quot;_-;_-@_-"/>
    <numFmt numFmtId="167" formatCode="_-&quot;$&quot;* #,##0.00_-;\-&quot;$&quot;* #,##0.00_-;_-&quot;$&quot;* &quot;-&quot;??_-;_-@_-"/>
    <numFmt numFmtId="168" formatCode="_(&quot;$&quot;\ * #,##0.00_);_(&quot;$&quot;\ * \(#,##0.00\);_(&quot;$&quot;\ * &quot;-&quot;??_);_(@_)"/>
    <numFmt numFmtId="169" formatCode="\$\ #,##0.00"/>
    <numFmt numFmtId="170" formatCode="#,##0.00_ ;\-#,##0.00\ "/>
    <numFmt numFmtId="171" formatCode="_ &quot;$&quot;\ * #,##0_ ;_ &quot;$&quot;\ * \-#,##0_ ;_ &quot;$&quot;\ * &quot;-&quot;_ ;_ @_ "/>
    <numFmt numFmtId="172" formatCode="&quot;$&quot;\ #,##0.00;[Red]&quot;$&quot;\ \-#,##0.00"/>
    <numFmt numFmtId="173" formatCode="&quot;$&quot;\ #,##0.00_);\(&quot;$&quot;\ #,##0.00\)"/>
    <numFmt numFmtId="174" formatCode="&quot;$&quot;\ #,##0.00;[Red]\-&quot;$&quot;\ #,##0.00"/>
    <numFmt numFmtId="175" formatCode="&quot;$&quot;\ #,##0;[Red]\-&quot;$&quot;\ #,##0"/>
    <numFmt numFmtId="176" formatCode="_-* #,##0.00\ _€_-;\-* #,##0.00\ _€_-;_-* &quot;-&quot;??\ _€_-;_-@_-"/>
    <numFmt numFmtId="177" formatCode="_-&quot;$&quot;* #,##0.00_-;\-&quot;$&quot;* #,##0.00_-;_-&quot;$&quot;* &quot;-&quot;_-;_-@_-"/>
    <numFmt numFmtId="178" formatCode="&quot;$&quot;#.##000"/>
  </numFmts>
  <fonts count="40">
    <font>
      <sz val="11"/>
      <color theme="1"/>
      <name val="Calibri"/>
      <family val="2"/>
      <scheme val="minor"/>
    </font>
    <font>
      <sz val="11"/>
      <color theme="1"/>
      <name val="Calibri"/>
      <family val="2"/>
      <scheme val="minor"/>
    </font>
    <font>
      <sz val="10"/>
      <name val="Arial"/>
      <family val="2"/>
    </font>
    <font>
      <sz val="11"/>
      <color rgb="FF0070C0"/>
      <name val="Calibri"/>
      <family val="2"/>
    </font>
    <font>
      <b/>
      <sz val="11"/>
      <color theme="1"/>
      <name val="Calibri"/>
      <family val="2"/>
      <scheme val="minor"/>
    </font>
    <font>
      <sz val="8"/>
      <name val="Calibri"/>
      <family val="2"/>
      <scheme val="minor"/>
    </font>
    <font>
      <u/>
      <sz val="11"/>
      <color theme="10"/>
      <name val="Calibri"/>
      <family val="2"/>
      <scheme val="minor"/>
    </font>
    <font>
      <b/>
      <sz val="12"/>
      <name val="Arial Narrow"/>
      <family val="2"/>
    </font>
    <font>
      <sz val="12"/>
      <name val="Arial Narrow"/>
      <family val="2"/>
    </font>
    <font>
      <sz val="12"/>
      <color theme="1"/>
      <name val="Arial Narrow"/>
      <family val="2"/>
    </font>
    <font>
      <b/>
      <sz val="12"/>
      <color theme="1"/>
      <name val="Arial Narrow"/>
      <family val="2"/>
    </font>
    <font>
      <u/>
      <sz val="12"/>
      <color theme="10"/>
      <name val="Arial Narrow"/>
      <family val="2"/>
    </font>
    <font>
      <b/>
      <sz val="8"/>
      <name val="Arial Narrow"/>
      <family val="2"/>
    </font>
    <font>
      <b/>
      <sz val="8"/>
      <color rgb="FF000000"/>
      <name val="Arial"/>
      <family val="2"/>
    </font>
    <font>
      <sz val="8"/>
      <color rgb="FF000000"/>
      <name val="Arial"/>
      <family val="2"/>
    </font>
    <font>
      <sz val="8"/>
      <color theme="1"/>
      <name val="Calibri"/>
      <family val="2"/>
      <scheme val="minor"/>
    </font>
    <font>
      <sz val="8"/>
      <color rgb="FF000000"/>
      <name val="Arial Narrow"/>
      <family val="2"/>
    </font>
    <font>
      <sz val="10"/>
      <color theme="1"/>
      <name val="Calibri"/>
      <family val="2"/>
      <scheme val="minor"/>
    </font>
    <font>
      <sz val="8"/>
      <color rgb="FF000000"/>
      <name val="Calibri"/>
      <family val="2"/>
    </font>
    <font>
      <sz val="12"/>
      <color theme="1"/>
      <name val="Calibri"/>
      <family val="2"/>
      <scheme val="minor"/>
    </font>
    <font>
      <b/>
      <sz val="10"/>
      <color theme="1"/>
      <name val="Calibri"/>
      <family val="2"/>
      <scheme val="minor"/>
    </font>
    <font>
      <b/>
      <sz val="9"/>
      <name val="Calibri"/>
      <family val="2"/>
    </font>
    <font>
      <b/>
      <sz val="9"/>
      <name val="Calibri"/>
      <family val="1"/>
    </font>
    <font>
      <sz val="9"/>
      <name val="Calibri"/>
      <family val="2"/>
    </font>
    <font>
      <sz val="9"/>
      <name val="Calibri"/>
      <family val="1"/>
    </font>
    <font>
      <sz val="9"/>
      <color rgb="FF000000"/>
      <name val="Calibri"/>
      <family val="2"/>
    </font>
    <font>
      <b/>
      <sz val="9"/>
      <color rgb="FF000000"/>
      <name val="Calibri"/>
      <family val="2"/>
    </font>
    <font>
      <sz val="10"/>
      <color rgb="FF000000"/>
      <name val="Arial"/>
      <family val="2"/>
    </font>
    <font>
      <sz val="8"/>
      <name val="Arial"/>
      <family val="2"/>
    </font>
    <font>
      <sz val="11"/>
      <name val="Calibri"/>
      <family val="2"/>
      <scheme val="minor"/>
    </font>
    <font>
      <sz val="7"/>
      <color rgb="FF000000"/>
      <name val="Calibri"/>
      <family val="2"/>
      <scheme val="minor"/>
    </font>
    <font>
      <sz val="9"/>
      <color rgb="FF000000"/>
      <name val="Calibri"/>
      <family val="2"/>
      <scheme val="minor"/>
    </font>
    <font>
      <b/>
      <sz val="8"/>
      <name val="Calibri"/>
      <family val="2"/>
    </font>
    <font>
      <b/>
      <sz val="8"/>
      <name val="Calibri"/>
      <family val="1"/>
    </font>
    <font>
      <sz val="8"/>
      <color rgb="FF000000"/>
      <name val="Calibri"/>
      <family val="2"/>
      <scheme val="minor"/>
    </font>
    <font>
      <sz val="8"/>
      <name val="Calibri"/>
      <family val="2"/>
    </font>
    <font>
      <b/>
      <sz val="8"/>
      <color rgb="FF000000"/>
      <name val="Calibri"/>
      <family val="2"/>
    </font>
    <font>
      <b/>
      <sz val="8"/>
      <color theme="1"/>
      <name val="Calibri"/>
      <family val="2"/>
      <scheme val="minor"/>
    </font>
    <font>
      <sz val="8"/>
      <name val="Century Gothic"/>
      <family val="2"/>
    </font>
    <font>
      <sz val="6.5"/>
      <color rgb="FF000000"/>
      <name val="Arial MT"/>
      <family val="2"/>
    </font>
  </fonts>
  <fills count="15">
    <fill>
      <patternFill patternType="none"/>
    </fill>
    <fill>
      <patternFill patternType="gray125"/>
    </fill>
    <fill>
      <patternFill patternType="solid">
        <fgColor rgb="FFFFFFFF"/>
        <bgColor rgb="FF000000"/>
      </patternFill>
    </fill>
    <fill>
      <patternFill patternType="solid">
        <fgColor theme="4" tint="0.79998168889431442"/>
        <bgColor indexed="64"/>
      </patternFill>
    </fill>
    <fill>
      <patternFill patternType="solid">
        <fgColor theme="9" tint="0.79998168889431442"/>
        <bgColor indexed="64"/>
      </patternFill>
    </fill>
    <fill>
      <patternFill patternType="solid">
        <fgColor theme="4" tint="0.79998168889431442"/>
        <bgColor rgb="FF000000"/>
      </patternFill>
    </fill>
    <fill>
      <patternFill patternType="solid">
        <fgColor theme="0"/>
        <bgColor indexed="64"/>
      </patternFill>
    </fill>
    <fill>
      <patternFill patternType="solid">
        <fgColor theme="4" tint="0.39997558519241921"/>
        <bgColor rgb="FF000000"/>
      </patternFill>
    </fill>
    <fill>
      <patternFill patternType="solid">
        <fgColor theme="4" tint="0.39997558519241921"/>
        <bgColor indexed="64"/>
      </patternFill>
    </fill>
    <fill>
      <patternFill patternType="solid">
        <fgColor theme="9" tint="0.39997558519241921"/>
        <bgColor indexed="64"/>
      </patternFill>
    </fill>
    <fill>
      <patternFill patternType="solid">
        <fgColor theme="5"/>
        <bgColor indexed="64"/>
      </patternFill>
    </fill>
    <fill>
      <patternFill patternType="solid">
        <fgColor rgb="FFFFFF00"/>
        <bgColor indexed="64"/>
      </patternFill>
    </fill>
    <fill>
      <patternFill patternType="solid">
        <fgColor rgb="FFD9D9D9"/>
        <bgColor rgb="FFFFFFFF"/>
      </patternFill>
    </fill>
    <fill>
      <patternFill patternType="solid">
        <fgColor rgb="FFC6E0B4"/>
        <bgColor rgb="FF000000"/>
      </patternFill>
    </fill>
    <fill>
      <patternFill patternType="solid">
        <fgColor rgb="FFFFFFFF"/>
        <bgColor rgb="FFFFFFFF"/>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indexed="64"/>
      </right>
      <top/>
      <bottom style="medium">
        <color indexed="64"/>
      </bottom>
      <diagonal/>
    </border>
  </borders>
  <cellStyleXfs count="7">
    <xf numFmtId="0" fontId="0" fillId="0" borderId="0"/>
    <xf numFmtId="167" fontId="1" fillId="0" borderId="0" applyFont="0" applyFill="0" applyBorder="0" applyAlignment="0" applyProtection="0"/>
    <xf numFmtId="166" fontId="1" fillId="0" borderId="0" applyFont="0" applyFill="0" applyBorder="0" applyAlignment="0" applyProtection="0"/>
    <xf numFmtId="0" fontId="2" fillId="0" borderId="0"/>
    <xf numFmtId="0" fontId="6" fillId="0" borderId="0" applyNumberFormat="0" applyFill="0" applyBorder="0" applyAlignment="0" applyProtection="0"/>
    <xf numFmtId="171" fontId="2" fillId="0" borderId="0" applyFont="0" applyFill="0" applyBorder="0" applyAlignment="0" applyProtection="0"/>
    <xf numFmtId="172" fontId="2" fillId="0" borderId="0" applyFont="0" applyFill="0" applyBorder="0" applyAlignment="0" applyProtection="0"/>
  </cellStyleXfs>
  <cellXfs count="313">
    <xf numFmtId="0" fontId="0" fillId="0" borderId="0" xfId="0"/>
    <xf numFmtId="0" fontId="4" fillId="0" borderId="0" xfId="0" applyFont="1"/>
    <xf numFmtId="0" fontId="0" fillId="0" borderId="0" xfId="0" applyFill="1" applyBorder="1"/>
    <xf numFmtId="0" fontId="0" fillId="0" borderId="0" xfId="0" applyFill="1"/>
    <xf numFmtId="166" fontId="0" fillId="0" borderId="0" xfId="2" applyFont="1"/>
    <xf numFmtId="166" fontId="0" fillId="0" borderId="0" xfId="2" applyFont="1" applyFill="1"/>
    <xf numFmtId="0" fontId="0" fillId="0" borderId="0" xfId="0" applyAlignment="1">
      <alignment vertical="center"/>
    </xf>
    <xf numFmtId="0" fontId="0" fillId="0" borderId="1" xfId="0" applyBorder="1" applyAlignment="1">
      <alignment horizontal="left" wrapText="1"/>
    </xf>
    <xf numFmtId="0" fontId="0" fillId="0" borderId="3" xfId="0" applyBorder="1" applyAlignment="1">
      <alignment horizontal="left" wrapText="1"/>
    </xf>
    <xf numFmtId="0" fontId="0" fillId="0" borderId="0" xfId="0" applyBorder="1"/>
    <xf numFmtId="0" fontId="0" fillId="0" borderId="0" xfId="0" applyBorder="1" applyAlignment="1">
      <alignment horizontal="left" wrapText="1"/>
    </xf>
    <xf numFmtId="0" fontId="0" fillId="0" borderId="0" xfId="0" applyBorder="1" applyAlignment="1">
      <alignment horizontal="left" vertical="top" wrapText="1"/>
    </xf>
    <xf numFmtId="0" fontId="0" fillId="0" borderId="0" xfId="0" applyAlignment="1">
      <alignment horizontal="center" vertical="top"/>
    </xf>
    <xf numFmtId="168" fontId="3" fillId="0" borderId="0" xfId="1" applyNumberFormat="1" applyFont="1" applyFill="1" applyBorder="1" applyAlignment="1">
      <alignment horizontal="center" wrapText="1"/>
    </xf>
    <xf numFmtId="0" fontId="0" fillId="0" borderId="0" xfId="0" applyBorder="1" applyAlignment="1">
      <alignment horizontal="center"/>
    </xf>
    <xf numFmtId="0" fontId="0" fillId="0" borderId="0" xfId="0" applyFill="1" applyBorder="1" applyAlignment="1">
      <alignment horizontal="center"/>
    </xf>
    <xf numFmtId="0" fontId="7" fillId="9" borderId="1" xfId="3" applyFont="1" applyFill="1" applyBorder="1" applyAlignment="1">
      <alignment horizontal="center" vertical="center" wrapText="1"/>
    </xf>
    <xf numFmtId="0" fontId="7" fillId="8" borderId="1" xfId="3" applyFont="1" applyFill="1" applyBorder="1" applyAlignment="1">
      <alignment horizontal="center" vertical="center" wrapText="1"/>
    </xf>
    <xf numFmtId="0" fontId="7"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7" fillId="8" borderId="1" xfId="3" applyFont="1" applyFill="1" applyBorder="1" applyAlignment="1">
      <alignment horizontal="left" vertical="center" wrapText="1"/>
    </xf>
    <xf numFmtId="0" fontId="7" fillId="6" borderId="1" xfId="3" applyFont="1" applyFill="1" applyBorder="1" applyAlignment="1">
      <alignment horizontal="center" vertical="center" wrapText="1"/>
    </xf>
    <xf numFmtId="0" fontId="7" fillId="0" borderId="5"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8" fillId="6" borderId="1" xfId="3" applyFont="1" applyFill="1" applyBorder="1" applyAlignment="1">
      <alignment horizontal="center" vertical="center" wrapText="1"/>
    </xf>
    <xf numFmtId="0" fontId="8" fillId="0" borderId="5" xfId="3" applyFont="1" applyFill="1" applyBorder="1" applyAlignment="1">
      <alignment horizontal="center" vertical="top" wrapText="1"/>
    </xf>
    <xf numFmtId="0" fontId="7" fillId="6" borderId="5" xfId="3" applyFont="1" applyFill="1" applyBorder="1" applyAlignment="1">
      <alignment horizontal="center" vertical="center" wrapText="1"/>
    </xf>
    <xf numFmtId="166" fontId="7" fillId="0" borderId="1" xfId="2" applyFont="1" applyFill="1" applyBorder="1" applyAlignment="1">
      <alignment horizontal="center" vertical="center" wrapText="1"/>
    </xf>
    <xf numFmtId="0" fontId="9" fillId="0" borderId="1" xfId="0" applyFont="1" applyBorder="1" applyAlignment="1">
      <alignment horizontal="justify" vertical="center"/>
    </xf>
    <xf numFmtId="0" fontId="9" fillId="0" borderId="1" xfId="0" applyFont="1" applyFill="1" applyBorder="1" applyAlignment="1">
      <alignment horizontal="justify" vertical="center"/>
    </xf>
    <xf numFmtId="0" fontId="10" fillId="3" borderId="1" xfId="0" applyFont="1" applyFill="1" applyBorder="1" applyAlignment="1">
      <alignment horizontal="justify" vertical="center" wrapText="1"/>
    </xf>
    <xf numFmtId="0" fontId="9" fillId="0" borderId="1" xfId="0" applyFont="1" applyBorder="1" applyAlignment="1">
      <alignment horizontal="justify" vertical="center" wrapText="1"/>
    </xf>
    <xf numFmtId="166" fontId="10" fillId="0" borderId="1" xfId="2" applyFont="1" applyFill="1" applyBorder="1" applyAlignment="1">
      <alignment horizontal="center" vertical="center"/>
    </xf>
    <xf numFmtId="0" fontId="9" fillId="6" borderId="1" xfId="3" applyFont="1" applyFill="1" applyBorder="1" applyAlignment="1">
      <alignment horizontal="center" vertical="center" wrapText="1"/>
    </xf>
    <xf numFmtId="166" fontId="9" fillId="0" borderId="1" xfId="2"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1" xfId="3" applyFont="1" applyFill="1" applyBorder="1" applyAlignment="1">
      <alignment horizontal="center" vertical="center" wrapText="1"/>
    </xf>
    <xf numFmtId="0" fontId="7" fillId="5" borderId="1" xfId="3" applyFont="1" applyFill="1" applyBorder="1" applyAlignment="1">
      <alignment horizontal="justify" vertical="center" wrapText="1"/>
    </xf>
    <xf numFmtId="0" fontId="7" fillId="0" borderId="5" xfId="3" applyFont="1" applyFill="1" applyBorder="1" applyAlignment="1">
      <alignment horizontal="center" vertical="top" wrapText="1"/>
    </xf>
    <xf numFmtId="0" fontId="7" fillId="6" borderId="2" xfId="3" applyFont="1" applyFill="1" applyBorder="1" applyAlignment="1">
      <alignment horizontal="center" vertical="center" wrapText="1"/>
    </xf>
    <xf numFmtId="0" fontId="8" fillId="2" borderId="1" xfId="3" applyFont="1" applyFill="1" applyBorder="1" applyAlignment="1">
      <alignment horizontal="justify" vertical="center" wrapText="1"/>
    </xf>
    <xf numFmtId="164" fontId="8" fillId="0" borderId="1" xfId="2" applyNumberFormat="1" applyFont="1" applyFill="1" applyBorder="1" applyAlignment="1">
      <alignment horizontal="center" vertical="center" wrapText="1"/>
    </xf>
    <xf numFmtId="0" fontId="8" fillId="0" borderId="5" xfId="3" applyFont="1" applyBorder="1" applyAlignment="1">
      <alignment horizontal="center" vertical="center" wrapText="1"/>
    </xf>
    <xf numFmtId="0" fontId="8" fillId="0" borderId="1" xfId="3" applyFont="1" applyBorder="1" applyAlignment="1">
      <alignment horizontal="center" vertical="center" wrapText="1"/>
    </xf>
    <xf numFmtId="0" fontId="9" fillId="3" borderId="1"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2" borderId="1" xfId="0" applyFont="1" applyFill="1" applyBorder="1" applyAlignment="1">
      <alignment horizontal="justify" vertical="justify" wrapText="1"/>
    </xf>
    <xf numFmtId="166" fontId="7" fillId="0" borderId="5" xfId="2" applyFont="1" applyFill="1" applyBorder="1" applyAlignment="1">
      <alignment horizontal="center" vertical="center" wrapText="1"/>
    </xf>
    <xf numFmtId="0" fontId="8" fillId="0" borderId="5" xfId="3" applyFont="1" applyFill="1" applyBorder="1" applyAlignment="1">
      <alignment horizontal="center" vertical="center" wrapText="1"/>
    </xf>
    <xf numFmtId="0" fontId="10" fillId="0" borderId="1" xfId="0" applyFont="1" applyFill="1" applyBorder="1" applyAlignment="1">
      <alignment horizontal="center" vertical="center"/>
    </xf>
    <xf numFmtId="0" fontId="10" fillId="6" borderId="1" xfId="0" applyFont="1" applyFill="1" applyBorder="1" applyAlignment="1">
      <alignment horizontal="center" vertical="center" wrapText="1"/>
    </xf>
    <xf numFmtId="0" fontId="7" fillId="6" borderId="1" xfId="3" applyFont="1" applyFill="1" applyBorder="1" applyAlignment="1">
      <alignment horizontal="center" wrapText="1"/>
    </xf>
    <xf numFmtId="0" fontId="8" fillId="0" borderId="1" xfId="3" applyFont="1" applyFill="1" applyBorder="1" applyAlignment="1">
      <alignment horizontal="justify" vertical="center" wrapText="1"/>
    </xf>
    <xf numFmtId="0" fontId="8"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0" fontId="7" fillId="0" borderId="1" xfId="3" applyFont="1" applyFill="1" applyBorder="1" applyAlignment="1">
      <alignment horizontal="justify" vertical="center" wrapText="1"/>
    </xf>
    <xf numFmtId="0" fontId="8" fillId="2" borderId="4" xfId="2" applyNumberFormat="1" applyFont="1" applyFill="1" applyBorder="1" applyAlignment="1">
      <alignment horizontal="justify" vertical="top" wrapText="1"/>
    </xf>
    <xf numFmtId="0" fontId="8" fillId="0" borderId="1" xfId="0" applyFont="1" applyFill="1" applyBorder="1" applyAlignment="1">
      <alignment horizontal="justify" vertical="center" wrapText="1"/>
    </xf>
    <xf numFmtId="0" fontId="10" fillId="6" borderId="5"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6" fillId="0" borderId="5" xfId="4" applyFill="1" applyBorder="1" applyAlignment="1">
      <alignment horizontal="center" vertical="center" wrapText="1"/>
    </xf>
    <xf numFmtId="0" fontId="6" fillId="0" borderId="1" xfId="4" applyBorder="1" applyAlignment="1">
      <alignment horizontal="center" vertical="center" wrapText="1"/>
    </xf>
    <xf numFmtId="0" fontId="7" fillId="10" borderId="1" xfId="3" applyFont="1" applyFill="1" applyBorder="1" applyAlignment="1">
      <alignment horizontal="center" vertical="center" wrapText="1"/>
    </xf>
    <xf numFmtId="0" fontId="10" fillId="0" borderId="1" xfId="0" applyFont="1" applyFill="1" applyBorder="1" applyAlignment="1">
      <alignment horizontal="center" vertical="center" wrapText="1"/>
    </xf>
    <xf numFmtId="0" fontId="12" fillId="0" borderId="1" xfId="0" applyFont="1" applyFill="1" applyBorder="1" applyAlignment="1">
      <alignment horizontal="justify" vertical="center" wrapText="1"/>
    </xf>
    <xf numFmtId="0" fontId="15" fillId="0" borderId="1" xfId="0" applyFont="1" applyFill="1" applyBorder="1"/>
    <xf numFmtId="0" fontId="13" fillId="0" borderId="1" xfId="0" applyFont="1" applyBorder="1" applyAlignment="1">
      <alignment horizontal="justify" vertical="center"/>
    </xf>
    <xf numFmtId="0" fontId="14" fillId="0" borderId="1" xfId="0" applyFont="1" applyBorder="1" applyAlignment="1">
      <alignment horizontal="justify" vertical="center"/>
    </xf>
    <xf numFmtId="0" fontId="15" fillId="0" borderId="1" xfId="0" applyFont="1" applyBorder="1"/>
    <xf numFmtId="166" fontId="15" fillId="0" borderId="1" xfId="2" applyFont="1" applyFill="1" applyBorder="1"/>
    <xf numFmtId="0" fontId="15" fillId="0" borderId="1" xfId="0" applyFont="1" applyBorder="1" applyAlignment="1">
      <alignment vertical="center"/>
    </xf>
    <xf numFmtId="0" fontId="14" fillId="0" borderId="1" xfId="0" applyFont="1" applyBorder="1" applyAlignment="1">
      <alignment horizontal="justify" vertical="center" wrapText="1"/>
    </xf>
    <xf numFmtId="0" fontId="14" fillId="0" borderId="1" xfId="0" applyFont="1" applyFill="1" applyBorder="1" applyAlignment="1">
      <alignment horizontal="justify" vertical="center"/>
    </xf>
    <xf numFmtId="0" fontId="15" fillId="0" borderId="0"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0" xfId="0" applyFont="1" applyAlignment="1">
      <alignment horizontal="justify" vertical="center"/>
    </xf>
    <xf numFmtId="0" fontId="15" fillId="0" borderId="1" xfId="0" applyFont="1" applyBorder="1" applyAlignment="1">
      <alignment horizontal="justify" vertical="center" wrapText="1"/>
    </xf>
    <xf numFmtId="0" fontId="15" fillId="0" borderId="1" xfId="0" applyFont="1" applyFill="1" applyBorder="1" applyAlignment="1">
      <alignment vertical="center"/>
    </xf>
    <xf numFmtId="0" fontId="15" fillId="0" borderId="1" xfId="0" applyFont="1" applyBorder="1" applyAlignment="1">
      <alignment vertical="center" wrapText="1"/>
    </xf>
    <xf numFmtId="0" fontId="15" fillId="0" borderId="1" xfId="0" applyFont="1" applyBorder="1" applyAlignment="1">
      <alignment wrapText="1"/>
    </xf>
    <xf numFmtId="166" fontId="15" fillId="0" borderId="1" xfId="2" applyFont="1" applyFill="1" applyBorder="1" applyAlignment="1">
      <alignment wrapText="1"/>
    </xf>
    <xf numFmtId="0" fontId="13" fillId="6" borderId="1" xfId="0" applyFont="1" applyFill="1" applyBorder="1" applyAlignment="1">
      <alignment horizontal="justify" vertical="center"/>
    </xf>
    <xf numFmtId="0" fontId="15" fillId="0" borderId="1" xfId="0" applyFont="1" applyFill="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left" vertical="center"/>
    </xf>
    <xf numFmtId="0" fontId="15" fillId="0" borderId="1" xfId="0" applyFont="1" applyFill="1" applyBorder="1" applyAlignment="1">
      <alignment wrapText="1"/>
    </xf>
    <xf numFmtId="0" fontId="16" fillId="0" borderId="1" xfId="0" applyFont="1" applyBorder="1" applyAlignment="1">
      <alignment horizontal="justify" vertical="center" wrapText="1"/>
    </xf>
    <xf numFmtId="166" fontId="15" fillId="0" borderId="1" xfId="2" applyFont="1" applyFill="1" applyBorder="1" applyAlignment="1">
      <alignment vertical="center" wrapText="1"/>
    </xf>
    <xf numFmtId="0" fontId="15" fillId="6" borderId="1" xfId="0" applyFont="1" applyFill="1" applyBorder="1" applyAlignment="1">
      <alignment wrapText="1"/>
    </xf>
    <xf numFmtId="0" fontId="15" fillId="0" borderId="1" xfId="0" applyFont="1" applyFill="1" applyBorder="1" applyAlignment="1">
      <alignment horizontal="left" vertical="center" wrapText="1"/>
    </xf>
    <xf numFmtId="0" fontId="15" fillId="0" borderId="1" xfId="0" applyFont="1" applyFill="1" applyBorder="1" applyAlignment="1">
      <alignment vertical="center" wrapText="1"/>
    </xf>
    <xf numFmtId="166" fontId="15" fillId="0" borderId="1" xfId="2" applyFont="1" applyFill="1" applyBorder="1" applyAlignment="1">
      <alignment vertical="center"/>
    </xf>
    <xf numFmtId="0" fontId="0" fillId="0" borderId="0" xfId="0" applyFont="1" applyBorder="1" applyAlignment="1">
      <alignment horizontal="justify" vertical="center" wrapText="1"/>
    </xf>
    <xf numFmtId="0" fontId="0" fillId="0" borderId="0" xfId="0" applyBorder="1" applyAlignment="1">
      <alignment wrapText="1"/>
    </xf>
    <xf numFmtId="0" fontId="4" fillId="0" borderId="0" xfId="0" applyFont="1" applyBorder="1" applyAlignment="1">
      <alignment horizontal="justify" vertical="center" wrapText="1"/>
    </xf>
    <xf numFmtId="0" fontId="20" fillId="0" borderId="1" xfId="0" applyFont="1" applyFill="1" applyBorder="1" applyAlignment="1">
      <alignment horizontal="center" vertical="center"/>
    </xf>
    <xf numFmtId="0" fontId="15" fillId="11" borderId="1" xfId="0" applyFont="1" applyFill="1" applyBorder="1" applyAlignment="1">
      <alignment vertical="center" wrapText="1"/>
    </xf>
    <xf numFmtId="0" fontId="15" fillId="0" borderId="1" xfId="0" applyFont="1" applyBorder="1" applyAlignment="1">
      <alignment horizontal="center" vertical="center" wrapText="1"/>
    </xf>
    <xf numFmtId="0" fontId="21" fillId="12" borderId="11" xfId="0" applyFont="1" applyFill="1" applyBorder="1" applyAlignment="1">
      <alignment horizontal="center" vertical="center" wrapText="1"/>
    </xf>
    <xf numFmtId="49" fontId="21" fillId="12" borderId="1" xfId="0" applyNumberFormat="1" applyFont="1" applyFill="1" applyBorder="1" applyAlignment="1">
      <alignment horizontal="center" vertical="center" wrapText="1"/>
    </xf>
    <xf numFmtId="0" fontId="21" fillId="12" borderId="1" xfId="0" applyFont="1" applyFill="1" applyBorder="1" applyAlignment="1">
      <alignment horizontal="center" vertical="center" wrapText="1"/>
    </xf>
    <xf numFmtId="169" fontId="25" fillId="0" borderId="1" xfId="0" applyNumberFormat="1" applyFont="1" applyBorder="1" applyAlignment="1">
      <alignment horizontal="center" vertical="center" shrinkToFit="1"/>
    </xf>
    <xf numFmtId="10" fontId="25" fillId="0" borderId="1" xfId="0" applyNumberFormat="1" applyFont="1" applyBorder="1" applyAlignment="1">
      <alignment horizontal="center" vertical="center" shrinkToFit="1"/>
    </xf>
    <xf numFmtId="10" fontId="26" fillId="0" borderId="1" xfId="0" applyNumberFormat="1" applyFont="1" applyBorder="1" applyAlignment="1">
      <alignment horizontal="center" vertical="center" shrinkToFit="1"/>
    </xf>
    <xf numFmtId="169" fontId="26" fillId="0" borderId="5" xfId="0" applyNumberFormat="1" applyFont="1" applyBorder="1" applyAlignment="1">
      <alignment horizontal="center" vertical="center" shrinkToFit="1"/>
    </xf>
    <xf numFmtId="169" fontId="13" fillId="0" borderId="1" xfId="0" applyNumberFormat="1" applyFont="1" applyBorder="1" applyAlignment="1">
      <alignment horizontal="justify" vertical="center"/>
    </xf>
    <xf numFmtId="4" fontId="13" fillId="0" borderId="1" xfId="0" applyNumberFormat="1" applyFont="1" applyBorder="1" applyAlignment="1">
      <alignment horizontal="center" vertical="center"/>
    </xf>
    <xf numFmtId="4" fontId="13" fillId="0" borderId="1" xfId="0" applyNumberFormat="1" applyFont="1" applyBorder="1" applyAlignment="1">
      <alignment horizontal="justify" vertical="center"/>
    </xf>
    <xf numFmtId="0" fontId="19" fillId="0" borderId="0" xfId="0" applyFont="1" applyBorder="1" applyAlignment="1">
      <alignment horizontal="center" vertical="center" wrapText="1"/>
    </xf>
    <xf numFmtId="0" fontId="17" fillId="0" borderId="2" xfId="0" applyFont="1" applyBorder="1" applyAlignment="1"/>
    <xf numFmtId="0" fontId="27" fillId="0" borderId="0" xfId="0" applyFont="1" applyAlignment="1">
      <alignment horizontal="justify" vertical="center"/>
    </xf>
    <xf numFmtId="0" fontId="27" fillId="0" borderId="13" xfId="0" applyFont="1" applyBorder="1" applyAlignment="1">
      <alignment horizontal="justify"/>
    </xf>
    <xf numFmtId="0" fontId="27" fillId="0" borderId="0" xfId="0" applyFont="1" applyAlignment="1">
      <alignment horizontal="justify"/>
    </xf>
    <xf numFmtId="0" fontId="27" fillId="0" borderId="10" xfId="0" applyFont="1" applyBorder="1" applyAlignment="1">
      <alignment horizontal="justify"/>
    </xf>
    <xf numFmtId="0" fontId="27" fillId="0" borderId="1" xfId="0" applyFont="1" applyBorder="1" applyAlignment="1"/>
    <xf numFmtId="0" fontId="27" fillId="0" borderId="1" xfId="0" applyFont="1" applyBorder="1" applyAlignment="1">
      <alignment vertical="center"/>
    </xf>
    <xf numFmtId="0" fontId="15" fillId="0" borderId="0" xfId="0" applyFont="1" applyFill="1" applyBorder="1"/>
    <xf numFmtId="0" fontId="21" fillId="12" borderId="5" xfId="0" applyFont="1" applyFill="1" applyBorder="1" applyAlignment="1">
      <alignment horizontal="center" vertical="center" wrapText="1"/>
    </xf>
    <xf numFmtId="0" fontId="15" fillId="0" borderId="5" xfId="0" applyFont="1" applyFill="1" applyBorder="1" applyAlignment="1">
      <alignment vertical="center" wrapText="1"/>
    </xf>
    <xf numFmtId="170" fontId="15" fillId="0" borderId="1" xfId="2" applyNumberFormat="1" applyFont="1" applyFill="1" applyBorder="1"/>
    <xf numFmtId="4" fontId="15" fillId="0" borderId="1" xfId="0" applyNumberFormat="1" applyFont="1" applyBorder="1"/>
    <xf numFmtId="4" fontId="15" fillId="0" borderId="1" xfId="2" applyNumberFormat="1" applyFont="1" applyFill="1" applyBorder="1"/>
    <xf numFmtId="4" fontId="15" fillId="0" borderId="1" xfId="0" applyNumberFormat="1" applyFont="1" applyBorder="1" applyAlignment="1">
      <alignment wrapText="1"/>
    </xf>
    <xf numFmtId="4" fontId="15" fillId="0" borderId="1" xfId="0" applyNumberFormat="1" applyFont="1" applyFill="1" applyBorder="1" applyAlignment="1">
      <alignment wrapText="1"/>
    </xf>
    <xf numFmtId="4" fontId="15" fillId="0" borderId="1" xfId="0" applyNumberFormat="1" applyFont="1" applyBorder="1" applyAlignment="1">
      <alignment vertical="center" wrapText="1"/>
    </xf>
    <xf numFmtId="4" fontId="15" fillId="0" borderId="1" xfId="2" applyNumberFormat="1" applyFont="1" applyFill="1" applyBorder="1" applyAlignment="1">
      <alignment wrapText="1"/>
    </xf>
    <xf numFmtId="10" fontId="15" fillId="0" borderId="1" xfId="0" applyNumberFormat="1" applyFont="1" applyBorder="1" applyAlignment="1">
      <alignment wrapText="1"/>
    </xf>
    <xf numFmtId="10" fontId="15" fillId="0" borderId="1" xfId="0" applyNumberFormat="1" applyFont="1" applyBorder="1"/>
    <xf numFmtId="4" fontId="15" fillId="0" borderId="1" xfId="2" applyNumberFormat="1" applyFont="1" applyFill="1" applyBorder="1" applyAlignment="1">
      <alignment vertical="center" wrapText="1"/>
    </xf>
    <xf numFmtId="173" fontId="28" fillId="0" borderId="1" xfId="6" applyNumberFormat="1" applyFont="1" applyBorder="1" applyAlignment="1">
      <alignment horizontal="right" vertical="center" wrapText="1"/>
    </xf>
    <xf numFmtId="4" fontId="28" fillId="0" borderId="1" xfId="5" applyNumberFormat="1" applyFont="1" applyBorder="1" applyAlignment="1">
      <alignment vertical="center" wrapText="1"/>
    </xf>
    <xf numFmtId="4" fontId="15" fillId="0" borderId="1" xfId="0" applyNumberFormat="1" applyFont="1" applyFill="1" applyBorder="1" applyAlignment="1">
      <alignment vertical="center" wrapText="1"/>
    </xf>
    <xf numFmtId="4" fontId="15" fillId="0" borderId="1" xfId="0" applyNumberFormat="1" applyFont="1" applyFill="1" applyBorder="1"/>
    <xf numFmtId="4" fontId="0" fillId="0" borderId="0" xfId="0" applyNumberFormat="1"/>
    <xf numFmtId="4" fontId="21" fillId="12" borderId="1" xfId="0" applyNumberFormat="1" applyFont="1" applyFill="1" applyBorder="1" applyAlignment="1">
      <alignment horizontal="center" vertical="center" wrapText="1"/>
    </xf>
    <xf numFmtId="4" fontId="15" fillId="0" borderId="1" xfId="0" applyNumberFormat="1" applyFont="1" applyFill="1" applyBorder="1" applyAlignment="1">
      <alignment vertical="center"/>
    </xf>
    <xf numFmtId="4" fontId="0" fillId="0" borderId="0" xfId="0" applyNumberFormat="1" applyBorder="1"/>
    <xf numFmtId="4" fontId="15" fillId="0" borderId="1" xfId="2" applyNumberFormat="1" applyFont="1" applyFill="1" applyBorder="1" applyAlignment="1">
      <alignment horizontal="right" vertical="center" wrapText="1"/>
    </xf>
    <xf numFmtId="4" fontId="5" fillId="0" borderId="1" xfId="0" applyNumberFormat="1" applyFont="1" applyFill="1" applyBorder="1" applyAlignment="1">
      <alignment wrapText="1"/>
    </xf>
    <xf numFmtId="0" fontId="12" fillId="0" borderId="5" xfId="0" applyFont="1" applyFill="1" applyBorder="1" applyAlignment="1">
      <alignment horizontal="justify" vertical="center" wrapText="1"/>
    </xf>
    <xf numFmtId="1" fontId="30" fillId="0" borderId="14" xfId="0" applyNumberFormat="1" applyFont="1" applyBorder="1" applyAlignment="1">
      <alignment horizontal="center" vertical="center" shrinkToFit="1"/>
    </xf>
    <xf numFmtId="0" fontId="31" fillId="0" borderId="15" xfId="0" applyFont="1" applyBorder="1" applyAlignment="1">
      <alignment horizontal="center" vertical="center" wrapText="1"/>
    </xf>
    <xf numFmtId="49" fontId="31" fillId="0" borderId="16" xfId="0" applyNumberFormat="1" applyFont="1" applyBorder="1" applyAlignment="1">
      <alignment horizontal="center" vertical="center" wrapText="1"/>
    </xf>
    <xf numFmtId="0" fontId="31" fillId="0" borderId="16" xfId="0" applyFont="1" applyBorder="1" applyAlignment="1">
      <alignment horizontal="center" vertical="center" wrapText="1"/>
    </xf>
    <xf numFmtId="2" fontId="31" fillId="0" borderId="16" xfId="0" applyNumberFormat="1" applyFont="1" applyBorder="1" applyAlignment="1">
      <alignment horizontal="center" vertical="center" shrinkToFit="1"/>
    </xf>
    <xf numFmtId="0" fontId="31" fillId="0" borderId="15" xfId="0" applyFont="1" applyBorder="1" applyAlignment="1">
      <alignment horizontal="left" vertical="center" wrapText="1"/>
    </xf>
    <xf numFmtId="0" fontId="31" fillId="14" borderId="15" xfId="0" applyFont="1" applyFill="1" applyBorder="1" applyAlignment="1">
      <alignment horizontal="center" vertical="center" wrapText="1"/>
    </xf>
    <xf numFmtId="49" fontId="31" fillId="14" borderId="16" xfId="0" applyNumberFormat="1" applyFont="1" applyFill="1" applyBorder="1" applyAlignment="1">
      <alignment horizontal="center" vertical="center" wrapText="1"/>
    </xf>
    <xf numFmtId="0" fontId="31" fillId="14" borderId="15" xfId="0" applyFont="1" applyFill="1" applyBorder="1" applyAlignment="1">
      <alignment horizontal="left" vertical="center" wrapText="1"/>
    </xf>
    <xf numFmtId="0" fontId="31" fillId="14" borderId="16" xfId="0" applyFont="1" applyFill="1" applyBorder="1" applyAlignment="1">
      <alignment horizontal="center" vertical="center" wrapText="1"/>
    </xf>
    <xf numFmtId="2" fontId="31" fillId="14" borderId="16" xfId="0" applyNumberFormat="1" applyFont="1" applyFill="1" applyBorder="1" applyAlignment="1">
      <alignment horizontal="center" vertical="center" wrapText="1"/>
    </xf>
    <xf numFmtId="49" fontId="31" fillId="14" borderId="16" xfId="0" applyNumberFormat="1" applyFont="1" applyFill="1" applyBorder="1" applyAlignment="1">
      <alignment horizontal="center" vertical="center" shrinkToFit="1"/>
    </xf>
    <xf numFmtId="2" fontId="31" fillId="14" borderId="16" xfId="0" applyNumberFormat="1" applyFont="1" applyFill="1" applyBorder="1" applyAlignment="1">
      <alignment horizontal="center" vertical="center" shrinkToFit="1"/>
    </xf>
    <xf numFmtId="0" fontId="31" fillId="14" borderId="15" xfId="0" applyFont="1" applyFill="1" applyBorder="1" applyAlignment="1">
      <alignment horizontal="left" vertical="center"/>
    </xf>
    <xf numFmtId="49" fontId="31" fillId="0" borderId="16" xfId="0" applyNumberFormat="1" applyFont="1" applyBorder="1" applyAlignment="1">
      <alignment horizontal="center" vertical="center" shrinkToFit="1"/>
    </xf>
    <xf numFmtId="0" fontId="31" fillId="0" borderId="15" xfId="0" applyFont="1" applyBorder="1" applyAlignment="1">
      <alignment vertical="center"/>
    </xf>
    <xf numFmtId="0" fontId="32" fillId="12" borderId="1" xfId="0" applyFont="1" applyFill="1" applyBorder="1" applyAlignment="1">
      <alignment horizontal="center" vertical="center" wrapText="1"/>
    </xf>
    <xf numFmtId="169" fontId="34" fillId="0" borderId="16" xfId="0" applyNumberFormat="1" applyFont="1" applyBorder="1" applyAlignment="1">
      <alignment horizontal="center" vertical="center" shrinkToFit="1"/>
    </xf>
    <xf numFmtId="169" fontId="34" fillId="0" borderId="17" xfId="0" applyNumberFormat="1" applyFont="1" applyBorder="1" applyAlignment="1">
      <alignment horizontal="center" vertical="center" shrinkToFit="1"/>
    </xf>
    <xf numFmtId="169" fontId="18" fillId="0" borderId="5" xfId="0" applyNumberFormat="1" applyFont="1" applyBorder="1" applyAlignment="1">
      <alignment horizontal="center" vertical="center" shrinkToFit="1"/>
    </xf>
    <xf numFmtId="169" fontId="34" fillId="14" borderId="16" xfId="0" applyNumberFormat="1" applyFont="1" applyFill="1" applyBorder="1" applyAlignment="1">
      <alignment horizontal="center" vertical="center" shrinkToFit="1"/>
    </xf>
    <xf numFmtId="169" fontId="35" fillId="2" borderId="1" xfId="0" applyNumberFormat="1" applyFont="1" applyFill="1" applyBorder="1" applyAlignment="1">
      <alignment horizontal="center" vertical="center" shrinkToFit="1"/>
    </xf>
    <xf numFmtId="169" fontId="18" fillId="0" borderId="1" xfId="0" applyNumberFormat="1" applyFont="1" applyBorder="1" applyAlignment="1">
      <alignment horizontal="center" vertical="center" shrinkToFit="1"/>
    </xf>
    <xf numFmtId="169" fontId="36" fillId="0" borderId="12" xfId="0" applyNumberFormat="1" applyFont="1" applyBorder="1" applyAlignment="1">
      <alignment horizontal="center" vertical="center" shrinkToFit="1"/>
    </xf>
    <xf numFmtId="169" fontId="36" fillId="0" borderId="5" xfId="0" applyNumberFormat="1" applyFont="1" applyBorder="1" applyAlignment="1">
      <alignment horizontal="center" vertical="center" shrinkToFit="1"/>
    </xf>
    <xf numFmtId="0" fontId="14" fillId="0" borderId="1" xfId="0" applyFont="1" applyBorder="1" applyAlignment="1"/>
    <xf numFmtId="0" fontId="14" fillId="0" borderId="1" xfId="0" applyFont="1" applyBorder="1" applyAlignment="1">
      <alignment vertical="center"/>
    </xf>
    <xf numFmtId="0" fontId="37" fillId="0" borderId="0" xfId="0" applyFont="1" applyBorder="1" applyAlignment="1">
      <alignment horizontal="justify" vertical="center" wrapText="1"/>
    </xf>
    <xf numFmtId="0" fontId="15" fillId="0" borderId="0" xfId="0" applyFont="1" applyBorder="1"/>
    <xf numFmtId="0" fontId="0" fillId="0" borderId="0" xfId="0" applyAlignment="1">
      <alignment horizontal="center" vertical="center"/>
    </xf>
    <xf numFmtId="2" fontId="31" fillId="0" borderId="16" xfId="0" applyNumberFormat="1" applyFont="1" applyBorder="1" applyAlignment="1">
      <alignment horizontal="right" vertical="center" shrinkToFit="1"/>
    </xf>
    <xf numFmtId="4" fontId="14" fillId="0" borderId="1" xfId="0" applyNumberFormat="1" applyFont="1" applyBorder="1" applyAlignment="1">
      <alignment horizontal="justify" vertical="center"/>
    </xf>
    <xf numFmtId="0" fontId="15" fillId="0" borderId="1" xfId="0" applyFont="1" applyFill="1" applyBorder="1" applyAlignment="1">
      <alignment horizontal="right" vertical="center"/>
    </xf>
    <xf numFmtId="4" fontId="15" fillId="0" borderId="1" xfId="0" applyNumberFormat="1" applyFont="1" applyBorder="1" applyAlignment="1">
      <alignment horizontal="left" vertical="center" wrapText="1"/>
    </xf>
    <xf numFmtId="2" fontId="38" fillId="0" borderId="18" xfId="0" applyNumberFormat="1" applyFont="1" applyBorder="1" applyAlignment="1">
      <alignment horizontal="center" vertical="center"/>
    </xf>
    <xf numFmtId="174" fontId="38" fillId="0" borderId="18" xfId="0" applyNumberFormat="1" applyFont="1" applyBorder="1" applyAlignment="1">
      <alignment horizontal="center" vertical="center"/>
    </xf>
    <xf numFmtId="0" fontId="38" fillId="0" borderId="18" xfId="0" applyFont="1" applyBorder="1" applyAlignment="1">
      <alignment horizontal="center" vertical="center"/>
    </xf>
    <xf numFmtId="175" fontId="38" fillId="0" borderId="18" xfId="0" applyNumberFormat="1" applyFont="1" applyBorder="1" applyAlignment="1">
      <alignment horizontal="center" vertical="center" wrapText="1"/>
    </xf>
    <xf numFmtId="4" fontId="38" fillId="0" borderId="18" xfId="0" applyNumberFormat="1" applyFont="1" applyBorder="1" applyAlignment="1">
      <alignment horizontal="center" vertical="center"/>
    </xf>
    <xf numFmtId="2" fontId="31" fillId="0" borderId="1" xfId="0" applyNumberFormat="1" applyFont="1" applyBorder="1" applyAlignment="1">
      <alignment horizontal="center" vertical="center" shrinkToFit="1"/>
    </xf>
    <xf numFmtId="2" fontId="31" fillId="14" borderId="1" xfId="0" applyNumberFormat="1" applyFont="1" applyFill="1" applyBorder="1" applyAlignment="1">
      <alignment horizontal="center" vertical="center" wrapText="1"/>
    </xf>
    <xf numFmtId="2" fontId="31" fillId="14" borderId="1" xfId="0" applyNumberFormat="1" applyFont="1" applyFill="1" applyBorder="1" applyAlignment="1">
      <alignment horizontal="center" vertical="center" shrinkToFit="1"/>
    </xf>
    <xf numFmtId="169" fontId="31" fillId="0" borderId="16" xfId="0" applyNumberFormat="1" applyFont="1" applyBorder="1" applyAlignment="1">
      <alignment horizontal="center" vertical="center" shrinkToFit="1"/>
    </xf>
    <xf numFmtId="169" fontId="31" fillId="0" borderId="1" xfId="0" applyNumberFormat="1" applyFont="1" applyBorder="1" applyAlignment="1">
      <alignment horizontal="center" vertical="center" shrinkToFit="1"/>
    </xf>
    <xf numFmtId="0" fontId="14" fillId="0" borderId="1" xfId="0" applyFont="1" applyBorder="1" applyAlignment="1">
      <alignment horizontal="right" vertical="center"/>
    </xf>
    <xf numFmtId="169" fontId="31" fillId="14" borderId="16" xfId="0" applyNumberFormat="1" applyFont="1" applyFill="1" applyBorder="1" applyAlignment="1">
      <alignment horizontal="center" vertical="center" shrinkToFit="1"/>
    </xf>
    <xf numFmtId="176" fontId="15" fillId="0" borderId="1" xfId="0" applyNumberFormat="1" applyFont="1" applyBorder="1"/>
    <xf numFmtId="173" fontId="28" fillId="0" borderId="12" xfId="6" applyNumberFormat="1" applyFont="1" applyBorder="1" applyAlignment="1">
      <alignment horizontal="right" vertical="center" wrapText="1"/>
    </xf>
    <xf numFmtId="176" fontId="15" fillId="0" borderId="1" xfId="0" applyNumberFormat="1" applyFont="1" applyBorder="1" applyAlignment="1">
      <alignment vertical="center" wrapText="1"/>
    </xf>
    <xf numFmtId="177" fontId="15" fillId="0" borderId="1" xfId="2" applyNumberFormat="1" applyFont="1" applyFill="1" applyBorder="1" applyAlignment="1">
      <alignment wrapText="1"/>
    </xf>
    <xf numFmtId="177" fontId="15" fillId="0" borderId="1" xfId="0" applyNumberFormat="1" applyFont="1" applyBorder="1" applyAlignment="1">
      <alignment wrapText="1"/>
    </xf>
    <xf numFmtId="2" fontId="31" fillId="0" borderId="15" xfId="0" applyNumberFormat="1" applyFont="1" applyBorder="1" applyAlignment="1">
      <alignment horizontal="center" vertical="center" shrinkToFit="1"/>
    </xf>
    <xf numFmtId="165" fontId="15" fillId="0" borderId="1" xfId="0" applyNumberFormat="1" applyFont="1" applyBorder="1"/>
    <xf numFmtId="0" fontId="15" fillId="0" borderId="0" xfId="0" applyFont="1"/>
    <xf numFmtId="165" fontId="15" fillId="0" borderId="1" xfId="0" applyNumberFormat="1" applyFont="1" applyBorder="1" applyAlignment="1">
      <alignment vertical="center"/>
    </xf>
    <xf numFmtId="165" fontId="15" fillId="0" borderId="1" xfId="2" applyNumberFormat="1" applyFont="1" applyFill="1" applyBorder="1"/>
    <xf numFmtId="166" fontId="15" fillId="0" borderId="0" xfId="2" applyFont="1" applyFill="1"/>
    <xf numFmtId="178" fontId="15" fillId="0" borderId="1" xfId="0" applyNumberFormat="1" applyFont="1" applyBorder="1" applyAlignment="1">
      <alignment wrapText="1"/>
    </xf>
    <xf numFmtId="178" fontId="15" fillId="0" borderId="1" xfId="0" applyNumberFormat="1" applyFont="1" applyBorder="1"/>
    <xf numFmtId="178" fontId="15" fillId="0" borderId="1" xfId="0" applyNumberFormat="1" applyFont="1" applyBorder="1" applyAlignment="1">
      <alignment vertical="center" wrapText="1"/>
    </xf>
    <xf numFmtId="178" fontId="15" fillId="0" borderId="1" xfId="2" applyNumberFormat="1" applyFont="1" applyFill="1" applyBorder="1" applyAlignment="1">
      <alignment wrapText="1"/>
    </xf>
    <xf numFmtId="178" fontId="15" fillId="0" borderId="1" xfId="2" applyNumberFormat="1" applyFont="1" applyFill="1" applyBorder="1"/>
    <xf numFmtId="169" fontId="39" fillId="0" borderId="16" xfId="0" applyNumberFormat="1" applyFont="1" applyBorder="1" applyAlignment="1">
      <alignment horizontal="center" vertical="center" shrinkToFit="1"/>
    </xf>
    <xf numFmtId="166" fontId="0" fillId="0" borderId="0" xfId="2" applyFont="1" applyFill="1" applyAlignment="1">
      <alignment horizontal="center" vertical="center"/>
    </xf>
    <xf numFmtId="169" fontId="39" fillId="0" borderId="16" xfId="0" applyNumberFormat="1" applyFont="1" applyBorder="1" applyAlignment="1">
      <alignment horizontal="right" vertical="center" shrinkToFit="1"/>
    </xf>
    <xf numFmtId="169" fontId="39" fillId="0" borderId="16" xfId="0" applyNumberFormat="1" applyFont="1" applyBorder="1" applyAlignment="1">
      <alignment horizontal="right" vertical="top" shrinkToFit="1"/>
    </xf>
    <xf numFmtId="0" fontId="0" fillId="0" borderId="0" xfId="0" applyAlignment="1">
      <alignment horizontal="left" vertical="top"/>
    </xf>
    <xf numFmtId="0" fontId="0" fillId="0" borderId="1" xfId="0" applyBorder="1" applyAlignment="1">
      <alignment horizontal="center" vertical="top" wrapText="1"/>
    </xf>
    <xf numFmtId="0" fontId="17" fillId="0" borderId="5" xfId="0" applyFont="1" applyBorder="1" applyAlignment="1">
      <alignment horizontal="center"/>
    </xf>
    <xf numFmtId="0" fontId="17" fillId="0" borderId="2" xfId="0" applyFont="1" applyBorder="1" applyAlignment="1">
      <alignment horizont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29"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15" fillId="0" borderId="2"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2" xfId="0" applyFont="1" applyBorder="1" applyAlignment="1">
      <alignment horizontal="center" vertical="center"/>
    </xf>
    <xf numFmtId="0" fontId="21" fillId="0" borderId="1" xfId="0" applyFont="1" applyBorder="1" applyAlignment="1">
      <alignment horizontal="center" vertical="center" wrapText="1"/>
    </xf>
    <xf numFmtId="10" fontId="25" fillId="13" borderId="1" xfId="0" applyNumberFormat="1" applyFont="1" applyFill="1" applyBorder="1" applyAlignment="1">
      <alignment horizontal="center" vertical="center" shrinkToFit="1"/>
    </xf>
    <xf numFmtId="0" fontId="15" fillId="0" borderId="5"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 xfId="0" applyFont="1" applyFill="1" applyBorder="1" applyAlignment="1">
      <alignment horizontal="center" vertical="center"/>
    </xf>
    <xf numFmtId="0" fontId="21" fillId="13"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5" fillId="0" borderId="5" xfId="0" applyFont="1" applyFill="1" applyBorder="1" applyAlignment="1">
      <alignment horizontal="center"/>
    </xf>
    <xf numFmtId="0" fontId="15" fillId="0" borderId="6" xfId="0" applyFont="1" applyFill="1" applyBorder="1" applyAlignment="1">
      <alignment horizontal="center"/>
    </xf>
    <xf numFmtId="0" fontId="15" fillId="0" borderId="2" xfId="0" applyFont="1" applyFill="1" applyBorder="1" applyAlignment="1">
      <alignment horizontal="center"/>
    </xf>
    <xf numFmtId="0" fontId="0" fillId="0" borderId="2" xfId="0" applyBorder="1" applyAlignment="1">
      <alignment horizontal="center" vertical="center" wrapText="1"/>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0" borderId="2" xfId="0" applyBorder="1" applyAlignment="1">
      <alignment horizontal="center" vertical="top" wrapText="1"/>
    </xf>
    <xf numFmtId="0" fontId="0" fillId="0" borderId="13"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5" xfId="0" applyFont="1" applyBorder="1" applyAlignment="1">
      <alignment horizontal="justify" vertical="center"/>
    </xf>
    <xf numFmtId="0" fontId="15" fillId="0" borderId="6" xfId="0" applyFont="1" applyBorder="1" applyAlignment="1">
      <alignment horizontal="justify" vertical="center"/>
    </xf>
    <xf numFmtId="0" fontId="15" fillId="0" borderId="2" xfId="0" applyFont="1" applyBorder="1" applyAlignment="1">
      <alignment horizontal="justify" vertical="center"/>
    </xf>
    <xf numFmtId="0" fontId="0" fillId="0" borderId="1" xfId="0" applyBorder="1" applyAlignment="1">
      <alignment horizontal="center" vertical="top"/>
    </xf>
    <xf numFmtId="0" fontId="15" fillId="0" borderId="1" xfId="0" applyFont="1" applyBorder="1" applyAlignment="1">
      <alignment horizontal="center"/>
    </xf>
    <xf numFmtId="0" fontId="15"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top"/>
    </xf>
    <xf numFmtId="0" fontId="8" fillId="6" borderId="5" xfId="3" applyFont="1" applyFill="1" applyBorder="1" applyAlignment="1">
      <alignment horizontal="center" vertical="center" wrapText="1"/>
    </xf>
    <xf numFmtId="0" fontId="9" fillId="6" borderId="2" xfId="0" applyFont="1" applyFill="1" applyBorder="1" applyAlignment="1">
      <alignment horizontal="center" vertical="center" wrapText="1"/>
    </xf>
    <xf numFmtId="0" fontId="7" fillId="0" borderId="5" xfId="3" applyFont="1" applyFill="1" applyBorder="1" applyAlignment="1">
      <alignment horizontal="center" vertical="center" wrapText="1"/>
    </xf>
    <xf numFmtId="0" fontId="7" fillId="0" borderId="2" xfId="3" applyFont="1" applyFill="1" applyBorder="1" applyAlignment="1">
      <alignment horizontal="center" vertical="center" wrapText="1"/>
    </xf>
    <xf numFmtId="0" fontId="7" fillId="7" borderId="4" xfId="3" applyFont="1" applyFill="1" applyBorder="1" applyAlignment="1">
      <alignment horizontal="center" vertical="center" wrapText="1"/>
    </xf>
    <xf numFmtId="0" fontId="7" fillId="7" borderId="3" xfId="3" applyFont="1" applyFill="1" applyBorder="1" applyAlignment="1">
      <alignment horizontal="center" vertical="center" wrapText="1"/>
    </xf>
    <xf numFmtId="0" fontId="7" fillId="0" borderId="5" xfId="0" applyFont="1" applyFill="1" applyBorder="1" applyAlignment="1">
      <alignment horizontal="center" vertical="top" wrapText="1"/>
    </xf>
    <xf numFmtId="0" fontId="7" fillId="0" borderId="6" xfId="0" applyFont="1" applyFill="1" applyBorder="1" applyAlignment="1">
      <alignment horizontal="center" vertical="top" wrapText="1"/>
    </xf>
    <xf numFmtId="0" fontId="7" fillId="0" borderId="2" xfId="0" applyFont="1" applyFill="1" applyBorder="1" applyAlignment="1">
      <alignment horizontal="center" vertical="top" wrapText="1"/>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2" xfId="0" applyFont="1" applyFill="1" applyBorder="1" applyAlignment="1">
      <alignment horizontal="left" vertical="center" wrapText="1"/>
    </xf>
    <xf numFmtId="0" fontId="7" fillId="8" borderId="5" xfId="3" applyFont="1" applyFill="1" applyBorder="1" applyAlignment="1">
      <alignment horizontal="center" vertical="center" wrapText="1"/>
    </xf>
    <xf numFmtId="0" fontId="7" fillId="8" borderId="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7" fillId="3" borderId="2" xfId="3" applyFont="1" applyFill="1" applyBorder="1" applyAlignment="1">
      <alignment horizontal="center" vertical="center" wrapText="1"/>
    </xf>
    <xf numFmtId="0" fontId="6" fillId="0" borderId="1" xfId="4" applyBorder="1" applyAlignment="1">
      <alignment horizontal="center" vertical="center" wrapText="1"/>
    </xf>
    <xf numFmtId="0" fontId="11" fillId="0" borderId="1" xfId="4" applyFont="1" applyBorder="1" applyAlignment="1">
      <alignment horizontal="center" vertical="center"/>
    </xf>
    <xf numFmtId="166" fontId="10" fillId="0" borderId="5" xfId="2" applyFont="1" applyFill="1" applyBorder="1" applyAlignment="1">
      <alignment horizontal="center" vertical="center"/>
    </xf>
    <xf numFmtId="166" fontId="10" fillId="0" borderId="6" xfId="2" applyFont="1" applyFill="1" applyBorder="1" applyAlignment="1">
      <alignment horizontal="center" vertical="center"/>
    </xf>
    <xf numFmtId="166" fontId="10" fillId="0" borderId="5" xfId="2" applyFont="1" applyFill="1" applyBorder="1" applyAlignment="1">
      <alignment horizontal="center" vertical="center" wrapText="1"/>
    </xf>
    <xf numFmtId="166" fontId="10" fillId="0" borderId="2" xfId="2" applyFont="1" applyFill="1" applyBorder="1" applyAlignment="1">
      <alignment horizontal="center" vertical="center" wrapText="1"/>
    </xf>
    <xf numFmtId="165" fontId="8" fillId="3" borderId="5" xfId="2" applyNumberFormat="1" applyFont="1" applyFill="1" applyBorder="1" applyAlignment="1">
      <alignment horizontal="center" vertical="center" wrapText="1"/>
    </xf>
    <xf numFmtId="165" fontId="8" fillId="3" borderId="6" xfId="2" applyNumberFormat="1" applyFont="1" applyFill="1" applyBorder="1" applyAlignment="1">
      <alignment horizontal="center" vertical="center" wrapText="1"/>
    </xf>
    <xf numFmtId="165" fontId="8" fillId="3" borderId="2" xfId="2" applyNumberFormat="1" applyFont="1" applyFill="1" applyBorder="1" applyAlignment="1">
      <alignment horizontal="center" vertical="center" wrapText="1"/>
    </xf>
    <xf numFmtId="166" fontId="10" fillId="0" borderId="2" xfId="2" applyFont="1" applyFill="1" applyBorder="1" applyAlignment="1">
      <alignment horizontal="center" vertical="center"/>
    </xf>
    <xf numFmtId="166" fontId="9" fillId="0" borderId="5" xfId="2" applyFont="1" applyFill="1" applyBorder="1" applyAlignment="1">
      <alignment horizontal="center" vertical="center" wrapText="1"/>
    </xf>
    <xf numFmtId="166" fontId="9" fillId="0" borderId="2" xfId="2"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8" fillId="0" borderId="5" xfId="3" applyFont="1" applyBorder="1" applyAlignment="1">
      <alignment horizontal="center" vertical="center" wrapText="1"/>
    </xf>
    <xf numFmtId="0" fontId="8" fillId="0" borderId="2" xfId="3"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xf>
    <xf numFmtId="0" fontId="7" fillId="0" borderId="5" xfId="3" applyFont="1" applyFill="1" applyBorder="1" applyAlignment="1">
      <alignment horizontal="center" vertical="top" wrapText="1"/>
    </xf>
    <xf numFmtId="0" fontId="7" fillId="0" borderId="2" xfId="3" applyFont="1" applyFill="1" applyBorder="1" applyAlignment="1">
      <alignment horizontal="center" vertical="top" wrapText="1"/>
    </xf>
    <xf numFmtId="0" fontId="8" fillId="0" borderId="5" xfId="3" applyFont="1" applyFill="1" applyBorder="1" applyAlignment="1">
      <alignment horizontal="center" vertical="center" wrapText="1"/>
    </xf>
    <xf numFmtId="0" fontId="8" fillId="0" borderId="2" xfId="3" applyFont="1" applyFill="1" applyBorder="1" applyAlignment="1">
      <alignment horizontal="center" vertical="center" wrapText="1"/>
    </xf>
    <xf numFmtId="0" fontId="7" fillId="6" borderId="5" xfId="3" applyFont="1" applyFill="1" applyBorder="1" applyAlignment="1">
      <alignment horizontal="center" vertical="center" wrapText="1"/>
    </xf>
    <xf numFmtId="0" fontId="7" fillId="6" borderId="2" xfId="3" applyFont="1" applyFill="1" applyBorder="1" applyAlignment="1">
      <alignment horizontal="center" vertical="center" wrapText="1"/>
    </xf>
    <xf numFmtId="0" fontId="7" fillId="6" borderId="5" xfId="3" applyFont="1" applyFill="1" applyBorder="1" applyAlignment="1">
      <alignment horizontal="center" wrapText="1"/>
    </xf>
    <xf numFmtId="0" fontId="7" fillId="6" borderId="2" xfId="3" applyFont="1" applyFill="1" applyBorder="1" applyAlignment="1">
      <alignment horizontal="center" wrapText="1"/>
    </xf>
    <xf numFmtId="0" fontId="9" fillId="0" borderId="2" xfId="0" applyFont="1" applyBorder="1" applyAlignment="1">
      <alignment horizontal="center" vertical="center" wrapText="1"/>
    </xf>
    <xf numFmtId="0" fontId="7" fillId="10" borderId="5" xfId="3" applyFont="1" applyFill="1" applyBorder="1" applyAlignment="1">
      <alignment horizontal="center" vertical="center" wrapText="1"/>
    </xf>
    <xf numFmtId="0" fontId="7" fillId="10" borderId="2" xfId="3"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166" fontId="7" fillId="0" borderId="8" xfId="2" applyFont="1" applyFill="1" applyBorder="1" applyAlignment="1">
      <alignment horizontal="center" vertical="center" wrapText="1"/>
    </xf>
    <xf numFmtId="166" fontId="7" fillId="0" borderId="7" xfId="2" applyFont="1" applyFill="1" applyBorder="1" applyAlignment="1">
      <alignment horizontal="center" vertical="center" wrapText="1"/>
    </xf>
    <xf numFmtId="0" fontId="8" fillId="3" borderId="5" xfId="3" applyFont="1" applyFill="1" applyBorder="1" applyAlignment="1">
      <alignment horizontal="center" vertical="center" wrapText="1"/>
    </xf>
    <xf numFmtId="0" fontId="8" fillId="3" borderId="6" xfId="3" applyFont="1" applyFill="1" applyBorder="1" applyAlignment="1">
      <alignment horizontal="center" vertical="center" wrapText="1"/>
    </xf>
    <xf numFmtId="0" fontId="8" fillId="3" borderId="2" xfId="3" applyFont="1" applyFill="1" applyBorder="1" applyAlignment="1">
      <alignment horizontal="center" vertical="center" wrapText="1"/>
    </xf>
    <xf numFmtId="0" fontId="10" fillId="3" borderId="5"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2"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5"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7" fillId="8" borderId="6" xfId="3" applyFont="1" applyFill="1" applyBorder="1" applyAlignment="1">
      <alignment horizontal="center" vertical="center" wrapText="1"/>
    </xf>
    <xf numFmtId="0" fontId="7" fillId="3" borderId="6" xfId="3" applyFont="1" applyFill="1" applyBorder="1" applyAlignment="1">
      <alignment horizontal="center" vertical="center" wrapText="1"/>
    </xf>
  </cellXfs>
  <cellStyles count="7">
    <cellStyle name="Hipervínculo" xfId="4" builtinId="8"/>
    <cellStyle name="Millares 2" xfId="5" xr:uid="{0A1B175B-06CB-4972-B260-F29C38D84642}"/>
    <cellStyle name="Moneda" xfId="1" builtinId="4"/>
    <cellStyle name="Moneda [0]" xfId="2" builtinId="7"/>
    <cellStyle name="Moneda 2" xfId="6" xr:uid="{CFA9E3F2-5E03-4CBA-B280-DC2A553908F2}"/>
    <cellStyle name="Normal" xfId="0" builtinId="0"/>
    <cellStyle name="Normal 2" xfId="3" xr:uid="{00000000-0005-0000-0000-000005000000}"/>
  </cellStyles>
  <dxfs count="0"/>
  <tableStyles count="0" defaultTableStyle="TableStyleMedium2" defaultPivotStyle="PivotStyleLight16"/>
  <colors>
    <mruColors>
      <color rgb="FFCD45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Mi%20unidad\Carpeta%20Ing.%20Fernando%20Sabogal\DEPARTAMENTO%20DE%20LA%20PROSPERIADAD%20SOCIAL\CONVENIO%20681\REVISION%20No%202%20INTERVENTORIA\16.10%20PRESUPUESTO%20FINAL%20%20-%20681%20MARZO%2018\PRESUPUESTO%20AJUSTADO%20POR%20D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MEMORIAS -2"/>
      <sheetName val="prespupuesto "/>
    </sheetNames>
    <sheetDataSet>
      <sheetData sheetId="0">
        <row r="2">
          <cell r="A2" t="str">
            <v>CONSTRUCCION DOBLE CALZADA CARRERA 9 ENTRE CALLE 12 Y 13 Y CALLE 13 ENTRE CARRERA 9 Y 11 DEL  MUNICIPIO DE CAICEDONIA VALLE DEL CAUCA</v>
          </cell>
        </row>
        <row r="74">
          <cell r="AO74">
            <v>1695.12</v>
          </cell>
        </row>
        <row r="107">
          <cell r="AO107">
            <v>1709</v>
          </cell>
        </row>
        <row r="178">
          <cell r="AO178">
            <v>480</v>
          </cell>
        </row>
        <row r="256">
          <cell r="AP256">
            <v>500</v>
          </cell>
        </row>
        <row r="295">
          <cell r="AP295">
            <v>345.1</v>
          </cell>
        </row>
        <row r="405">
          <cell r="AO405">
            <v>562</v>
          </cell>
        </row>
        <row r="474">
          <cell r="AP474">
            <v>11.28</v>
          </cell>
        </row>
        <row r="510">
          <cell r="AP510">
            <v>5.6</v>
          </cell>
        </row>
        <row r="547">
          <cell r="AP547">
            <v>151.71</v>
          </cell>
        </row>
        <row r="589">
          <cell r="AP589">
            <v>240.3</v>
          </cell>
        </row>
        <row r="626">
          <cell r="AP626">
            <v>80</v>
          </cell>
        </row>
        <row r="661">
          <cell r="AO661">
            <v>22.5</v>
          </cell>
        </row>
      </sheetData>
      <sheetData sheetId="1">
        <row r="25">
          <cell r="AO25">
            <v>25.65</v>
          </cell>
        </row>
        <row r="58">
          <cell r="AO58">
            <v>1</v>
          </cell>
        </row>
        <row r="92">
          <cell r="AO92">
            <v>4</v>
          </cell>
        </row>
        <row r="125">
          <cell r="AO125">
            <v>21</v>
          </cell>
        </row>
        <row r="154">
          <cell r="AO154">
            <v>500</v>
          </cell>
        </row>
        <row r="185">
          <cell r="AO185">
            <v>14</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obrasciviles1998@hotmail.com" TargetMode="External"/><Relationship Id="rId2" Type="http://schemas.openxmlformats.org/officeDocument/2006/relationships/hyperlink" Target="mailto:coordinaci&#243;n@ainecol.com" TargetMode="External"/><Relationship Id="rId1" Type="http://schemas.openxmlformats.org/officeDocument/2006/relationships/hyperlink" Target="mailto:gerencia@holsas.com" TargetMode="External"/><Relationship Id="rId6" Type="http://schemas.openxmlformats.org/officeDocument/2006/relationships/printerSettings" Target="../printerSettings/printerSettings2.bin"/><Relationship Id="rId5" Type="http://schemas.openxmlformats.org/officeDocument/2006/relationships/hyperlink" Target="mailto:utinsaf21@gmail.com" TargetMode="External"/><Relationship Id="rId4" Type="http://schemas.openxmlformats.org/officeDocument/2006/relationships/hyperlink" Target="mailto:gerencia@expanssion.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082"/>
  <sheetViews>
    <sheetView tabSelected="1" zoomScale="90" zoomScaleNormal="90" workbookViewId="0">
      <pane xSplit="9" ySplit="4" topLeftCell="BS16" activePane="bottomRight" state="frozen"/>
      <selection pane="topRight" activeCell="J1" sqref="J1"/>
      <selection pane="bottomLeft" activeCell="A5" sqref="A5"/>
      <selection pane="bottomRight" activeCell="BU40" sqref="BU40"/>
    </sheetView>
  </sheetViews>
  <sheetFormatPr baseColWidth="10" defaultRowHeight="14.25"/>
  <cols>
    <col min="4" max="4" width="59.73046875" style="78" customWidth="1"/>
    <col min="5" max="6" width="10.19921875" style="75" customWidth="1"/>
    <col min="7" max="7" width="10.73046875" style="75" customWidth="1"/>
    <col min="8" max="8" width="14.265625" style="75" customWidth="1"/>
    <col min="9" max="9" width="13.19921875" style="75" customWidth="1"/>
    <col min="10" max="11" width="11.33203125" style="75" customWidth="1"/>
    <col min="12" max="12" width="17.73046875" customWidth="1"/>
    <col min="13" max="14" width="12.1328125" customWidth="1"/>
    <col min="15" max="16" width="11.53125" customWidth="1"/>
    <col min="17" max="17" width="12.796875" customWidth="1"/>
    <col min="18" max="20" width="10.9296875" customWidth="1"/>
    <col min="21" max="26" width="12.796875" customWidth="1"/>
    <col min="27" max="29" width="14.19921875" customWidth="1"/>
    <col min="30" max="30" width="15.59765625" customWidth="1"/>
    <col min="31" max="32" width="12.796875" customWidth="1"/>
    <col min="33" max="33" width="10.53125" customWidth="1"/>
    <col min="34" max="34" width="11.59765625" customWidth="1"/>
    <col min="35" max="35" width="12.46484375" customWidth="1"/>
    <col min="36" max="36" width="12.3984375" style="135" customWidth="1"/>
    <col min="37" max="38" width="12.3984375" customWidth="1"/>
    <col min="39" max="39" width="12.6640625" customWidth="1"/>
    <col min="40" max="42" width="12.19921875" customWidth="1"/>
    <col min="43" max="43" width="14.86328125" hidden="1" customWidth="1"/>
    <col min="44" max="44" width="30.796875" hidden="1" customWidth="1"/>
    <col min="45" max="45" width="10.59765625" customWidth="1"/>
    <col min="46" max="46" width="10.53125" customWidth="1"/>
    <col min="47" max="47" width="12.3984375" style="135" customWidth="1"/>
    <col min="48" max="49" width="9.33203125" customWidth="1"/>
    <col min="50" max="52" width="11.59765625" customWidth="1"/>
    <col min="53" max="53" width="14.73046875" customWidth="1"/>
    <col min="54" max="55" width="10.1328125" customWidth="1"/>
    <col min="56" max="56" width="13.46484375" customWidth="1"/>
    <col min="57" max="57" width="12.53125" customWidth="1"/>
    <col min="58" max="58" width="10.53125" customWidth="1"/>
    <col min="59" max="61" width="10.265625" customWidth="1"/>
    <col min="62" max="64" width="11.796875" customWidth="1"/>
    <col min="65" max="65" width="13" customWidth="1"/>
    <col min="66" max="67" width="12.06640625" customWidth="1"/>
    <col min="68" max="70" width="11.73046875" customWidth="1"/>
    <col min="71" max="71" width="11.86328125" customWidth="1"/>
    <col min="72" max="73" width="12.86328125" customWidth="1"/>
    <col min="74" max="76" width="13" customWidth="1"/>
    <col min="77" max="77" width="12.33203125" customWidth="1"/>
    <col min="78" max="78" width="14.46484375" hidden="1" customWidth="1"/>
    <col min="79" max="79" width="32.1328125" hidden="1" customWidth="1"/>
    <col min="80" max="81" width="13.46484375" customWidth="1"/>
    <col min="82" max="82" width="11.6640625" customWidth="1"/>
    <col min="83" max="84" width="12.53125" customWidth="1"/>
    <col min="85" max="85" width="13.73046875" customWidth="1"/>
    <col min="86" max="87" width="12.53125" customWidth="1"/>
    <col min="88" max="88" width="13.265625" customWidth="1"/>
  </cols>
  <sheetData>
    <row r="1" spans="1:97" ht="15.75">
      <c r="D1" s="229" t="s">
        <v>176</v>
      </c>
      <c r="E1" s="230"/>
      <c r="F1" s="230"/>
      <c r="G1" s="230"/>
      <c r="H1" s="230"/>
      <c r="I1" s="230"/>
      <c r="J1" s="230"/>
      <c r="K1" s="230"/>
      <c r="L1" s="230"/>
      <c r="M1" s="230"/>
      <c r="N1" s="230"/>
      <c r="O1" s="230"/>
      <c r="P1" s="230"/>
      <c r="Q1" s="230"/>
      <c r="R1" s="230"/>
      <c r="S1" s="110"/>
      <c r="T1" s="110"/>
    </row>
    <row r="2" spans="1:97" s="12" customFormat="1" ht="34.5" customHeight="1">
      <c r="D2" s="66"/>
      <c r="E2" s="66"/>
      <c r="F2" s="66"/>
      <c r="G2" s="66"/>
      <c r="H2" s="66"/>
      <c r="I2" s="141"/>
      <c r="J2" s="212" t="s">
        <v>251</v>
      </c>
      <c r="K2" s="213"/>
      <c r="L2" s="213"/>
      <c r="M2" s="212" t="s">
        <v>154</v>
      </c>
      <c r="N2" s="213"/>
      <c r="O2" s="213"/>
      <c r="P2" s="212" t="s">
        <v>237</v>
      </c>
      <c r="Q2" s="213"/>
      <c r="R2" s="234"/>
      <c r="S2" s="212" t="s">
        <v>239</v>
      </c>
      <c r="T2" s="213"/>
      <c r="U2" s="213"/>
      <c r="V2" s="212" t="s">
        <v>240</v>
      </c>
      <c r="W2" s="213"/>
      <c r="X2" s="213"/>
      <c r="Y2" s="212" t="s">
        <v>241</v>
      </c>
      <c r="Z2" s="213"/>
      <c r="AA2" s="213"/>
      <c r="AB2" s="212" t="s">
        <v>242</v>
      </c>
      <c r="AC2" s="213"/>
      <c r="AD2" s="213"/>
      <c r="AE2" s="212" t="s">
        <v>243</v>
      </c>
      <c r="AF2" s="213"/>
      <c r="AG2" s="213"/>
      <c r="AH2" s="214" t="s">
        <v>244</v>
      </c>
      <c r="AI2" s="215"/>
      <c r="AJ2" s="215"/>
      <c r="AK2" s="212" t="s">
        <v>245</v>
      </c>
      <c r="AL2" s="213"/>
      <c r="AM2" s="213"/>
      <c r="AN2" s="212" t="s">
        <v>246</v>
      </c>
      <c r="AO2" s="213"/>
      <c r="AP2" s="213"/>
      <c r="AQ2" s="209" t="s">
        <v>155</v>
      </c>
      <c r="AR2" s="209"/>
      <c r="AS2" s="213" t="s">
        <v>247</v>
      </c>
      <c r="AT2" s="213"/>
      <c r="AU2" s="213"/>
      <c r="AV2" s="213" t="s">
        <v>248</v>
      </c>
      <c r="AW2" s="213"/>
      <c r="AX2" s="213"/>
      <c r="AY2" s="213" t="s">
        <v>249</v>
      </c>
      <c r="AZ2" s="213"/>
      <c r="BA2" s="213"/>
      <c r="BB2" s="213" t="s">
        <v>250</v>
      </c>
      <c r="BC2" s="213"/>
      <c r="BD2" s="213"/>
      <c r="BE2" s="213" t="s">
        <v>252</v>
      </c>
      <c r="BF2" s="213"/>
      <c r="BG2" s="213"/>
      <c r="BH2" s="213" t="s">
        <v>253</v>
      </c>
      <c r="BI2" s="213"/>
      <c r="BJ2" s="213"/>
      <c r="BK2" s="213" t="s">
        <v>254</v>
      </c>
      <c r="BL2" s="213"/>
      <c r="BM2" s="213"/>
      <c r="BN2" s="213" t="s">
        <v>255</v>
      </c>
      <c r="BO2" s="213"/>
      <c r="BP2" s="213"/>
      <c r="BQ2" s="213" t="s">
        <v>256</v>
      </c>
      <c r="BR2" s="213"/>
      <c r="BS2" s="213"/>
      <c r="BT2" s="213" t="s">
        <v>304</v>
      </c>
      <c r="BU2" s="213"/>
      <c r="BV2" s="213"/>
      <c r="BW2" s="213" t="s">
        <v>257</v>
      </c>
      <c r="BX2" s="213"/>
      <c r="BY2" s="213"/>
      <c r="BZ2" s="247" t="s">
        <v>153</v>
      </c>
      <c r="CA2" s="247"/>
      <c r="CB2" s="213" t="s">
        <v>153</v>
      </c>
      <c r="CC2" s="213"/>
      <c r="CD2" s="213"/>
      <c r="CE2" s="213" t="s">
        <v>307</v>
      </c>
      <c r="CF2" s="213"/>
      <c r="CG2" s="213"/>
      <c r="CH2" s="213" t="s">
        <v>258</v>
      </c>
      <c r="CI2" s="213"/>
      <c r="CJ2" s="213"/>
      <c r="CK2" s="213" t="s">
        <v>310</v>
      </c>
      <c r="CL2" s="213"/>
      <c r="CM2" s="213"/>
      <c r="CN2" s="251" t="s">
        <v>259</v>
      </c>
      <c r="CO2" s="251"/>
      <c r="CP2" s="251"/>
      <c r="CQ2" s="251" t="s">
        <v>260</v>
      </c>
      <c r="CR2" s="251"/>
      <c r="CS2" s="251"/>
    </row>
    <row r="3" spans="1:97" ht="42.75" customHeight="1">
      <c r="D3" s="66"/>
      <c r="E3" s="66"/>
      <c r="F3" s="66"/>
      <c r="G3" s="66"/>
      <c r="H3" s="66"/>
      <c r="I3" s="141"/>
      <c r="J3" s="224" t="s">
        <v>236</v>
      </c>
      <c r="K3" s="225"/>
      <c r="L3" s="226"/>
      <c r="M3" s="212" t="s">
        <v>291</v>
      </c>
      <c r="N3" s="213"/>
      <c r="O3" s="234"/>
      <c r="P3" s="235" t="s">
        <v>292</v>
      </c>
      <c r="Q3" s="236"/>
      <c r="R3" s="237"/>
      <c r="S3" s="231" t="s">
        <v>160</v>
      </c>
      <c r="T3" s="232"/>
      <c r="U3" s="233"/>
      <c r="V3" s="216" t="s">
        <v>315</v>
      </c>
      <c r="W3" s="217"/>
      <c r="X3" s="218"/>
      <c r="Y3" s="216" t="s">
        <v>293</v>
      </c>
      <c r="Z3" s="217"/>
      <c r="AA3" s="218"/>
      <c r="AB3" s="240" t="s">
        <v>294</v>
      </c>
      <c r="AC3" s="239"/>
      <c r="AD3" s="239"/>
      <c r="AE3" s="239" t="s">
        <v>314</v>
      </c>
      <c r="AF3" s="239"/>
      <c r="AG3" s="239"/>
      <c r="AH3" s="217" t="s">
        <v>295</v>
      </c>
      <c r="AI3" s="217"/>
      <c r="AJ3" s="217"/>
      <c r="AK3" s="238" t="s">
        <v>296</v>
      </c>
      <c r="AL3" s="238"/>
      <c r="AM3" s="238"/>
      <c r="AN3" s="239" t="s">
        <v>297</v>
      </c>
      <c r="AO3" s="239"/>
      <c r="AP3" s="239"/>
      <c r="AQ3" s="210" t="s">
        <v>156</v>
      </c>
      <c r="AR3" s="211"/>
      <c r="AS3" s="219" t="s">
        <v>298</v>
      </c>
      <c r="AT3" s="220"/>
      <c r="AU3" s="221"/>
      <c r="AV3" s="219" t="s">
        <v>157</v>
      </c>
      <c r="AW3" s="220"/>
      <c r="AX3" s="221"/>
      <c r="AY3" s="216" t="s">
        <v>299</v>
      </c>
      <c r="AZ3" s="217"/>
      <c r="BA3" s="218"/>
      <c r="BB3" s="216" t="s">
        <v>300</v>
      </c>
      <c r="BC3" s="217"/>
      <c r="BD3" s="218"/>
      <c r="BE3" s="216" t="s">
        <v>301</v>
      </c>
      <c r="BF3" s="217"/>
      <c r="BG3" s="218"/>
      <c r="BH3" s="241" t="s">
        <v>159</v>
      </c>
      <c r="BI3" s="242"/>
      <c r="BJ3" s="243"/>
      <c r="BK3" s="216" t="s">
        <v>302</v>
      </c>
      <c r="BL3" s="217"/>
      <c r="BM3" s="218"/>
      <c r="BN3" s="216" t="s">
        <v>158</v>
      </c>
      <c r="BO3" s="217"/>
      <c r="BP3" s="218"/>
      <c r="BQ3" s="216" t="s">
        <v>303</v>
      </c>
      <c r="BR3" s="217"/>
      <c r="BS3" s="218"/>
      <c r="BT3" s="244" t="s">
        <v>305</v>
      </c>
      <c r="BU3" s="245"/>
      <c r="BV3" s="246"/>
      <c r="BW3" s="216" t="s">
        <v>306</v>
      </c>
      <c r="BX3" s="217"/>
      <c r="BY3" s="218"/>
      <c r="BZ3" s="248" t="s">
        <v>162</v>
      </c>
      <c r="CA3" s="248"/>
      <c r="CB3" s="224" t="s">
        <v>161</v>
      </c>
      <c r="CC3" s="225"/>
      <c r="CD3" s="226"/>
      <c r="CE3" s="216" t="s">
        <v>308</v>
      </c>
      <c r="CF3" s="217"/>
      <c r="CG3" s="218"/>
      <c r="CH3" s="216" t="s">
        <v>309</v>
      </c>
      <c r="CI3" s="217"/>
      <c r="CJ3" s="217"/>
      <c r="CK3" s="249" t="s">
        <v>311</v>
      </c>
      <c r="CL3" s="249"/>
      <c r="CM3" s="249"/>
      <c r="CN3" s="250" t="s">
        <v>312</v>
      </c>
      <c r="CO3" s="250"/>
      <c r="CP3" s="250"/>
      <c r="CQ3" s="250" t="s">
        <v>313</v>
      </c>
      <c r="CR3" s="250"/>
      <c r="CS3" s="250"/>
    </row>
    <row r="4" spans="1:97" s="3" customFormat="1" ht="33.75" customHeight="1">
      <c r="A4" s="100" t="s">
        <v>187</v>
      </c>
      <c r="B4" s="102" t="s">
        <v>188</v>
      </c>
      <c r="C4" s="101" t="s">
        <v>189</v>
      </c>
      <c r="D4" s="102" t="s">
        <v>190</v>
      </c>
      <c r="E4" s="102" t="s">
        <v>191</v>
      </c>
      <c r="F4" s="102" t="s">
        <v>192</v>
      </c>
      <c r="G4" s="158" t="s">
        <v>316</v>
      </c>
      <c r="H4" s="158" t="s">
        <v>238</v>
      </c>
      <c r="I4" s="158" t="s">
        <v>317</v>
      </c>
      <c r="J4" s="102" t="s">
        <v>192</v>
      </c>
      <c r="K4" s="102" t="s">
        <v>193</v>
      </c>
      <c r="L4" s="102" t="s">
        <v>238</v>
      </c>
      <c r="M4" s="102" t="s">
        <v>192</v>
      </c>
      <c r="N4" s="102" t="s">
        <v>193</v>
      </c>
      <c r="O4" s="102" t="s">
        <v>238</v>
      </c>
      <c r="P4" s="102" t="s">
        <v>192</v>
      </c>
      <c r="Q4" s="102" t="s">
        <v>193</v>
      </c>
      <c r="R4" s="102" t="s">
        <v>238</v>
      </c>
      <c r="S4" s="102" t="s">
        <v>192</v>
      </c>
      <c r="T4" s="102" t="s">
        <v>193</v>
      </c>
      <c r="U4" s="102" t="s">
        <v>238</v>
      </c>
      <c r="V4" s="102" t="s">
        <v>192</v>
      </c>
      <c r="W4" s="102" t="s">
        <v>193</v>
      </c>
      <c r="X4" s="102" t="s">
        <v>238</v>
      </c>
      <c r="Y4" s="102" t="s">
        <v>192</v>
      </c>
      <c r="Z4" s="102" t="s">
        <v>193</v>
      </c>
      <c r="AA4" s="102" t="s">
        <v>238</v>
      </c>
      <c r="AB4" s="102" t="s">
        <v>192</v>
      </c>
      <c r="AC4" s="102" t="s">
        <v>193</v>
      </c>
      <c r="AD4" s="102" t="s">
        <v>238</v>
      </c>
      <c r="AE4" s="102" t="s">
        <v>192</v>
      </c>
      <c r="AF4" s="102" t="s">
        <v>193</v>
      </c>
      <c r="AG4" s="102" t="s">
        <v>238</v>
      </c>
      <c r="AH4" s="102" t="s">
        <v>192</v>
      </c>
      <c r="AI4" s="102" t="s">
        <v>193</v>
      </c>
      <c r="AJ4" s="136" t="s">
        <v>238</v>
      </c>
      <c r="AK4" s="102" t="s">
        <v>192</v>
      </c>
      <c r="AL4" s="102" t="s">
        <v>193</v>
      </c>
      <c r="AM4" s="102" t="s">
        <v>238</v>
      </c>
      <c r="AN4" s="102" t="s">
        <v>192</v>
      </c>
      <c r="AO4" s="102" t="s">
        <v>193</v>
      </c>
      <c r="AP4" s="102" t="s">
        <v>238</v>
      </c>
      <c r="AQ4" s="111"/>
      <c r="AR4" s="97"/>
      <c r="AS4" s="102" t="s">
        <v>192</v>
      </c>
      <c r="AT4" s="102" t="s">
        <v>193</v>
      </c>
      <c r="AU4" s="136" t="s">
        <v>238</v>
      </c>
      <c r="AV4" s="102" t="s">
        <v>192</v>
      </c>
      <c r="AW4" s="102" t="s">
        <v>193</v>
      </c>
      <c r="AX4" s="102" t="s">
        <v>238</v>
      </c>
      <c r="AY4" s="102" t="s">
        <v>192</v>
      </c>
      <c r="AZ4" s="102" t="s">
        <v>193</v>
      </c>
      <c r="BA4" s="102" t="s">
        <v>238</v>
      </c>
      <c r="BB4" s="102" t="s">
        <v>192</v>
      </c>
      <c r="BC4" s="102" t="s">
        <v>193</v>
      </c>
      <c r="BD4" s="102" t="s">
        <v>238</v>
      </c>
      <c r="BE4" s="102" t="s">
        <v>192</v>
      </c>
      <c r="BF4" s="102" t="s">
        <v>193</v>
      </c>
      <c r="BG4" s="102" t="s">
        <v>238</v>
      </c>
      <c r="BH4" s="102" t="s">
        <v>192</v>
      </c>
      <c r="BI4" s="102" t="s">
        <v>193</v>
      </c>
      <c r="BJ4" s="102" t="s">
        <v>238</v>
      </c>
      <c r="BK4" s="102" t="s">
        <v>192</v>
      </c>
      <c r="BL4" s="102" t="s">
        <v>193</v>
      </c>
      <c r="BM4" s="102" t="s">
        <v>238</v>
      </c>
      <c r="BN4" s="102" t="s">
        <v>192</v>
      </c>
      <c r="BO4" s="102" t="s">
        <v>193</v>
      </c>
      <c r="BP4" s="102" t="s">
        <v>238</v>
      </c>
      <c r="BQ4" s="102" t="s">
        <v>192</v>
      </c>
      <c r="BR4" s="102" t="s">
        <v>193</v>
      </c>
      <c r="BS4" s="102" t="s">
        <v>238</v>
      </c>
      <c r="BT4" s="102" t="s">
        <v>192</v>
      </c>
      <c r="BU4" s="102" t="s">
        <v>193</v>
      </c>
      <c r="BV4" s="102" t="s">
        <v>238</v>
      </c>
      <c r="BW4" s="102" t="s">
        <v>192</v>
      </c>
      <c r="BX4" s="102" t="s">
        <v>193</v>
      </c>
      <c r="BY4" s="102" t="s">
        <v>238</v>
      </c>
      <c r="BZ4" s="70"/>
      <c r="CA4" s="97"/>
      <c r="CB4" s="102" t="s">
        <v>192</v>
      </c>
      <c r="CC4" s="102" t="s">
        <v>193</v>
      </c>
      <c r="CD4" s="102" t="s">
        <v>238</v>
      </c>
      <c r="CE4" s="102" t="s">
        <v>192</v>
      </c>
      <c r="CF4" s="102" t="s">
        <v>193</v>
      </c>
      <c r="CG4" s="102" t="s">
        <v>238</v>
      </c>
      <c r="CH4" s="102" t="s">
        <v>192</v>
      </c>
      <c r="CI4" s="102" t="s">
        <v>193</v>
      </c>
      <c r="CJ4" s="119" t="s">
        <v>238</v>
      </c>
      <c r="CK4" s="102" t="s">
        <v>192</v>
      </c>
      <c r="CL4" s="102" t="s">
        <v>193</v>
      </c>
      <c r="CM4" s="119" t="s">
        <v>238</v>
      </c>
      <c r="CN4" s="102" t="s">
        <v>192</v>
      </c>
      <c r="CO4" s="102" t="s">
        <v>193</v>
      </c>
      <c r="CP4" s="119" t="s">
        <v>238</v>
      </c>
      <c r="CQ4" s="102" t="s">
        <v>192</v>
      </c>
      <c r="CR4" s="102" t="s">
        <v>193</v>
      </c>
      <c r="CS4" s="119" t="s">
        <v>238</v>
      </c>
    </row>
    <row r="5" spans="1:97" s="3" customFormat="1" ht="33" customHeight="1">
      <c r="D5" s="68" t="s">
        <v>271</v>
      </c>
      <c r="E5" s="68"/>
      <c r="F5" s="68"/>
      <c r="G5" s="68"/>
      <c r="H5" s="68"/>
      <c r="I5" s="68"/>
      <c r="J5" s="68"/>
      <c r="K5" s="68"/>
      <c r="L5" s="67"/>
      <c r="M5" s="67"/>
      <c r="N5" s="67"/>
      <c r="O5" s="67"/>
      <c r="P5" s="67"/>
      <c r="Q5" s="67"/>
      <c r="R5" s="87"/>
      <c r="S5" s="87"/>
      <c r="T5" s="87"/>
      <c r="U5" s="67"/>
      <c r="V5" s="67"/>
      <c r="W5" s="67"/>
      <c r="X5" s="70"/>
      <c r="Y5" s="70"/>
      <c r="Z5" s="70"/>
      <c r="AA5" s="70"/>
      <c r="AB5" s="70"/>
      <c r="AC5" s="70"/>
      <c r="AD5" s="70"/>
      <c r="AE5" s="70"/>
      <c r="AF5" s="70"/>
      <c r="AG5" s="70"/>
      <c r="AH5" s="70"/>
      <c r="AI5" s="70"/>
      <c r="AJ5" s="122"/>
      <c r="AK5" s="70"/>
      <c r="AL5" s="70"/>
      <c r="AM5" s="70"/>
      <c r="AN5" s="70"/>
      <c r="AO5" s="70"/>
      <c r="AP5" s="70"/>
      <c r="AQ5" s="70"/>
      <c r="AR5" s="70"/>
      <c r="AS5" s="70"/>
      <c r="AT5" s="70"/>
      <c r="AU5" s="122"/>
      <c r="AV5" s="70"/>
      <c r="AW5" s="70"/>
      <c r="AX5" s="70"/>
      <c r="AY5" s="70"/>
      <c r="AZ5" s="70"/>
      <c r="BA5" s="70"/>
      <c r="BB5" s="70"/>
      <c r="BC5" s="70"/>
      <c r="BD5" s="70"/>
      <c r="BE5" s="70"/>
      <c r="BF5" s="70"/>
      <c r="BG5" s="70"/>
      <c r="BH5" s="70"/>
      <c r="BI5" s="70"/>
      <c r="BJ5" s="81"/>
      <c r="BK5" s="81"/>
      <c r="BL5" s="81"/>
      <c r="BM5" s="81"/>
      <c r="BN5" s="70"/>
      <c r="BO5" s="70"/>
      <c r="BP5" s="70"/>
      <c r="BQ5" s="70"/>
      <c r="BR5" s="70"/>
      <c r="BS5" s="70"/>
      <c r="BT5" s="70"/>
      <c r="BU5" s="70"/>
      <c r="BV5" s="70"/>
      <c r="BW5" s="70"/>
      <c r="BX5" s="70"/>
      <c r="BY5" s="70"/>
      <c r="BZ5" s="70"/>
      <c r="CA5" s="70"/>
      <c r="CB5" s="67"/>
      <c r="CC5" s="67"/>
      <c r="CD5" s="67"/>
      <c r="CE5" s="70"/>
      <c r="CF5" s="70"/>
      <c r="CG5" s="70"/>
      <c r="CH5" s="70"/>
      <c r="CI5" s="70"/>
      <c r="CJ5" s="70"/>
    </row>
    <row r="6" spans="1:97" ht="25.5" customHeight="1" thickBot="1">
      <c r="A6" s="142">
        <v>1</v>
      </c>
      <c r="B6" s="143" t="s">
        <v>194</v>
      </c>
      <c r="C6" s="144" t="s">
        <v>272</v>
      </c>
      <c r="D6" s="147" t="s">
        <v>195</v>
      </c>
      <c r="E6" s="145" t="s">
        <v>196</v>
      </c>
      <c r="F6" s="146">
        <v>261.7</v>
      </c>
      <c r="G6" s="159">
        <v>10739.76</v>
      </c>
      <c r="H6" s="160">
        <f>ROUND(G6*F6,2)</f>
        <v>2810595.19</v>
      </c>
      <c r="I6" s="161">
        <f>H6*1.309</f>
        <v>3679069.1037099999</v>
      </c>
      <c r="J6" s="132">
        <v>261.7</v>
      </c>
      <c r="K6" s="131">
        <v>13271</v>
      </c>
      <c r="L6" s="125">
        <f>ROUND(J6*K6,0)</f>
        <v>3473021</v>
      </c>
      <c r="M6" s="172">
        <v>261.7</v>
      </c>
      <c r="N6" s="80">
        <v>13350</v>
      </c>
      <c r="O6" s="125">
        <f>M6*N6</f>
        <v>3493695</v>
      </c>
      <c r="P6" s="174">
        <v>261.7</v>
      </c>
      <c r="Q6" s="80">
        <v>13380</v>
      </c>
      <c r="R6" s="125">
        <f>ROUND(P6*Q6,0)</f>
        <v>3501546</v>
      </c>
      <c r="S6" s="176">
        <v>261.7</v>
      </c>
      <c r="T6" s="177">
        <v>13539</v>
      </c>
      <c r="U6" s="125">
        <f>ROUND(S6*T6,0)</f>
        <v>3543156</v>
      </c>
      <c r="V6" s="146">
        <v>261.7</v>
      </c>
      <c r="W6" s="184">
        <v>10269</v>
      </c>
      <c r="X6" s="126">
        <f>ROUND(V6*W6,0)</f>
        <v>2687397</v>
      </c>
      <c r="Y6" s="146">
        <v>261.7</v>
      </c>
      <c r="Z6" s="81">
        <v>13560</v>
      </c>
      <c r="AA6" s="125">
        <f>ROUND(Y6*Z6,0)</f>
        <v>3548652</v>
      </c>
      <c r="AB6" s="146">
        <v>261.7</v>
      </c>
      <c r="AC6" s="81">
        <v>10009</v>
      </c>
      <c r="AD6" s="125">
        <f>ROUND(AB6*AC6,0)</f>
        <v>2619355</v>
      </c>
      <c r="AE6" s="146">
        <v>261.7</v>
      </c>
      <c r="AF6" s="87">
        <v>10344</v>
      </c>
      <c r="AG6" s="125">
        <f>ROUND(AE6*AF6,0)</f>
        <v>2707025</v>
      </c>
      <c r="AH6" s="146">
        <v>261.7</v>
      </c>
      <c r="AI6" s="184">
        <v>13444</v>
      </c>
      <c r="AJ6" s="125">
        <f>ROUND(AH6*AI6,0)</f>
        <v>3518295</v>
      </c>
      <c r="AK6" s="146">
        <v>261.7</v>
      </c>
      <c r="AL6" s="81">
        <v>13355</v>
      </c>
      <c r="AM6" s="125">
        <f>ROUND(AK6*AL6,0)</f>
        <v>3495004</v>
      </c>
      <c r="AN6" s="146">
        <v>261.7</v>
      </c>
      <c r="AO6" s="124">
        <v>10181.290000000001</v>
      </c>
      <c r="AP6" s="125">
        <f>ROUND(AN6*AO6,0)</f>
        <v>2664444</v>
      </c>
      <c r="AQ6" s="80"/>
      <c r="AR6" s="80"/>
      <c r="AS6" s="146">
        <v>261.7</v>
      </c>
      <c r="AT6" s="131">
        <v>10739.76</v>
      </c>
      <c r="AU6" s="125">
        <f>ROUND(AS6*AT6,0)</f>
        <v>2810595</v>
      </c>
      <c r="AV6" s="146">
        <v>261.7</v>
      </c>
      <c r="AW6" s="81">
        <v>10352</v>
      </c>
      <c r="AX6" s="125">
        <f>ROUND(AV6*AW6,0)</f>
        <v>2709118</v>
      </c>
      <c r="AY6" s="146">
        <v>261.7</v>
      </c>
      <c r="AZ6" s="124">
        <v>10279.56</v>
      </c>
      <c r="BA6" s="125">
        <f>ROUND(AY6*AZ6,0)</f>
        <v>2690161</v>
      </c>
      <c r="BB6" s="146">
        <v>261.7</v>
      </c>
      <c r="BC6" s="184">
        <v>9961.1273999999994</v>
      </c>
      <c r="BD6" s="125">
        <f>ROUND(BB6*BC6,0)</f>
        <v>2606827</v>
      </c>
      <c r="BE6" s="146">
        <v>261.7</v>
      </c>
      <c r="BF6" s="131">
        <v>13493.200337232</v>
      </c>
      <c r="BG6" s="125">
        <f>ROUND(BE6*BF6,0)</f>
        <v>3531171</v>
      </c>
      <c r="BH6" s="146">
        <v>261.7</v>
      </c>
      <c r="BI6" s="131">
        <v>13493.200337232</v>
      </c>
      <c r="BJ6" s="125">
        <f>ROUND(BH6*BI6,0)</f>
        <v>3531171</v>
      </c>
      <c r="BK6" s="146">
        <v>261.7</v>
      </c>
      <c r="BL6" s="81">
        <v>13497.42</v>
      </c>
      <c r="BM6" s="125">
        <f>ROUND(BK6*BL6,0)</f>
        <v>3532275</v>
      </c>
      <c r="BN6" s="146">
        <v>261.7</v>
      </c>
      <c r="BO6" s="159">
        <v>13678.77050232</v>
      </c>
      <c r="BP6" s="125">
        <f>ROUND(BN6*BO6,0)</f>
        <v>3579734</v>
      </c>
      <c r="BQ6" s="146">
        <v>261.7</v>
      </c>
      <c r="BR6" s="131">
        <v>13521</v>
      </c>
      <c r="BS6" s="125">
        <f>ROUND(BQ6*BR6,0)</f>
        <v>3538446</v>
      </c>
      <c r="BT6" s="146">
        <v>261.7</v>
      </c>
      <c r="BU6" s="131">
        <v>13507.258683071999</v>
      </c>
      <c r="BV6" s="125">
        <f>ROUND(BT6*BU6,0)</f>
        <v>3534850</v>
      </c>
      <c r="BW6" s="146">
        <v>261.7</v>
      </c>
      <c r="BX6" s="184">
        <v>10353</v>
      </c>
      <c r="BY6" s="125">
        <f>ROUND(BW6*BX6,0)</f>
        <v>2709380</v>
      </c>
      <c r="BZ6" s="80"/>
      <c r="CA6" s="80"/>
      <c r="CB6" s="146">
        <v>261.7</v>
      </c>
      <c r="CC6" s="189">
        <v>10300</v>
      </c>
      <c r="CD6" s="125">
        <f>ROUND(CB6*CC6,0)</f>
        <v>2695510</v>
      </c>
      <c r="CE6" s="146">
        <v>261.7</v>
      </c>
      <c r="CF6" s="146">
        <v>13090</v>
      </c>
      <c r="CG6" s="125">
        <f>ROUND(CE6*CF6,0)</f>
        <v>3425653</v>
      </c>
      <c r="CH6" s="146">
        <v>261.7</v>
      </c>
      <c r="CI6" s="199">
        <v>10260</v>
      </c>
      <c r="CJ6" s="125">
        <f>ROUND(CH6*CI6,0)</f>
        <v>2685042</v>
      </c>
      <c r="CK6" s="146">
        <v>261.7</v>
      </c>
      <c r="CL6" s="204">
        <v>10503.49</v>
      </c>
      <c r="CM6" s="125">
        <f>ROUND(CK6*CL6,0)</f>
        <v>2748763</v>
      </c>
      <c r="CN6" s="146">
        <v>261.7</v>
      </c>
      <c r="CO6" s="159">
        <v>10432.6</v>
      </c>
      <c r="CP6" s="125">
        <f>ROUND(CN6*CO6,0)</f>
        <v>2730211</v>
      </c>
      <c r="CQ6" s="193">
        <v>261.7</v>
      </c>
      <c r="CR6" s="194">
        <v>13074</v>
      </c>
      <c r="CS6" s="125">
        <f>ROUND(CQ6*CR6,0)</f>
        <v>3421466</v>
      </c>
    </row>
    <row r="7" spans="1:97" ht="21.4" customHeight="1" thickBot="1">
      <c r="A7" s="142">
        <v>2</v>
      </c>
      <c r="B7" s="143" t="s">
        <v>194</v>
      </c>
      <c r="C7" s="144" t="s">
        <v>273</v>
      </c>
      <c r="D7" s="147" t="s">
        <v>274</v>
      </c>
      <c r="E7" s="145" t="s">
        <v>197</v>
      </c>
      <c r="F7" s="146">
        <f>[1]MEMORIAS!AO74</f>
        <v>1695.12</v>
      </c>
      <c r="G7" s="159">
        <v>12383.31</v>
      </c>
      <c r="H7" s="160">
        <f t="shared" ref="H7:H10" si="0">ROUND(G7*F7,2)</f>
        <v>20991196.449999999</v>
      </c>
      <c r="I7" s="161">
        <f t="shared" ref="I7:I32" si="1">H7*1.309</f>
        <v>27477476.153049998</v>
      </c>
      <c r="J7" s="132">
        <v>1695.12</v>
      </c>
      <c r="K7" s="131">
        <v>15302</v>
      </c>
      <c r="L7" s="125">
        <f t="shared" ref="L7:L32" si="2">ROUND(J7*K7,0)</f>
        <v>25938726</v>
      </c>
      <c r="M7" s="172">
        <v>1695.12</v>
      </c>
      <c r="N7" s="72">
        <v>15500</v>
      </c>
      <c r="O7" s="125">
        <f t="shared" ref="O7:O10" si="3">M7*N7</f>
        <v>26274360</v>
      </c>
      <c r="P7" s="174">
        <v>1695.12</v>
      </c>
      <c r="Q7" s="80">
        <v>15428</v>
      </c>
      <c r="R7" s="125">
        <f t="shared" ref="R7:R32" si="4">ROUND(P7*Q7,0)</f>
        <v>26152311</v>
      </c>
      <c r="S7" s="178">
        <v>1695.12</v>
      </c>
      <c r="T7" s="177">
        <v>15611</v>
      </c>
      <c r="U7" s="125">
        <f t="shared" ref="U7:U32" si="5">ROUND(S7*T7,0)</f>
        <v>26462518</v>
      </c>
      <c r="V7" s="146">
        <v>1695.12</v>
      </c>
      <c r="W7" s="184">
        <v>11841</v>
      </c>
      <c r="X7" s="126">
        <f t="shared" ref="X7:X32" si="6">ROUND(V7*W7,0)</f>
        <v>20071916</v>
      </c>
      <c r="Y7" s="146">
        <v>1695.12</v>
      </c>
      <c r="Z7" s="81">
        <v>15635</v>
      </c>
      <c r="AA7" s="125">
        <f t="shared" ref="AA7:AA32" si="7">ROUND(Y7*Z7,0)</f>
        <v>26503201</v>
      </c>
      <c r="AB7" s="146">
        <v>1695.12</v>
      </c>
      <c r="AC7" s="81">
        <v>11541</v>
      </c>
      <c r="AD7" s="125">
        <f t="shared" ref="AD7:AD32" si="8">ROUND(AB7*AC7,0)</f>
        <v>19563380</v>
      </c>
      <c r="AE7" s="146">
        <v>1695.12</v>
      </c>
      <c r="AF7" s="80">
        <v>11927</v>
      </c>
      <c r="AG7" s="125">
        <f t="shared" ref="AG7:AG32" si="9">ROUND(AE7*AF7,0)</f>
        <v>20217696</v>
      </c>
      <c r="AH7" s="146">
        <v>1695.12</v>
      </c>
      <c r="AI7" s="184">
        <v>16065</v>
      </c>
      <c r="AJ7" s="125">
        <f t="shared" ref="AJ7:AJ32" si="10">ROUND(AH7*AI7,0)</f>
        <v>27232103</v>
      </c>
      <c r="AK7" s="146">
        <v>1695.12</v>
      </c>
      <c r="AL7" s="81">
        <v>15237</v>
      </c>
      <c r="AM7" s="125">
        <f t="shared" ref="AM7:AM32" si="11">ROUND(AK7*AL7,0)</f>
        <v>25828543</v>
      </c>
      <c r="AN7" s="146">
        <v>1695.12</v>
      </c>
      <c r="AO7" s="126">
        <v>11739.38</v>
      </c>
      <c r="AP7" s="125">
        <f t="shared" ref="AP7:AP32" si="12">ROUND(AN7*AO7,0)</f>
        <v>19899658</v>
      </c>
      <c r="AQ7" s="80"/>
      <c r="AR7" s="80"/>
      <c r="AS7" s="146">
        <v>1695.12</v>
      </c>
      <c r="AT7" s="131">
        <v>11850</v>
      </c>
      <c r="AU7" s="125">
        <f t="shared" ref="AU7:AU32" si="13">ROUND(AS7*AT7,0)</f>
        <v>20087172</v>
      </c>
      <c r="AV7" s="146">
        <v>1695.12</v>
      </c>
      <c r="AW7" s="80">
        <v>11936</v>
      </c>
      <c r="AX7" s="125">
        <f t="shared" ref="AX7:AX32" si="14">ROUND(AV7*AW7,0)</f>
        <v>20232952</v>
      </c>
      <c r="AY7" s="146">
        <v>1695.12</v>
      </c>
      <c r="AZ7" s="126">
        <v>11852.69</v>
      </c>
      <c r="BA7" s="125">
        <f t="shared" ref="BA7:BA32" si="15">ROUND(AY7*AZ7,0)</f>
        <v>20091732</v>
      </c>
      <c r="BB7" s="146">
        <v>1695.12</v>
      </c>
      <c r="BC7" s="184">
        <v>11485.520025</v>
      </c>
      <c r="BD7" s="125">
        <f t="shared" ref="BD7:BD32" si="16">ROUND(BB7*BC7,0)</f>
        <v>19469335</v>
      </c>
      <c r="BE7" s="146">
        <v>1695.12</v>
      </c>
      <c r="BF7" s="131">
        <v>15558.120727841999</v>
      </c>
      <c r="BG7" s="125">
        <f t="shared" ref="BG7:BG32" si="17">ROUND(BE7*BF7,0)</f>
        <v>26372882</v>
      </c>
      <c r="BH7" s="146">
        <v>1695.12</v>
      </c>
      <c r="BI7" s="131">
        <v>15558.120727841999</v>
      </c>
      <c r="BJ7" s="125">
        <f t="shared" ref="BJ7:BJ32" si="18">ROUND(BH7*BI7,0)</f>
        <v>26372882</v>
      </c>
      <c r="BK7" s="146">
        <v>1695.12</v>
      </c>
      <c r="BL7" s="81">
        <v>15562.98</v>
      </c>
      <c r="BM7" s="125">
        <f t="shared" ref="BM7:BM32" si="19">ROUND(BK7*BL7,0)</f>
        <v>26381119</v>
      </c>
      <c r="BN7" s="146">
        <v>1695.12</v>
      </c>
      <c r="BO7" s="159">
        <v>15772.089464669998</v>
      </c>
      <c r="BP7" s="125">
        <f t="shared" ref="BP7:BP32" si="20">ROUND(BN7*BO7,0)</f>
        <v>26735584</v>
      </c>
      <c r="BQ7" s="146">
        <v>1695.12</v>
      </c>
      <c r="BR7" s="131">
        <v>15591</v>
      </c>
      <c r="BS7" s="125">
        <f t="shared" ref="BS7:BS32" si="21">ROUND(BQ7*BR7,0)</f>
        <v>26428616</v>
      </c>
      <c r="BT7" s="146">
        <v>1695.12</v>
      </c>
      <c r="BU7" s="131">
        <v>15574.330480631999</v>
      </c>
      <c r="BV7" s="125">
        <f t="shared" ref="BV7:BV32" si="22">ROUND(BT7*BU7,0)</f>
        <v>26400359</v>
      </c>
      <c r="BW7" s="146">
        <v>1695.12</v>
      </c>
      <c r="BX7" s="184">
        <v>11938</v>
      </c>
      <c r="BY7" s="125">
        <f t="shared" ref="BY7:BY32" si="23">ROUND(BW7*BX7,0)</f>
        <v>20236343</v>
      </c>
      <c r="BZ7" s="80"/>
      <c r="CA7" s="80"/>
      <c r="CB7" s="146">
        <v>1695.12</v>
      </c>
      <c r="CC7" s="189">
        <v>11900</v>
      </c>
      <c r="CD7" s="125">
        <f t="shared" ref="CD7:CD32" si="24">ROUND(CB7*CC7,0)</f>
        <v>20171928</v>
      </c>
      <c r="CE7" s="146">
        <v>1695.12</v>
      </c>
      <c r="CF7" s="146">
        <v>14399</v>
      </c>
      <c r="CG7" s="125">
        <f t="shared" ref="CG7:CG32" si="25">ROUND(CE7*CF7,0)</f>
        <v>24408033</v>
      </c>
      <c r="CH7" s="146">
        <v>1695.12</v>
      </c>
      <c r="CI7" s="199">
        <v>11830</v>
      </c>
      <c r="CJ7" s="125">
        <f t="shared" ref="CJ7:CJ32" si="26">ROUND(CH7*CI7,0)</f>
        <v>20053270</v>
      </c>
      <c r="CK7" s="146">
        <v>1695.12</v>
      </c>
      <c r="CL7" s="204">
        <v>12110.88</v>
      </c>
      <c r="CM7" s="125">
        <f t="shared" ref="CM7:CM32" si="27">ROUND(CK7*CL7,0)</f>
        <v>20529395</v>
      </c>
      <c r="CN7" s="146">
        <v>1695.12</v>
      </c>
      <c r="CO7" s="159">
        <v>12029.15</v>
      </c>
      <c r="CP7" s="125">
        <f t="shared" ref="CP7:CP32" si="28">ROUND(CN7*CO7,0)</f>
        <v>20390853</v>
      </c>
      <c r="CQ7" s="193">
        <v>1695.12</v>
      </c>
      <c r="CR7" s="194">
        <v>15075</v>
      </c>
      <c r="CS7" s="125">
        <f t="shared" ref="CS7:CS32" si="29">ROUND(CQ7*CR7,0)</f>
        <v>25553934</v>
      </c>
    </row>
    <row r="8" spans="1:97" ht="15.75" customHeight="1" thickBot="1">
      <c r="A8" s="142">
        <v>3</v>
      </c>
      <c r="B8" s="143" t="s">
        <v>194</v>
      </c>
      <c r="C8" s="144" t="s">
        <v>275</v>
      </c>
      <c r="D8" s="147" t="s">
        <v>276</v>
      </c>
      <c r="E8" s="145" t="s">
        <v>197</v>
      </c>
      <c r="F8" s="146">
        <f>[1]MEMORIAS!AO107</f>
        <v>1709</v>
      </c>
      <c r="G8" s="159">
        <v>33452.79</v>
      </c>
      <c r="H8" s="160">
        <f t="shared" si="0"/>
        <v>57170818.109999999</v>
      </c>
      <c r="I8" s="161">
        <f t="shared" si="1"/>
        <v>74836600.90598999</v>
      </c>
      <c r="J8" s="132">
        <v>1709</v>
      </c>
      <c r="K8" s="131">
        <v>41337</v>
      </c>
      <c r="L8" s="125">
        <f t="shared" si="2"/>
        <v>70644933</v>
      </c>
      <c r="M8" s="172">
        <v>1709</v>
      </c>
      <c r="N8" s="80">
        <v>41500</v>
      </c>
      <c r="O8" s="125">
        <f t="shared" si="3"/>
        <v>70923500</v>
      </c>
      <c r="P8" s="174">
        <v>1709</v>
      </c>
      <c r="Q8" s="72">
        <v>41678</v>
      </c>
      <c r="R8" s="125">
        <f t="shared" si="4"/>
        <v>71227702</v>
      </c>
      <c r="S8" s="176">
        <v>1709</v>
      </c>
      <c r="T8" s="177">
        <v>42171</v>
      </c>
      <c r="U8" s="125">
        <f t="shared" si="5"/>
        <v>72070239</v>
      </c>
      <c r="V8" s="146">
        <v>1709</v>
      </c>
      <c r="W8" s="184">
        <v>31988</v>
      </c>
      <c r="X8" s="126">
        <f t="shared" si="6"/>
        <v>54667492</v>
      </c>
      <c r="Y8" s="146">
        <v>1709</v>
      </c>
      <c r="Z8" s="81">
        <v>42238</v>
      </c>
      <c r="AA8" s="125">
        <f t="shared" si="7"/>
        <v>72184742</v>
      </c>
      <c r="AB8" s="146">
        <v>1709</v>
      </c>
      <c r="AC8" s="81">
        <v>31178</v>
      </c>
      <c r="AD8" s="125">
        <f t="shared" si="8"/>
        <v>53283202</v>
      </c>
      <c r="AE8" s="146">
        <v>1709</v>
      </c>
      <c r="AF8" s="70">
        <v>32219</v>
      </c>
      <c r="AG8" s="125">
        <f t="shared" si="9"/>
        <v>55062271</v>
      </c>
      <c r="AH8" s="146">
        <v>1709</v>
      </c>
      <c r="AI8" s="184">
        <v>41876</v>
      </c>
      <c r="AJ8" s="125">
        <f t="shared" si="10"/>
        <v>71566084</v>
      </c>
      <c r="AK8" s="146">
        <v>1709</v>
      </c>
      <c r="AL8" s="81">
        <v>40725</v>
      </c>
      <c r="AM8" s="125">
        <f t="shared" si="11"/>
        <v>69599025</v>
      </c>
      <c r="AN8" s="146">
        <v>1709</v>
      </c>
      <c r="AO8" s="122">
        <v>31713.24</v>
      </c>
      <c r="AP8" s="125">
        <f t="shared" si="12"/>
        <v>54197927</v>
      </c>
      <c r="AQ8" s="70"/>
      <c r="AR8" s="70"/>
      <c r="AS8" s="146">
        <v>1709</v>
      </c>
      <c r="AT8" s="131">
        <v>32970.67</v>
      </c>
      <c r="AU8" s="125">
        <f t="shared" si="13"/>
        <v>56346875</v>
      </c>
      <c r="AV8" s="146">
        <v>1709</v>
      </c>
      <c r="AW8" s="81">
        <v>32246</v>
      </c>
      <c r="AX8" s="125">
        <f t="shared" si="14"/>
        <v>55108414</v>
      </c>
      <c r="AY8" s="146">
        <v>1709</v>
      </c>
      <c r="AZ8" s="122">
        <v>32019.34</v>
      </c>
      <c r="BA8" s="125">
        <f t="shared" si="15"/>
        <v>54721052</v>
      </c>
      <c r="BB8" s="146">
        <v>1709</v>
      </c>
      <c r="BC8" s="184">
        <v>31027.462725000001</v>
      </c>
      <c r="BD8" s="125">
        <f t="shared" si="16"/>
        <v>53025934</v>
      </c>
      <c r="BE8" s="146">
        <v>1709</v>
      </c>
      <c r="BF8" s="131">
        <v>42029.356085177998</v>
      </c>
      <c r="BG8" s="125">
        <f t="shared" si="17"/>
        <v>71828170</v>
      </c>
      <c r="BH8" s="146">
        <v>1709</v>
      </c>
      <c r="BI8" s="131">
        <v>42029.356085177998</v>
      </c>
      <c r="BJ8" s="125">
        <f t="shared" si="18"/>
        <v>71828170</v>
      </c>
      <c r="BK8" s="146">
        <v>1709</v>
      </c>
      <c r="BL8" s="81">
        <v>42042.49</v>
      </c>
      <c r="BM8" s="125">
        <f t="shared" si="19"/>
        <v>71850615</v>
      </c>
      <c r="BN8" s="146">
        <v>1709</v>
      </c>
      <c r="BO8" s="159">
        <v>42607.380153029997</v>
      </c>
      <c r="BP8" s="125">
        <f t="shared" si="20"/>
        <v>72816013</v>
      </c>
      <c r="BQ8" s="146">
        <v>1709</v>
      </c>
      <c r="BR8" s="131">
        <v>42117</v>
      </c>
      <c r="BS8" s="125">
        <f t="shared" si="21"/>
        <v>71977953</v>
      </c>
      <c r="BT8" s="146">
        <v>1709</v>
      </c>
      <c r="BU8" s="131">
        <v>42073.145787287998</v>
      </c>
      <c r="BV8" s="125">
        <f t="shared" si="22"/>
        <v>71903006</v>
      </c>
      <c r="BW8" s="146">
        <v>1709</v>
      </c>
      <c r="BX8" s="184">
        <v>32248</v>
      </c>
      <c r="BY8" s="125">
        <f t="shared" si="23"/>
        <v>55111832</v>
      </c>
      <c r="BZ8" s="80"/>
      <c r="CA8" s="80"/>
      <c r="CB8" s="146">
        <v>1709</v>
      </c>
      <c r="CC8" s="189">
        <v>32200</v>
      </c>
      <c r="CD8" s="125">
        <f t="shared" si="24"/>
        <v>55029800</v>
      </c>
      <c r="CE8" s="146">
        <v>1709</v>
      </c>
      <c r="CF8" s="146">
        <v>41888</v>
      </c>
      <c r="CG8" s="125">
        <f t="shared" si="25"/>
        <v>71586592</v>
      </c>
      <c r="CH8" s="146">
        <v>1709</v>
      </c>
      <c r="CI8" s="199">
        <v>31959</v>
      </c>
      <c r="CJ8" s="125">
        <f t="shared" si="26"/>
        <v>54617931</v>
      </c>
      <c r="CK8" s="146">
        <v>1709</v>
      </c>
      <c r="CL8" s="204">
        <v>32716.83</v>
      </c>
      <c r="CM8" s="125">
        <f t="shared" si="27"/>
        <v>55913062</v>
      </c>
      <c r="CN8" s="146">
        <v>1709</v>
      </c>
      <c r="CO8" s="159">
        <v>32496.04</v>
      </c>
      <c r="CP8" s="125">
        <f t="shared" si="28"/>
        <v>55535732</v>
      </c>
      <c r="CQ8" s="193">
        <v>1709</v>
      </c>
      <c r="CR8" s="194">
        <v>40724</v>
      </c>
      <c r="CS8" s="125">
        <f t="shared" si="29"/>
        <v>69597316</v>
      </c>
    </row>
    <row r="9" spans="1:97" ht="18" customHeight="1" thickBot="1">
      <c r="A9" s="142">
        <v>4</v>
      </c>
      <c r="B9" s="143" t="s">
        <v>194</v>
      </c>
      <c r="C9" s="144" t="s">
        <v>277</v>
      </c>
      <c r="D9" s="147" t="s">
        <v>278</v>
      </c>
      <c r="E9" s="145" t="s">
        <v>196</v>
      </c>
      <c r="F9" s="146">
        <v>1725.5</v>
      </c>
      <c r="G9" s="159">
        <v>2129.35</v>
      </c>
      <c r="H9" s="160">
        <f t="shared" si="0"/>
        <v>3674193.43</v>
      </c>
      <c r="I9" s="161">
        <f>H9*1.309</f>
        <v>4809519.1998699997</v>
      </c>
      <c r="J9" s="132">
        <v>1725.5</v>
      </c>
      <c r="K9" s="131">
        <v>2631</v>
      </c>
      <c r="L9" s="125">
        <f t="shared" si="2"/>
        <v>4539791</v>
      </c>
      <c r="M9" s="172">
        <v>1725.5</v>
      </c>
      <c r="N9" s="81">
        <v>2650</v>
      </c>
      <c r="O9" s="125">
        <f t="shared" si="3"/>
        <v>4572575</v>
      </c>
      <c r="P9" s="174">
        <v>1725.5</v>
      </c>
      <c r="Q9" s="72">
        <v>2653</v>
      </c>
      <c r="R9" s="125">
        <f t="shared" si="4"/>
        <v>4577752</v>
      </c>
      <c r="S9" s="176">
        <v>1725.5</v>
      </c>
      <c r="T9" s="177">
        <v>2684</v>
      </c>
      <c r="U9" s="125">
        <f t="shared" si="5"/>
        <v>4631242</v>
      </c>
      <c r="V9" s="146">
        <v>1725.5</v>
      </c>
      <c r="W9" s="184">
        <v>2036</v>
      </c>
      <c r="X9" s="126">
        <f t="shared" si="6"/>
        <v>3513118</v>
      </c>
      <c r="Y9" s="146">
        <v>1725.5</v>
      </c>
      <c r="Z9" s="81">
        <v>2689</v>
      </c>
      <c r="AA9" s="125">
        <f t="shared" si="7"/>
        <v>4639870</v>
      </c>
      <c r="AB9" s="146">
        <v>1725.5</v>
      </c>
      <c r="AC9" s="81">
        <v>1985</v>
      </c>
      <c r="AD9" s="125">
        <f t="shared" si="8"/>
        <v>3425118</v>
      </c>
      <c r="AE9" s="146">
        <v>1725.5</v>
      </c>
      <c r="AF9" s="70">
        <v>2051</v>
      </c>
      <c r="AG9" s="125">
        <f t="shared" si="9"/>
        <v>3539001</v>
      </c>
      <c r="AH9" s="146">
        <v>1725.5</v>
      </c>
      <c r="AI9" s="184">
        <v>2665</v>
      </c>
      <c r="AJ9" s="125">
        <f t="shared" si="10"/>
        <v>4598458</v>
      </c>
      <c r="AK9" s="146">
        <v>1725.5</v>
      </c>
      <c r="AL9" s="81">
        <v>2759</v>
      </c>
      <c r="AM9" s="125">
        <f t="shared" si="11"/>
        <v>4760655</v>
      </c>
      <c r="AN9" s="146">
        <v>1725.5</v>
      </c>
      <c r="AO9" s="122">
        <v>2018.62</v>
      </c>
      <c r="AP9" s="125">
        <f t="shared" si="12"/>
        <v>3483129</v>
      </c>
      <c r="AQ9" s="70"/>
      <c r="AR9" s="70"/>
      <c r="AS9" s="146">
        <v>1725.5</v>
      </c>
      <c r="AT9" s="131">
        <v>2080.25</v>
      </c>
      <c r="AU9" s="125">
        <f t="shared" si="13"/>
        <v>3589471</v>
      </c>
      <c r="AV9" s="146">
        <v>1725.5</v>
      </c>
      <c r="AW9" s="81">
        <v>2052</v>
      </c>
      <c r="AX9" s="125">
        <f t="shared" si="14"/>
        <v>3540726</v>
      </c>
      <c r="AY9" s="146">
        <v>1725.5</v>
      </c>
      <c r="AZ9" s="122">
        <v>2038.11</v>
      </c>
      <c r="BA9" s="125">
        <f t="shared" si="15"/>
        <v>3516759</v>
      </c>
      <c r="BB9" s="146">
        <v>1725.5</v>
      </c>
      <c r="BC9" s="184">
        <v>1974.972125</v>
      </c>
      <c r="BD9" s="125">
        <f t="shared" si="16"/>
        <v>3407814</v>
      </c>
      <c r="BE9" s="146">
        <v>1725.5</v>
      </c>
      <c r="BF9" s="131">
        <v>2675.2689201699995</v>
      </c>
      <c r="BG9" s="125">
        <f t="shared" si="17"/>
        <v>4616177</v>
      </c>
      <c r="BH9" s="146">
        <v>1725.5</v>
      </c>
      <c r="BI9" s="131">
        <v>2675.2689201699995</v>
      </c>
      <c r="BJ9" s="125">
        <f t="shared" si="18"/>
        <v>4616177</v>
      </c>
      <c r="BK9" s="146">
        <v>1725.5</v>
      </c>
      <c r="BL9" s="81">
        <v>2676.11</v>
      </c>
      <c r="BM9" s="125">
        <f t="shared" si="19"/>
        <v>4617628</v>
      </c>
      <c r="BN9" s="146">
        <v>1725.5</v>
      </c>
      <c r="BO9" s="159">
        <v>2712.0615329499997</v>
      </c>
      <c r="BP9" s="125">
        <f t="shared" si="20"/>
        <v>4679662</v>
      </c>
      <c r="BQ9" s="146">
        <v>1725.5</v>
      </c>
      <c r="BR9" s="131">
        <v>2681</v>
      </c>
      <c r="BS9" s="125">
        <f t="shared" si="21"/>
        <v>4626066</v>
      </c>
      <c r="BT9" s="146">
        <v>1725.5</v>
      </c>
      <c r="BU9" s="131">
        <v>2678.0562393199998</v>
      </c>
      <c r="BV9" s="125">
        <f t="shared" si="22"/>
        <v>4620986</v>
      </c>
      <c r="BW9" s="146">
        <v>1725.5</v>
      </c>
      <c r="BX9" s="184">
        <v>2053</v>
      </c>
      <c r="BY9" s="125">
        <f t="shared" si="23"/>
        <v>3542452</v>
      </c>
      <c r="BZ9" s="70"/>
      <c r="CA9" s="70"/>
      <c r="CB9" s="146">
        <v>1725.5</v>
      </c>
      <c r="CC9" s="189">
        <v>2000</v>
      </c>
      <c r="CD9" s="125">
        <f t="shared" si="24"/>
        <v>3451000</v>
      </c>
      <c r="CE9" s="146">
        <v>1725.5</v>
      </c>
      <c r="CF9" s="146">
        <v>2749</v>
      </c>
      <c r="CG9" s="125">
        <f t="shared" si="25"/>
        <v>4743400</v>
      </c>
      <c r="CH9" s="146">
        <v>1725.5</v>
      </c>
      <c r="CI9" s="199">
        <v>2034</v>
      </c>
      <c r="CJ9" s="125">
        <f t="shared" si="26"/>
        <v>3509667</v>
      </c>
      <c r="CK9" s="146">
        <v>1725.5</v>
      </c>
      <c r="CL9" s="204">
        <v>2082.5</v>
      </c>
      <c r="CM9" s="125">
        <f t="shared" si="27"/>
        <v>3593354</v>
      </c>
      <c r="CN9" s="146">
        <v>1725.5</v>
      </c>
      <c r="CO9" s="159">
        <v>2068.4499999999998</v>
      </c>
      <c r="CP9" s="125">
        <f t="shared" si="28"/>
        <v>3569110</v>
      </c>
      <c r="CQ9" s="193">
        <v>1725.5</v>
      </c>
      <c r="CR9" s="194">
        <v>2592</v>
      </c>
      <c r="CS9" s="125">
        <f t="shared" si="29"/>
        <v>4472496</v>
      </c>
    </row>
    <row r="10" spans="1:97" ht="19.149999999999999" customHeight="1" thickBot="1">
      <c r="A10" s="142">
        <v>5</v>
      </c>
      <c r="B10" s="143" t="s">
        <v>194</v>
      </c>
      <c r="C10" s="144" t="s">
        <v>198</v>
      </c>
      <c r="D10" s="147" t="s">
        <v>279</v>
      </c>
      <c r="E10" s="145" t="s">
        <v>196</v>
      </c>
      <c r="F10" s="146">
        <f>[1]MEMORIAS!AO178</f>
        <v>480</v>
      </c>
      <c r="G10" s="159">
        <v>28290</v>
      </c>
      <c r="H10" s="159">
        <f t="shared" si="0"/>
        <v>13579200</v>
      </c>
      <c r="I10" s="161">
        <f t="shared" si="1"/>
        <v>17775172.800000001</v>
      </c>
      <c r="J10" s="132">
        <v>480</v>
      </c>
      <c r="K10" s="131">
        <v>34958</v>
      </c>
      <c r="L10" s="125">
        <f t="shared" si="2"/>
        <v>16779840</v>
      </c>
      <c r="M10" s="172">
        <v>480</v>
      </c>
      <c r="N10" s="70">
        <v>35000</v>
      </c>
      <c r="O10" s="125">
        <f t="shared" si="3"/>
        <v>16800000</v>
      </c>
      <c r="P10" s="174">
        <v>480</v>
      </c>
      <c r="Q10" s="80">
        <v>35246</v>
      </c>
      <c r="R10" s="125">
        <f t="shared" si="4"/>
        <v>16918080</v>
      </c>
      <c r="S10" s="176">
        <v>480</v>
      </c>
      <c r="T10" s="177">
        <v>35663</v>
      </c>
      <c r="U10" s="125">
        <f t="shared" si="5"/>
        <v>17118240</v>
      </c>
      <c r="V10" s="146">
        <v>480</v>
      </c>
      <c r="W10" s="184">
        <v>27051</v>
      </c>
      <c r="X10" s="126">
        <f t="shared" si="6"/>
        <v>12984480</v>
      </c>
      <c r="Y10" s="146">
        <v>480</v>
      </c>
      <c r="Z10" s="81">
        <v>35719</v>
      </c>
      <c r="AA10" s="125">
        <f t="shared" si="7"/>
        <v>17145120</v>
      </c>
      <c r="AB10" s="146">
        <v>480</v>
      </c>
      <c r="AC10" s="81">
        <v>26366</v>
      </c>
      <c r="AD10" s="125">
        <f t="shared" si="8"/>
        <v>12655680</v>
      </c>
      <c r="AE10" s="146">
        <v>480</v>
      </c>
      <c r="AF10" s="80">
        <v>27247</v>
      </c>
      <c r="AG10" s="125">
        <f t="shared" si="9"/>
        <v>13078560</v>
      </c>
      <c r="AH10" s="146">
        <v>480</v>
      </c>
      <c r="AI10" s="184">
        <v>35413</v>
      </c>
      <c r="AJ10" s="125">
        <f t="shared" si="10"/>
        <v>16998240</v>
      </c>
      <c r="AK10" s="146">
        <v>480</v>
      </c>
      <c r="AL10" s="81">
        <v>34810</v>
      </c>
      <c r="AM10" s="125">
        <f t="shared" si="11"/>
        <v>16708800</v>
      </c>
      <c r="AN10" s="146">
        <v>480</v>
      </c>
      <c r="AO10" s="124">
        <v>26818.92</v>
      </c>
      <c r="AP10" s="125">
        <f t="shared" si="12"/>
        <v>12873082</v>
      </c>
      <c r="AQ10" s="81"/>
      <c r="AR10" s="81"/>
      <c r="AS10" s="146">
        <v>480</v>
      </c>
      <c r="AT10" s="131">
        <v>26980</v>
      </c>
      <c r="AU10" s="125">
        <f t="shared" si="13"/>
        <v>12950400</v>
      </c>
      <c r="AV10" s="146">
        <v>480</v>
      </c>
      <c r="AW10" s="81">
        <v>27270</v>
      </c>
      <c r="AX10" s="125">
        <f t="shared" si="14"/>
        <v>13089600</v>
      </c>
      <c r="AY10" s="146">
        <v>480</v>
      </c>
      <c r="AZ10" s="124">
        <v>27077.77</v>
      </c>
      <c r="BA10" s="125">
        <f t="shared" si="15"/>
        <v>12997330</v>
      </c>
      <c r="BB10" s="146">
        <v>480</v>
      </c>
      <c r="BC10" s="184">
        <v>26238.974999999999</v>
      </c>
      <c r="BD10" s="125">
        <f t="shared" si="16"/>
        <v>12594708</v>
      </c>
      <c r="BE10" s="146">
        <v>480</v>
      </c>
      <c r="BF10" s="131">
        <v>35542.939277999998</v>
      </c>
      <c r="BG10" s="125">
        <f t="shared" si="17"/>
        <v>17060611</v>
      </c>
      <c r="BH10" s="146">
        <v>480</v>
      </c>
      <c r="BI10" s="131">
        <v>35542.939277999998</v>
      </c>
      <c r="BJ10" s="125">
        <f t="shared" si="18"/>
        <v>17060611</v>
      </c>
      <c r="BK10" s="146">
        <v>480</v>
      </c>
      <c r="BL10" s="81">
        <v>35554.050000000003</v>
      </c>
      <c r="BM10" s="125">
        <f t="shared" si="19"/>
        <v>17065944</v>
      </c>
      <c r="BN10" s="146">
        <v>480</v>
      </c>
      <c r="BO10" s="159">
        <v>36031.756529999999</v>
      </c>
      <c r="BP10" s="125">
        <f t="shared" si="20"/>
        <v>17295243</v>
      </c>
      <c r="BQ10" s="146">
        <v>480</v>
      </c>
      <c r="BR10" s="131">
        <v>35617</v>
      </c>
      <c r="BS10" s="125">
        <f t="shared" si="21"/>
        <v>17096160</v>
      </c>
      <c r="BT10" s="146">
        <v>480</v>
      </c>
      <c r="BU10" s="131">
        <v>35579.970888000003</v>
      </c>
      <c r="BV10" s="125">
        <f t="shared" si="22"/>
        <v>17078386</v>
      </c>
      <c r="BW10" s="146">
        <v>480</v>
      </c>
      <c r="BX10" s="184">
        <v>27272</v>
      </c>
      <c r="BY10" s="125">
        <f t="shared" si="23"/>
        <v>13090560</v>
      </c>
      <c r="BZ10" s="81"/>
      <c r="CA10" s="81"/>
      <c r="CB10" s="146">
        <v>480</v>
      </c>
      <c r="CC10" s="189">
        <v>27200</v>
      </c>
      <c r="CD10" s="125">
        <f t="shared" si="24"/>
        <v>13056000</v>
      </c>
      <c r="CE10" s="146">
        <v>480</v>
      </c>
      <c r="CF10" s="146">
        <v>32725</v>
      </c>
      <c r="CG10" s="125">
        <f t="shared" si="25"/>
        <v>15708000</v>
      </c>
      <c r="CH10" s="146">
        <v>480</v>
      </c>
      <c r="CI10" s="199">
        <v>27026</v>
      </c>
      <c r="CJ10" s="125">
        <f t="shared" si="26"/>
        <v>12972480</v>
      </c>
      <c r="CK10" s="146">
        <v>480</v>
      </c>
      <c r="CL10" s="204">
        <v>27667.62</v>
      </c>
      <c r="CM10" s="125">
        <f t="shared" si="27"/>
        <v>13280458</v>
      </c>
      <c r="CN10" s="146">
        <v>480</v>
      </c>
      <c r="CO10" s="159">
        <v>27480.91</v>
      </c>
      <c r="CP10" s="125">
        <f t="shared" si="28"/>
        <v>13190837</v>
      </c>
      <c r="CQ10" s="193">
        <v>480</v>
      </c>
      <c r="CR10" s="194">
        <v>34439</v>
      </c>
      <c r="CS10" s="125">
        <f t="shared" si="29"/>
        <v>16530720</v>
      </c>
    </row>
    <row r="11" spans="1:97" ht="11.25" customHeight="1">
      <c r="D11" s="68" t="s">
        <v>199</v>
      </c>
      <c r="E11" s="69"/>
      <c r="F11" s="69"/>
      <c r="G11" s="69"/>
      <c r="H11" s="69"/>
      <c r="I11" s="69"/>
      <c r="J11" s="69"/>
      <c r="K11" s="69"/>
      <c r="L11" s="122"/>
      <c r="M11" s="70"/>
      <c r="N11" s="70"/>
      <c r="O11" s="122"/>
      <c r="P11" s="84"/>
      <c r="Q11" s="72"/>
      <c r="R11" s="122"/>
      <c r="S11" s="81"/>
      <c r="T11" s="81"/>
      <c r="U11" s="122"/>
      <c r="V11" s="81"/>
      <c r="W11" s="81"/>
      <c r="X11" s="122"/>
      <c r="Y11" s="70"/>
      <c r="Z11" s="70"/>
      <c r="AA11" s="122"/>
      <c r="AB11" s="70"/>
      <c r="AC11" s="70"/>
      <c r="AD11" s="122"/>
      <c r="AE11" s="70"/>
      <c r="AF11" s="70"/>
      <c r="AG11" s="122"/>
      <c r="AH11" s="70"/>
      <c r="AI11" s="70"/>
      <c r="AJ11" s="122"/>
      <c r="AK11" s="70"/>
      <c r="AL11" s="81"/>
      <c r="AM11" s="122"/>
      <c r="AN11" s="70"/>
      <c r="AO11" s="122"/>
      <c r="AP11" s="122"/>
      <c r="AQ11" s="70"/>
      <c r="AR11" s="70"/>
      <c r="AS11" s="70"/>
      <c r="AT11" s="70"/>
      <c r="AU11" s="122"/>
      <c r="AV11" s="70"/>
      <c r="AW11" s="70"/>
      <c r="AX11" s="122"/>
      <c r="AY11" s="70"/>
      <c r="AZ11" s="122"/>
      <c r="BA11" s="122"/>
      <c r="BB11" s="70"/>
      <c r="BC11" s="70"/>
      <c r="BD11" s="122"/>
      <c r="BE11" s="70"/>
      <c r="BF11" s="70"/>
      <c r="BG11" s="122"/>
      <c r="BH11" s="70"/>
      <c r="BI11" s="70"/>
      <c r="BJ11" s="122"/>
      <c r="BK11" s="70"/>
      <c r="BL11" s="81"/>
      <c r="BM11" s="122"/>
      <c r="BN11" s="70"/>
      <c r="BO11" s="70"/>
      <c r="BP11" s="122"/>
      <c r="BQ11" s="70"/>
      <c r="BR11" s="70"/>
      <c r="BS11" s="122"/>
      <c r="BT11" s="70"/>
      <c r="BU11" s="72"/>
      <c r="BV11" s="122"/>
      <c r="BW11" s="70"/>
      <c r="BX11" s="70"/>
      <c r="BY11" s="122"/>
      <c r="BZ11" s="70"/>
      <c r="CA11" s="70"/>
      <c r="CB11" s="70"/>
      <c r="CC11" s="72"/>
      <c r="CD11" s="122"/>
      <c r="CE11" s="70"/>
      <c r="CF11" s="70"/>
      <c r="CG11" s="122"/>
      <c r="CH11" s="70"/>
      <c r="CI11" s="200"/>
      <c r="CJ11" s="122"/>
      <c r="CK11" s="70"/>
      <c r="CL11" s="171"/>
      <c r="CM11" s="122"/>
      <c r="CN11" s="70"/>
      <c r="CO11" s="159"/>
      <c r="CP11" s="122"/>
      <c r="CR11" s="195"/>
      <c r="CS11" s="122"/>
    </row>
    <row r="12" spans="1:97" s="6" customFormat="1" ht="14.65" customHeight="1" thickBot="1">
      <c r="A12" s="142">
        <v>6</v>
      </c>
      <c r="B12" s="143" t="s">
        <v>194</v>
      </c>
      <c r="C12" s="144" t="s">
        <v>280</v>
      </c>
      <c r="D12" s="147" t="s">
        <v>281</v>
      </c>
      <c r="E12" s="145" t="s">
        <v>197</v>
      </c>
      <c r="F12" s="146">
        <v>517.65</v>
      </c>
      <c r="G12" s="159">
        <v>81523.89</v>
      </c>
      <c r="H12" s="159">
        <f t="shared" ref="H12:H20" si="30">ROUND(G12*F12,2)</f>
        <v>42200841.659999996</v>
      </c>
      <c r="I12" s="161">
        <f t="shared" si="1"/>
        <v>55240901.732939996</v>
      </c>
      <c r="J12" s="132">
        <v>517.65</v>
      </c>
      <c r="K12" s="131">
        <v>100739</v>
      </c>
      <c r="L12" s="125">
        <f t="shared" si="2"/>
        <v>52147543</v>
      </c>
      <c r="M12" s="126">
        <v>517.65</v>
      </c>
      <c r="N12" s="80">
        <v>100000</v>
      </c>
      <c r="O12" s="126">
        <f>M12*N12</f>
        <v>51765000</v>
      </c>
      <c r="P12" s="174">
        <v>517.65</v>
      </c>
      <c r="Q12" s="80">
        <v>101569</v>
      </c>
      <c r="R12" s="125">
        <f t="shared" si="4"/>
        <v>52577193</v>
      </c>
      <c r="S12" s="178">
        <v>517.65</v>
      </c>
      <c r="T12" s="179">
        <v>102771</v>
      </c>
      <c r="U12" s="125">
        <f t="shared" si="5"/>
        <v>53199408</v>
      </c>
      <c r="V12" s="181">
        <v>517.65</v>
      </c>
      <c r="W12" s="80">
        <v>77953</v>
      </c>
      <c r="X12" s="126">
        <f t="shared" si="6"/>
        <v>40352370</v>
      </c>
      <c r="Y12" s="181">
        <v>517.65</v>
      </c>
      <c r="Z12" s="80">
        <v>102932</v>
      </c>
      <c r="AA12" s="125">
        <f t="shared" si="7"/>
        <v>53282750</v>
      </c>
      <c r="AB12" s="181">
        <v>517.65</v>
      </c>
      <c r="AC12" s="72">
        <v>75980</v>
      </c>
      <c r="AD12" s="125">
        <f t="shared" si="8"/>
        <v>39331047</v>
      </c>
      <c r="AE12" s="181">
        <v>517.65</v>
      </c>
      <c r="AF12" s="80">
        <v>78517</v>
      </c>
      <c r="AG12" s="125">
        <f t="shared" si="9"/>
        <v>40644325</v>
      </c>
      <c r="AH12" s="181">
        <v>517.65</v>
      </c>
      <c r="AI12" s="184">
        <v>102051</v>
      </c>
      <c r="AJ12" s="125">
        <f t="shared" si="10"/>
        <v>52826700</v>
      </c>
      <c r="AK12" s="181">
        <v>517.65</v>
      </c>
      <c r="AL12" s="80">
        <v>104581</v>
      </c>
      <c r="AM12" s="125">
        <f t="shared" si="11"/>
        <v>54136355</v>
      </c>
      <c r="AN12" s="181">
        <v>517.65</v>
      </c>
      <c r="AO12" s="126">
        <v>77284.649999999994</v>
      </c>
      <c r="AP12" s="125">
        <f t="shared" si="12"/>
        <v>40006399</v>
      </c>
      <c r="AQ12" s="80"/>
      <c r="AR12" s="80"/>
      <c r="AS12" s="181">
        <v>517.65</v>
      </c>
      <c r="AT12" s="131">
        <v>78540</v>
      </c>
      <c r="AU12" s="125">
        <f t="shared" si="13"/>
        <v>40656231</v>
      </c>
      <c r="AV12" s="181">
        <v>517.65</v>
      </c>
      <c r="AW12" s="80">
        <v>78583</v>
      </c>
      <c r="AX12" s="125">
        <f t="shared" si="14"/>
        <v>40678490</v>
      </c>
      <c r="AY12" s="181">
        <v>517.65</v>
      </c>
      <c r="AZ12" s="126">
        <v>78030.59</v>
      </c>
      <c r="BA12" s="125">
        <f t="shared" si="15"/>
        <v>40392535</v>
      </c>
      <c r="BB12" s="181">
        <v>517.65</v>
      </c>
      <c r="BC12" s="184">
        <v>75613.407974999995</v>
      </c>
      <c r="BD12" s="125">
        <f t="shared" si="16"/>
        <v>39141281</v>
      </c>
      <c r="BE12" s="181">
        <v>517.65</v>
      </c>
      <c r="BF12" s="131">
        <v>102424.83817519799</v>
      </c>
      <c r="BG12" s="125">
        <f t="shared" si="17"/>
        <v>53020217</v>
      </c>
      <c r="BH12" s="181">
        <v>517.65</v>
      </c>
      <c r="BI12" s="131">
        <v>102424.83817519799</v>
      </c>
      <c r="BJ12" s="125">
        <f t="shared" si="18"/>
        <v>53020217</v>
      </c>
      <c r="BK12" s="181">
        <v>517.65</v>
      </c>
      <c r="BL12" s="80">
        <v>102456.85</v>
      </c>
      <c r="BM12" s="125">
        <f t="shared" si="19"/>
        <v>53036788</v>
      </c>
      <c r="BN12" s="181">
        <v>517.65</v>
      </c>
      <c r="BO12" s="159">
        <v>103833.47316573</v>
      </c>
      <c r="BP12" s="125">
        <f t="shared" si="20"/>
        <v>53749397</v>
      </c>
      <c r="BQ12" s="181">
        <v>517.65</v>
      </c>
      <c r="BR12" s="131">
        <v>102638</v>
      </c>
      <c r="BS12" s="125">
        <f t="shared" si="21"/>
        <v>53130561</v>
      </c>
      <c r="BT12" s="181">
        <v>517.65</v>
      </c>
      <c r="BU12" s="131">
        <v>102531.55294720799</v>
      </c>
      <c r="BV12" s="125">
        <f t="shared" si="22"/>
        <v>53075458</v>
      </c>
      <c r="BW12" s="181">
        <v>517.65</v>
      </c>
      <c r="BX12" s="184">
        <v>78589</v>
      </c>
      <c r="BY12" s="125">
        <f t="shared" si="23"/>
        <v>40681596</v>
      </c>
      <c r="BZ12" s="80"/>
      <c r="CA12" s="80"/>
      <c r="CB12" s="181">
        <v>517.65</v>
      </c>
      <c r="CC12" s="80">
        <v>78400</v>
      </c>
      <c r="CD12" s="125">
        <f t="shared" si="24"/>
        <v>40583760</v>
      </c>
      <c r="CE12" s="181">
        <v>517.65</v>
      </c>
      <c r="CF12" s="181">
        <v>104720</v>
      </c>
      <c r="CG12" s="125">
        <f t="shared" si="25"/>
        <v>54208308</v>
      </c>
      <c r="CH12" s="181">
        <v>517.65</v>
      </c>
      <c r="CI12" s="201">
        <v>77882</v>
      </c>
      <c r="CJ12" s="125">
        <f t="shared" si="26"/>
        <v>40315617</v>
      </c>
      <c r="CK12" s="181">
        <v>517.65</v>
      </c>
      <c r="CL12" s="204">
        <v>79730.36</v>
      </c>
      <c r="CM12" s="125">
        <f t="shared" si="27"/>
        <v>41272421</v>
      </c>
      <c r="CN12" s="181">
        <v>517.65</v>
      </c>
      <c r="CO12" s="159">
        <v>79192.31</v>
      </c>
      <c r="CP12" s="125">
        <f t="shared" si="28"/>
        <v>40993899</v>
      </c>
      <c r="CQ12" s="181">
        <v>517.65</v>
      </c>
      <c r="CR12" s="196">
        <v>99245</v>
      </c>
      <c r="CS12" s="125">
        <f t="shared" si="29"/>
        <v>51374174</v>
      </c>
    </row>
    <row r="13" spans="1:97" s="6" customFormat="1" ht="13.5" customHeight="1" thickBot="1">
      <c r="A13" s="142">
        <v>7</v>
      </c>
      <c r="B13" s="143" t="s">
        <v>200</v>
      </c>
      <c r="C13" s="144" t="s">
        <v>201</v>
      </c>
      <c r="D13" s="147" t="s">
        <v>282</v>
      </c>
      <c r="E13" s="145" t="s">
        <v>196</v>
      </c>
      <c r="F13" s="146">
        <f>[1]MEMORIAS!AP256</f>
        <v>500</v>
      </c>
      <c r="G13" s="159">
        <v>4500</v>
      </c>
      <c r="H13" s="160">
        <f t="shared" si="30"/>
        <v>2250000</v>
      </c>
      <c r="I13" s="161">
        <f t="shared" si="1"/>
        <v>2945250</v>
      </c>
      <c r="J13" s="132">
        <v>500</v>
      </c>
      <c r="K13" s="131">
        <v>5561</v>
      </c>
      <c r="L13" s="125">
        <f t="shared" si="2"/>
        <v>2780500</v>
      </c>
      <c r="M13" s="126">
        <v>500</v>
      </c>
      <c r="N13" s="80">
        <v>5700</v>
      </c>
      <c r="O13" s="126">
        <f t="shared" ref="O13:O20" si="31">M13*N13</f>
        <v>2850000</v>
      </c>
      <c r="P13" s="174">
        <v>500</v>
      </c>
      <c r="Q13" s="80">
        <v>5606</v>
      </c>
      <c r="R13" s="125">
        <f t="shared" si="4"/>
        <v>2803000</v>
      </c>
      <c r="S13" s="176">
        <v>500</v>
      </c>
      <c r="T13" s="179">
        <v>5673</v>
      </c>
      <c r="U13" s="125">
        <f t="shared" si="5"/>
        <v>2836500</v>
      </c>
      <c r="V13" s="181">
        <v>500</v>
      </c>
      <c r="W13" s="80">
        <v>4303</v>
      </c>
      <c r="X13" s="126">
        <f t="shared" si="6"/>
        <v>2151500</v>
      </c>
      <c r="Y13" s="181">
        <v>500</v>
      </c>
      <c r="Z13" s="80">
        <v>5682</v>
      </c>
      <c r="AA13" s="125">
        <f t="shared" si="7"/>
        <v>2841000</v>
      </c>
      <c r="AB13" s="181">
        <v>500</v>
      </c>
      <c r="AC13" s="72">
        <v>4194</v>
      </c>
      <c r="AD13" s="125">
        <f t="shared" si="8"/>
        <v>2097000</v>
      </c>
      <c r="AE13" s="181">
        <v>500</v>
      </c>
      <c r="AF13" s="80">
        <v>4334</v>
      </c>
      <c r="AG13" s="125">
        <f t="shared" si="9"/>
        <v>2167000</v>
      </c>
      <c r="AH13" s="181">
        <v>500</v>
      </c>
      <c r="AI13" s="184">
        <v>5634</v>
      </c>
      <c r="AJ13" s="125">
        <f t="shared" si="10"/>
        <v>2817000</v>
      </c>
      <c r="AK13" s="181">
        <v>500</v>
      </c>
      <c r="AL13" s="80">
        <v>5862</v>
      </c>
      <c r="AM13" s="125">
        <f t="shared" si="11"/>
        <v>2931000</v>
      </c>
      <c r="AN13" s="181">
        <v>500</v>
      </c>
      <c r="AO13" s="126">
        <v>4266</v>
      </c>
      <c r="AP13" s="125">
        <f t="shared" si="12"/>
        <v>2133000</v>
      </c>
      <c r="AQ13" s="72"/>
      <c r="AR13" s="72"/>
      <c r="AS13" s="181">
        <v>500</v>
      </c>
      <c r="AT13" s="131">
        <v>4500</v>
      </c>
      <c r="AU13" s="125">
        <f t="shared" si="13"/>
        <v>2250000</v>
      </c>
      <c r="AV13" s="181">
        <v>500</v>
      </c>
      <c r="AW13" s="80">
        <v>4338</v>
      </c>
      <c r="AX13" s="125">
        <f t="shared" si="14"/>
        <v>2169000</v>
      </c>
      <c r="AY13" s="181">
        <v>500</v>
      </c>
      <c r="AZ13" s="126">
        <v>4307.18</v>
      </c>
      <c r="BA13" s="125">
        <f t="shared" si="15"/>
        <v>2153590</v>
      </c>
      <c r="BB13" s="181">
        <v>500</v>
      </c>
      <c r="BC13" s="184">
        <v>4173.75</v>
      </c>
      <c r="BD13" s="125">
        <f t="shared" si="16"/>
        <v>2086875</v>
      </c>
      <c r="BE13" s="181">
        <v>500</v>
      </c>
      <c r="BF13" s="131">
        <v>5653.7019</v>
      </c>
      <c r="BG13" s="125">
        <f t="shared" si="17"/>
        <v>2826851</v>
      </c>
      <c r="BH13" s="181">
        <v>500</v>
      </c>
      <c r="BI13" s="131">
        <v>5653.7019</v>
      </c>
      <c r="BJ13" s="125">
        <f t="shared" si="18"/>
        <v>2826851</v>
      </c>
      <c r="BK13" s="181">
        <v>500</v>
      </c>
      <c r="BL13" s="80">
        <v>5655.47</v>
      </c>
      <c r="BM13" s="125">
        <f t="shared" si="19"/>
        <v>2827735</v>
      </c>
      <c r="BN13" s="181">
        <v>500</v>
      </c>
      <c r="BO13" s="159">
        <v>5731.4564999999993</v>
      </c>
      <c r="BP13" s="125">
        <f t="shared" si="20"/>
        <v>2865728</v>
      </c>
      <c r="BQ13" s="181">
        <v>500</v>
      </c>
      <c r="BR13" s="131">
        <v>5666</v>
      </c>
      <c r="BS13" s="125">
        <f t="shared" si="21"/>
        <v>2833000</v>
      </c>
      <c r="BT13" s="181">
        <v>500</v>
      </c>
      <c r="BU13" s="131">
        <v>5659.5923999999995</v>
      </c>
      <c r="BV13" s="125">
        <f t="shared" si="22"/>
        <v>2829796</v>
      </c>
      <c r="BW13" s="181">
        <v>500</v>
      </c>
      <c r="BX13" s="184">
        <v>4338</v>
      </c>
      <c r="BY13" s="125">
        <f t="shared" si="23"/>
        <v>2169000</v>
      </c>
      <c r="BZ13" s="80"/>
      <c r="CA13" s="80"/>
      <c r="CB13" s="181">
        <v>500</v>
      </c>
      <c r="CC13" s="80">
        <v>4300</v>
      </c>
      <c r="CD13" s="125">
        <f t="shared" si="24"/>
        <v>2150000</v>
      </c>
      <c r="CE13" s="181">
        <v>500</v>
      </c>
      <c r="CF13" s="181">
        <v>5891</v>
      </c>
      <c r="CG13" s="125">
        <f t="shared" si="25"/>
        <v>2945500</v>
      </c>
      <c r="CH13" s="181">
        <v>500</v>
      </c>
      <c r="CI13" s="201">
        <v>4299</v>
      </c>
      <c r="CJ13" s="125">
        <f t="shared" si="26"/>
        <v>2149500</v>
      </c>
      <c r="CK13" s="181">
        <v>500</v>
      </c>
      <c r="CL13" s="204">
        <v>4401</v>
      </c>
      <c r="CM13" s="125">
        <f t="shared" si="27"/>
        <v>2200500</v>
      </c>
      <c r="CN13" s="181">
        <v>500</v>
      </c>
      <c r="CO13" s="159">
        <v>4371.3</v>
      </c>
      <c r="CP13" s="125">
        <f t="shared" si="28"/>
        <v>2185650</v>
      </c>
      <c r="CQ13" s="181">
        <v>500</v>
      </c>
      <c r="CR13" s="196">
        <v>5478</v>
      </c>
      <c r="CS13" s="125">
        <f t="shared" si="29"/>
        <v>2739000</v>
      </c>
    </row>
    <row r="14" spans="1:97" ht="13.5" customHeight="1" thickBot="1">
      <c r="A14" s="142">
        <v>8</v>
      </c>
      <c r="B14" s="143" t="s">
        <v>194</v>
      </c>
      <c r="C14" s="144" t="s">
        <v>283</v>
      </c>
      <c r="D14" s="147" t="s">
        <v>284</v>
      </c>
      <c r="E14" s="145" t="s">
        <v>197</v>
      </c>
      <c r="F14" s="146">
        <f>[1]MEMORIAS!AP295</f>
        <v>345.1</v>
      </c>
      <c r="G14" s="159">
        <v>565658.6</v>
      </c>
      <c r="H14" s="160">
        <f t="shared" si="30"/>
        <v>195208782.86000001</v>
      </c>
      <c r="I14" s="161">
        <f t="shared" si="1"/>
        <v>255528296.76374</v>
      </c>
      <c r="J14" s="132">
        <v>345.1</v>
      </c>
      <c r="K14" s="131">
        <v>698982</v>
      </c>
      <c r="L14" s="125">
        <f t="shared" si="2"/>
        <v>241218688</v>
      </c>
      <c r="M14" s="126">
        <v>345.1</v>
      </c>
      <c r="N14" s="80">
        <v>710000</v>
      </c>
      <c r="O14" s="126">
        <f t="shared" si="31"/>
        <v>245021000.00000003</v>
      </c>
      <c r="P14" s="174">
        <v>345.1</v>
      </c>
      <c r="Q14" s="80">
        <v>704740</v>
      </c>
      <c r="R14" s="125">
        <f t="shared" si="4"/>
        <v>243205774</v>
      </c>
      <c r="S14" s="176">
        <v>345.1</v>
      </c>
      <c r="T14" s="179">
        <v>713082</v>
      </c>
      <c r="U14" s="125">
        <f t="shared" si="5"/>
        <v>246084598</v>
      </c>
      <c r="V14" s="181">
        <v>345.1</v>
      </c>
      <c r="W14" s="70">
        <v>540883</v>
      </c>
      <c r="X14" s="126">
        <f t="shared" si="6"/>
        <v>186658723</v>
      </c>
      <c r="Y14" s="181">
        <v>345.1</v>
      </c>
      <c r="Z14" s="81">
        <v>714203</v>
      </c>
      <c r="AA14" s="125">
        <f t="shared" si="7"/>
        <v>246471455</v>
      </c>
      <c r="AB14" s="181">
        <v>345.1</v>
      </c>
      <c r="AC14" s="80">
        <v>527194</v>
      </c>
      <c r="AD14" s="125">
        <f t="shared" si="8"/>
        <v>181934649</v>
      </c>
      <c r="AE14" s="181">
        <v>345.1</v>
      </c>
      <c r="AF14" s="80">
        <v>544797</v>
      </c>
      <c r="AG14" s="125">
        <f t="shared" si="9"/>
        <v>188009445</v>
      </c>
      <c r="AH14" s="181">
        <v>345.1</v>
      </c>
      <c r="AI14" s="184">
        <v>708082</v>
      </c>
      <c r="AJ14" s="125">
        <f t="shared" si="10"/>
        <v>244359098</v>
      </c>
      <c r="AK14" s="181">
        <v>345.1</v>
      </c>
      <c r="AL14" s="81">
        <v>721936</v>
      </c>
      <c r="AM14" s="125">
        <f t="shared" si="11"/>
        <v>249140114</v>
      </c>
      <c r="AN14" s="181">
        <v>345.1</v>
      </c>
      <c r="AO14" s="124">
        <v>536244.35</v>
      </c>
      <c r="AP14" s="125">
        <f t="shared" si="12"/>
        <v>185057925</v>
      </c>
      <c r="AQ14" s="80"/>
      <c r="AR14" s="80"/>
      <c r="AS14" s="181">
        <v>345.1</v>
      </c>
      <c r="AT14" s="131">
        <v>560340</v>
      </c>
      <c r="AU14" s="125">
        <f t="shared" si="13"/>
        <v>193373334</v>
      </c>
      <c r="AV14" s="181">
        <v>345.1</v>
      </c>
      <c r="AW14" s="81">
        <v>545250</v>
      </c>
      <c r="AX14" s="125">
        <f t="shared" si="14"/>
        <v>188165775</v>
      </c>
      <c r="AY14" s="181">
        <v>345.1</v>
      </c>
      <c r="AZ14" s="124">
        <v>541420.13</v>
      </c>
      <c r="BA14" s="125">
        <f t="shared" si="15"/>
        <v>186844087</v>
      </c>
      <c r="BB14" s="181">
        <v>345.1</v>
      </c>
      <c r="BC14" s="184">
        <v>524648.35149999999</v>
      </c>
      <c r="BD14" s="125">
        <f t="shared" si="16"/>
        <v>181056146</v>
      </c>
      <c r="BE14" s="181">
        <v>345.1</v>
      </c>
      <c r="BF14" s="131">
        <v>710681.1336825199</v>
      </c>
      <c r="BG14" s="125">
        <f t="shared" si="17"/>
        <v>245256059</v>
      </c>
      <c r="BH14" s="181">
        <v>345.1</v>
      </c>
      <c r="BI14" s="131">
        <v>710681.1336825199</v>
      </c>
      <c r="BJ14" s="125">
        <f t="shared" si="18"/>
        <v>245256059</v>
      </c>
      <c r="BK14" s="181">
        <v>345.1</v>
      </c>
      <c r="BL14" s="81">
        <v>710903.27</v>
      </c>
      <c r="BM14" s="125">
        <f t="shared" si="19"/>
        <v>245332718</v>
      </c>
      <c r="BN14" s="181">
        <v>345.1</v>
      </c>
      <c r="BO14" s="159">
        <v>720455.03550019988</v>
      </c>
      <c r="BP14" s="125">
        <f t="shared" si="20"/>
        <v>248629033</v>
      </c>
      <c r="BQ14" s="181">
        <v>345.1</v>
      </c>
      <c r="BR14" s="131">
        <v>712162</v>
      </c>
      <c r="BS14" s="125">
        <f t="shared" si="21"/>
        <v>245767106</v>
      </c>
      <c r="BT14" s="181">
        <v>345.1</v>
      </c>
      <c r="BU14" s="131">
        <v>711421.58078991994</v>
      </c>
      <c r="BV14" s="125">
        <f t="shared" si="22"/>
        <v>245511588</v>
      </c>
      <c r="BW14" s="181">
        <v>345.1</v>
      </c>
      <c r="BX14" s="184">
        <v>541602</v>
      </c>
      <c r="BY14" s="125">
        <f t="shared" si="23"/>
        <v>186906850</v>
      </c>
      <c r="BZ14" s="70"/>
      <c r="CA14" s="70"/>
      <c r="CB14" s="181">
        <v>345.1</v>
      </c>
      <c r="CC14" s="72">
        <v>544100</v>
      </c>
      <c r="CD14" s="125">
        <f t="shared" si="24"/>
        <v>187768910</v>
      </c>
      <c r="CE14" s="181">
        <v>345.1</v>
      </c>
      <c r="CF14" s="181">
        <v>739585</v>
      </c>
      <c r="CG14" s="125">
        <f t="shared" si="25"/>
        <v>255230784</v>
      </c>
      <c r="CH14" s="181">
        <v>345.1</v>
      </c>
      <c r="CI14" s="199">
        <v>540393</v>
      </c>
      <c r="CJ14" s="125">
        <f t="shared" si="26"/>
        <v>186489624</v>
      </c>
      <c r="CK14" s="181">
        <v>345.1</v>
      </c>
      <c r="CL14" s="204">
        <v>553214.11</v>
      </c>
      <c r="CM14" s="125">
        <f t="shared" si="27"/>
        <v>190914189</v>
      </c>
      <c r="CN14" s="181">
        <v>345.1</v>
      </c>
      <c r="CO14" s="159">
        <v>549480.76</v>
      </c>
      <c r="CP14" s="125">
        <f t="shared" si="28"/>
        <v>189625810</v>
      </c>
      <c r="CQ14" s="181">
        <v>345.1</v>
      </c>
      <c r="CR14" s="194">
        <v>688616</v>
      </c>
      <c r="CS14" s="125">
        <f t="shared" si="29"/>
        <v>237641382</v>
      </c>
    </row>
    <row r="15" spans="1:97" ht="11.25" customHeight="1" thickBot="1">
      <c r="A15" s="142">
        <v>9</v>
      </c>
      <c r="B15" s="148" t="s">
        <v>194</v>
      </c>
      <c r="C15" s="149" t="s">
        <v>285</v>
      </c>
      <c r="D15" s="150" t="s">
        <v>286</v>
      </c>
      <c r="E15" s="151" t="s">
        <v>202</v>
      </c>
      <c r="F15" s="152">
        <v>23773.56</v>
      </c>
      <c r="G15" s="159">
        <v>6000</v>
      </c>
      <c r="H15" s="159">
        <f t="shared" si="30"/>
        <v>142641360</v>
      </c>
      <c r="I15" s="161">
        <f t="shared" si="1"/>
        <v>186717540.23999998</v>
      </c>
      <c r="J15" s="132">
        <v>23773.56</v>
      </c>
      <c r="K15" s="131">
        <v>7414</v>
      </c>
      <c r="L15" s="125">
        <f t="shared" si="2"/>
        <v>176257174</v>
      </c>
      <c r="M15" s="126">
        <v>23773.56</v>
      </c>
      <c r="N15" s="80">
        <v>7500</v>
      </c>
      <c r="O15" s="126">
        <f t="shared" si="31"/>
        <v>178301700</v>
      </c>
      <c r="P15" s="174">
        <v>23773.56</v>
      </c>
      <c r="Q15" s="80">
        <v>7475</v>
      </c>
      <c r="R15" s="125">
        <f t="shared" si="4"/>
        <v>177707361</v>
      </c>
      <c r="S15" s="178">
        <v>23773.56</v>
      </c>
      <c r="T15" s="179">
        <v>7564</v>
      </c>
      <c r="U15" s="125">
        <f t="shared" si="5"/>
        <v>179823208</v>
      </c>
      <c r="V15" s="182">
        <v>23773.56</v>
      </c>
      <c r="W15" s="70">
        <v>5737</v>
      </c>
      <c r="X15" s="126">
        <f t="shared" si="6"/>
        <v>136388914</v>
      </c>
      <c r="Y15" s="182">
        <v>23773.56</v>
      </c>
      <c r="Z15" s="81">
        <v>7576</v>
      </c>
      <c r="AA15" s="125">
        <f t="shared" si="7"/>
        <v>180108491</v>
      </c>
      <c r="AB15" s="182">
        <v>23773.56</v>
      </c>
      <c r="AC15" s="81">
        <v>5592</v>
      </c>
      <c r="AD15" s="125">
        <f t="shared" si="8"/>
        <v>132941748</v>
      </c>
      <c r="AE15" s="182">
        <v>23773.56</v>
      </c>
      <c r="AF15" s="80">
        <v>5779</v>
      </c>
      <c r="AG15" s="125">
        <f t="shared" si="9"/>
        <v>137387403</v>
      </c>
      <c r="AH15" s="182">
        <v>23773.56</v>
      </c>
      <c r="AI15" s="184">
        <v>7511</v>
      </c>
      <c r="AJ15" s="125">
        <f t="shared" si="10"/>
        <v>178563209</v>
      </c>
      <c r="AK15" s="182">
        <v>23773.56</v>
      </c>
      <c r="AL15" s="81">
        <v>7775</v>
      </c>
      <c r="AM15" s="125">
        <f t="shared" si="11"/>
        <v>184839429</v>
      </c>
      <c r="AN15" s="182">
        <v>23773.56</v>
      </c>
      <c r="AO15" s="124">
        <v>5688</v>
      </c>
      <c r="AP15" s="125">
        <f t="shared" si="12"/>
        <v>135224009</v>
      </c>
      <c r="AQ15" s="92"/>
      <c r="AR15" s="92"/>
      <c r="AS15" s="182">
        <v>23773.56</v>
      </c>
      <c r="AT15" s="131">
        <v>5750</v>
      </c>
      <c r="AU15" s="125">
        <f t="shared" si="13"/>
        <v>136697970</v>
      </c>
      <c r="AV15" s="182">
        <v>23773.56</v>
      </c>
      <c r="AW15" s="81">
        <v>5783</v>
      </c>
      <c r="AX15" s="125">
        <f t="shared" si="14"/>
        <v>137482497</v>
      </c>
      <c r="AY15" s="182">
        <v>23773.56</v>
      </c>
      <c r="AZ15" s="126">
        <v>5742.9</v>
      </c>
      <c r="BA15" s="125">
        <f t="shared" si="15"/>
        <v>136529178</v>
      </c>
      <c r="BB15" s="182">
        <v>23773.56</v>
      </c>
      <c r="BC15" s="184">
        <v>5565</v>
      </c>
      <c r="BD15" s="125">
        <f t="shared" si="16"/>
        <v>132299861</v>
      </c>
      <c r="BE15" s="182">
        <v>23773.56</v>
      </c>
      <c r="BF15" s="131">
        <v>7538.2691999999997</v>
      </c>
      <c r="BG15" s="125">
        <f t="shared" si="17"/>
        <v>179211495</v>
      </c>
      <c r="BH15" s="182">
        <v>23773.56</v>
      </c>
      <c r="BI15" s="131">
        <v>7538.2691999999997</v>
      </c>
      <c r="BJ15" s="125">
        <f t="shared" si="18"/>
        <v>179211495</v>
      </c>
      <c r="BK15" s="182">
        <v>23773.56</v>
      </c>
      <c r="BL15" s="81">
        <v>7540.63</v>
      </c>
      <c r="BM15" s="125">
        <f t="shared" si="19"/>
        <v>179267620</v>
      </c>
      <c r="BN15" s="182">
        <v>23773.56</v>
      </c>
      <c r="BO15" s="159">
        <v>7641.942</v>
      </c>
      <c r="BP15" s="125">
        <f t="shared" si="20"/>
        <v>181676167</v>
      </c>
      <c r="BQ15" s="182">
        <v>23773.56</v>
      </c>
      <c r="BR15" s="131">
        <v>7554</v>
      </c>
      <c r="BS15" s="125">
        <f t="shared" si="21"/>
        <v>179585472</v>
      </c>
      <c r="BT15" s="182">
        <v>23773.56</v>
      </c>
      <c r="BU15" s="131">
        <v>7546.1232</v>
      </c>
      <c r="BV15" s="125">
        <f t="shared" si="22"/>
        <v>179398213</v>
      </c>
      <c r="BW15" s="182">
        <v>23773.56</v>
      </c>
      <c r="BX15" s="184">
        <v>6000</v>
      </c>
      <c r="BY15" s="125">
        <f t="shared" si="23"/>
        <v>142641360</v>
      </c>
      <c r="BZ15" s="81"/>
      <c r="CA15" s="81"/>
      <c r="CB15" s="182">
        <v>23773.56</v>
      </c>
      <c r="CC15" s="80">
        <v>5800</v>
      </c>
      <c r="CD15" s="125">
        <f t="shared" si="24"/>
        <v>137886648</v>
      </c>
      <c r="CE15" s="182">
        <v>23773.56</v>
      </c>
      <c r="CF15" s="182">
        <v>7854</v>
      </c>
      <c r="CG15" s="125">
        <f t="shared" si="25"/>
        <v>186717540</v>
      </c>
      <c r="CH15" s="182">
        <v>23773.56</v>
      </c>
      <c r="CI15" s="199">
        <v>5732</v>
      </c>
      <c r="CJ15" s="125">
        <f t="shared" si="26"/>
        <v>136270046</v>
      </c>
      <c r="CK15" s="182">
        <v>23773.56</v>
      </c>
      <c r="CL15" s="204">
        <v>6000</v>
      </c>
      <c r="CM15" s="125">
        <f t="shared" si="27"/>
        <v>142641360</v>
      </c>
      <c r="CN15" s="182">
        <v>23773.56</v>
      </c>
      <c r="CO15" s="159">
        <v>5828.4</v>
      </c>
      <c r="CP15" s="125">
        <f t="shared" si="28"/>
        <v>138561817</v>
      </c>
      <c r="CQ15" s="182">
        <v>23773.56</v>
      </c>
      <c r="CR15" s="194">
        <v>7304</v>
      </c>
      <c r="CS15" s="125">
        <f t="shared" si="29"/>
        <v>173642082</v>
      </c>
    </row>
    <row r="16" spans="1:97" s="5" customFormat="1" ht="21" customHeight="1" thickBot="1">
      <c r="A16" s="142">
        <v>10</v>
      </c>
      <c r="B16" s="148" t="s">
        <v>194</v>
      </c>
      <c r="C16" s="153" t="s">
        <v>203</v>
      </c>
      <c r="D16" s="150" t="s">
        <v>204</v>
      </c>
      <c r="E16" s="151" t="s">
        <v>205</v>
      </c>
      <c r="F16" s="154">
        <f>[1]MEMORIAS!AO405</f>
        <v>562</v>
      </c>
      <c r="G16" s="162">
        <v>30847.68</v>
      </c>
      <c r="H16" s="159">
        <f t="shared" si="30"/>
        <v>17336396.16</v>
      </c>
      <c r="I16" s="161">
        <f t="shared" si="1"/>
        <v>22693342.57344</v>
      </c>
      <c r="J16" s="132">
        <v>562</v>
      </c>
      <c r="K16" s="131">
        <v>38118</v>
      </c>
      <c r="L16" s="125">
        <f t="shared" si="2"/>
        <v>21422316</v>
      </c>
      <c r="M16" s="125">
        <v>562</v>
      </c>
      <c r="N16" s="87">
        <v>38500</v>
      </c>
      <c r="O16" s="126">
        <f t="shared" si="31"/>
        <v>21637000</v>
      </c>
      <c r="P16" s="174">
        <v>562</v>
      </c>
      <c r="Q16" s="92">
        <v>38432</v>
      </c>
      <c r="R16" s="125">
        <f t="shared" si="4"/>
        <v>21598784</v>
      </c>
      <c r="S16" s="176">
        <v>562</v>
      </c>
      <c r="T16" s="179">
        <v>38887</v>
      </c>
      <c r="U16" s="125">
        <f t="shared" si="5"/>
        <v>21854494</v>
      </c>
      <c r="V16" s="183">
        <v>562</v>
      </c>
      <c r="W16" s="71">
        <v>29497</v>
      </c>
      <c r="X16" s="126">
        <f t="shared" si="6"/>
        <v>16577314</v>
      </c>
      <c r="Y16" s="183">
        <v>562</v>
      </c>
      <c r="Z16" s="186">
        <v>38948</v>
      </c>
      <c r="AA16" s="125">
        <f t="shared" si="7"/>
        <v>21888776</v>
      </c>
      <c r="AB16" s="183">
        <v>562</v>
      </c>
      <c r="AC16" s="71">
        <v>28750</v>
      </c>
      <c r="AD16" s="125">
        <f t="shared" si="8"/>
        <v>16157500</v>
      </c>
      <c r="AE16" s="183">
        <v>562</v>
      </c>
      <c r="AF16" s="80">
        <v>29710</v>
      </c>
      <c r="AG16" s="125">
        <f t="shared" si="9"/>
        <v>16697020</v>
      </c>
      <c r="AH16" s="183">
        <v>562</v>
      </c>
      <c r="AI16" s="187">
        <v>38615</v>
      </c>
      <c r="AJ16" s="125">
        <f t="shared" si="10"/>
        <v>21701630</v>
      </c>
      <c r="AK16" s="183">
        <v>562</v>
      </c>
      <c r="AL16" s="82">
        <v>39572</v>
      </c>
      <c r="AM16" s="125">
        <f t="shared" si="11"/>
        <v>22239464</v>
      </c>
      <c r="AN16" s="183">
        <v>562</v>
      </c>
      <c r="AO16" s="139">
        <v>29243.599999999999</v>
      </c>
      <c r="AP16" s="125">
        <f t="shared" si="12"/>
        <v>16434903</v>
      </c>
      <c r="AQ16" s="92"/>
      <c r="AR16" s="92"/>
      <c r="AS16" s="183">
        <v>562</v>
      </c>
      <c r="AT16" s="131">
        <v>29130</v>
      </c>
      <c r="AU16" s="125">
        <f t="shared" si="13"/>
        <v>16371060</v>
      </c>
      <c r="AV16" s="183">
        <v>562</v>
      </c>
      <c r="AW16" s="82">
        <v>29735</v>
      </c>
      <c r="AX16" s="125">
        <f t="shared" si="14"/>
        <v>16711070</v>
      </c>
      <c r="AY16" s="183">
        <v>562</v>
      </c>
      <c r="AZ16" s="130">
        <v>29525.86</v>
      </c>
      <c r="BA16" s="125">
        <f t="shared" si="15"/>
        <v>16593533</v>
      </c>
      <c r="BB16" s="183">
        <v>562</v>
      </c>
      <c r="BC16" s="184">
        <v>28611.2232</v>
      </c>
      <c r="BD16" s="125">
        <f t="shared" si="16"/>
        <v>16079507</v>
      </c>
      <c r="BE16" s="183">
        <v>562</v>
      </c>
      <c r="BF16" s="131">
        <v>38756.352672576002</v>
      </c>
      <c r="BG16" s="125">
        <f t="shared" si="17"/>
        <v>21781070</v>
      </c>
      <c r="BH16" s="183">
        <v>562</v>
      </c>
      <c r="BI16" s="131">
        <v>38756.352672576002</v>
      </c>
      <c r="BJ16" s="125">
        <f t="shared" si="18"/>
        <v>21781070</v>
      </c>
      <c r="BK16" s="183">
        <v>562</v>
      </c>
      <c r="BL16" s="191">
        <v>38768.47</v>
      </c>
      <c r="BM16" s="125">
        <f t="shared" si="19"/>
        <v>21787880</v>
      </c>
      <c r="BN16" s="183">
        <v>562</v>
      </c>
      <c r="BO16" s="162">
        <v>39289.363565759995</v>
      </c>
      <c r="BP16" s="125">
        <f t="shared" si="20"/>
        <v>22080622</v>
      </c>
      <c r="BQ16" s="183">
        <v>562</v>
      </c>
      <c r="BR16" s="131">
        <v>38837</v>
      </c>
      <c r="BS16" s="125">
        <f t="shared" si="21"/>
        <v>21826394</v>
      </c>
      <c r="BT16" s="183">
        <v>562</v>
      </c>
      <c r="BU16" s="131">
        <v>38796.732285696002</v>
      </c>
      <c r="BV16" s="125">
        <f t="shared" si="22"/>
        <v>21803764</v>
      </c>
      <c r="BW16" s="183">
        <v>562</v>
      </c>
      <c r="BX16" s="184">
        <v>29737</v>
      </c>
      <c r="BY16" s="125">
        <f t="shared" si="23"/>
        <v>16712194</v>
      </c>
      <c r="BZ16" s="89"/>
      <c r="CA16" s="89"/>
      <c r="CB16" s="183">
        <v>562</v>
      </c>
      <c r="CC16" s="89">
        <v>29700</v>
      </c>
      <c r="CD16" s="125">
        <f t="shared" si="24"/>
        <v>16691400</v>
      </c>
      <c r="CE16" s="183">
        <v>562</v>
      </c>
      <c r="CF16" s="183">
        <v>40317</v>
      </c>
      <c r="CG16" s="125">
        <f t="shared" si="25"/>
        <v>22658154</v>
      </c>
      <c r="CH16" s="183">
        <v>562</v>
      </c>
      <c r="CI16" s="202">
        <v>29470</v>
      </c>
      <c r="CJ16" s="125">
        <f t="shared" si="26"/>
        <v>16562140</v>
      </c>
      <c r="CK16" s="183">
        <v>562</v>
      </c>
      <c r="CL16" s="204">
        <v>30169.03</v>
      </c>
      <c r="CM16" s="125">
        <f t="shared" si="27"/>
        <v>16954995</v>
      </c>
      <c r="CN16" s="183">
        <v>562</v>
      </c>
      <c r="CO16" s="159">
        <v>29965.439999999999</v>
      </c>
      <c r="CP16" s="125">
        <f t="shared" si="28"/>
        <v>16840577</v>
      </c>
      <c r="CQ16" s="183">
        <v>562</v>
      </c>
      <c r="CR16" s="197">
        <v>37553</v>
      </c>
      <c r="CS16" s="125">
        <f t="shared" si="29"/>
        <v>21104786</v>
      </c>
    </row>
    <row r="17" spans="1:97" s="5" customFormat="1" ht="12.75" customHeight="1" thickBot="1">
      <c r="A17" s="142">
        <v>11</v>
      </c>
      <c r="B17" s="148" t="s">
        <v>194</v>
      </c>
      <c r="C17" s="153" t="s">
        <v>206</v>
      </c>
      <c r="D17" s="150" t="s">
        <v>287</v>
      </c>
      <c r="E17" s="151" t="s">
        <v>197</v>
      </c>
      <c r="F17" s="154">
        <v>22.6</v>
      </c>
      <c r="G17" s="159">
        <v>456172.39</v>
      </c>
      <c r="H17" s="159">
        <f t="shared" si="30"/>
        <v>10309496.01</v>
      </c>
      <c r="I17" s="161">
        <f t="shared" si="1"/>
        <v>13495130.27709</v>
      </c>
      <c r="J17" s="132">
        <v>22.6</v>
      </c>
      <c r="K17" s="131">
        <v>563691</v>
      </c>
      <c r="L17" s="125">
        <f t="shared" si="2"/>
        <v>12739417</v>
      </c>
      <c r="M17" s="123">
        <v>22.6</v>
      </c>
      <c r="N17" s="71">
        <v>565000</v>
      </c>
      <c r="O17" s="126">
        <f t="shared" si="31"/>
        <v>12769000</v>
      </c>
      <c r="P17" s="174">
        <v>22.6</v>
      </c>
      <c r="Q17" s="93">
        <v>568334</v>
      </c>
      <c r="R17" s="125">
        <f t="shared" si="4"/>
        <v>12844348</v>
      </c>
      <c r="S17" s="176">
        <v>22.6</v>
      </c>
      <c r="T17" s="179">
        <v>575061</v>
      </c>
      <c r="U17" s="125">
        <f t="shared" si="5"/>
        <v>12996379</v>
      </c>
      <c r="V17" s="183">
        <v>22.6</v>
      </c>
      <c r="W17" s="71">
        <v>436192</v>
      </c>
      <c r="X17" s="126">
        <f t="shared" si="6"/>
        <v>9857939</v>
      </c>
      <c r="Y17" s="183">
        <v>22.6</v>
      </c>
      <c r="Z17" s="71">
        <v>575965</v>
      </c>
      <c r="AA17" s="125">
        <f t="shared" si="7"/>
        <v>13016809</v>
      </c>
      <c r="AB17" s="183">
        <v>22.6</v>
      </c>
      <c r="AC17" s="71">
        <v>425153</v>
      </c>
      <c r="AD17" s="125">
        <f t="shared" si="8"/>
        <v>9608458</v>
      </c>
      <c r="AE17" s="183">
        <v>22.6</v>
      </c>
      <c r="AF17" s="71">
        <v>439349</v>
      </c>
      <c r="AG17" s="125">
        <f t="shared" si="9"/>
        <v>9929287</v>
      </c>
      <c r="AH17" s="183">
        <v>22.6</v>
      </c>
      <c r="AI17" s="184">
        <v>571030</v>
      </c>
      <c r="AJ17" s="125">
        <f t="shared" si="10"/>
        <v>12905278</v>
      </c>
      <c r="AK17" s="183">
        <v>22.6</v>
      </c>
      <c r="AL17" s="71">
        <v>585187</v>
      </c>
      <c r="AM17" s="125">
        <f t="shared" si="11"/>
        <v>13225226</v>
      </c>
      <c r="AN17" s="183">
        <v>22.6</v>
      </c>
      <c r="AO17" s="123">
        <v>432451.43</v>
      </c>
      <c r="AP17" s="125">
        <f t="shared" si="12"/>
        <v>9773402</v>
      </c>
      <c r="AQ17" s="71"/>
      <c r="AR17" s="71"/>
      <c r="AS17" s="183">
        <v>22.6</v>
      </c>
      <c r="AT17" s="131">
        <v>450250</v>
      </c>
      <c r="AU17" s="125">
        <f t="shared" si="13"/>
        <v>10175650</v>
      </c>
      <c r="AV17" s="183">
        <v>22.6</v>
      </c>
      <c r="AW17" s="71">
        <v>439714</v>
      </c>
      <c r="AX17" s="125">
        <f t="shared" si="14"/>
        <v>9937536</v>
      </c>
      <c r="AY17" s="183">
        <v>22.6</v>
      </c>
      <c r="AZ17" s="123">
        <v>436625.4</v>
      </c>
      <c r="BA17" s="125">
        <f t="shared" si="15"/>
        <v>9867734</v>
      </c>
      <c r="BB17" s="183">
        <v>22.6</v>
      </c>
      <c r="BC17" s="184">
        <v>423099.89172499999</v>
      </c>
      <c r="BD17" s="125">
        <f t="shared" si="16"/>
        <v>9562058</v>
      </c>
      <c r="BE17" s="183">
        <v>22.6</v>
      </c>
      <c r="BF17" s="131">
        <v>573125.04623789794</v>
      </c>
      <c r="BG17" s="125">
        <f t="shared" si="17"/>
        <v>12952626</v>
      </c>
      <c r="BH17" s="183">
        <v>22.6</v>
      </c>
      <c r="BI17" s="131">
        <v>573125.04623789794</v>
      </c>
      <c r="BJ17" s="125">
        <f t="shared" si="18"/>
        <v>12952626</v>
      </c>
      <c r="BK17" s="183">
        <v>22.6</v>
      </c>
      <c r="BL17" s="191">
        <v>573304.18999999994</v>
      </c>
      <c r="BM17" s="125">
        <f t="shared" si="19"/>
        <v>12956675</v>
      </c>
      <c r="BN17" s="183">
        <v>22.6</v>
      </c>
      <c r="BO17" s="159">
        <v>581007.15773023001</v>
      </c>
      <c r="BP17" s="125">
        <f t="shared" si="20"/>
        <v>13130762</v>
      </c>
      <c r="BQ17" s="183">
        <v>22.6</v>
      </c>
      <c r="BR17" s="131">
        <v>574320</v>
      </c>
      <c r="BS17" s="125">
        <f t="shared" si="21"/>
        <v>12979632</v>
      </c>
      <c r="BT17" s="183">
        <v>22.6</v>
      </c>
      <c r="BU17" s="131">
        <v>573722.17589640792</v>
      </c>
      <c r="BV17" s="125">
        <f t="shared" si="22"/>
        <v>12966121</v>
      </c>
      <c r="BW17" s="183">
        <v>22.6</v>
      </c>
      <c r="BX17" s="184">
        <v>439750</v>
      </c>
      <c r="BY17" s="125">
        <f t="shared" si="23"/>
        <v>9938350</v>
      </c>
      <c r="BZ17" s="71"/>
      <c r="CA17" s="71"/>
      <c r="CB17" s="183">
        <v>22.6</v>
      </c>
      <c r="CC17" s="93">
        <v>438700</v>
      </c>
      <c r="CD17" s="125">
        <f t="shared" si="24"/>
        <v>9914620</v>
      </c>
      <c r="CE17" s="183">
        <v>22.6</v>
      </c>
      <c r="CF17" s="183">
        <v>596904</v>
      </c>
      <c r="CG17" s="125">
        <f t="shared" si="25"/>
        <v>13490030</v>
      </c>
      <c r="CH17" s="183">
        <v>22.6</v>
      </c>
      <c r="CI17" s="202">
        <v>435797</v>
      </c>
      <c r="CJ17" s="125">
        <f t="shared" si="26"/>
        <v>9849012</v>
      </c>
      <c r="CK17" s="183">
        <v>22.6</v>
      </c>
      <c r="CL17" s="204">
        <v>446136.6</v>
      </c>
      <c r="CM17" s="125">
        <f t="shared" si="27"/>
        <v>10082687</v>
      </c>
      <c r="CN17" s="183">
        <v>22.6</v>
      </c>
      <c r="CO17" s="159">
        <v>443125.86</v>
      </c>
      <c r="CP17" s="125">
        <f t="shared" si="28"/>
        <v>10014644</v>
      </c>
      <c r="CQ17" s="183">
        <v>22.6</v>
      </c>
      <c r="CR17" s="197">
        <v>555331</v>
      </c>
      <c r="CS17" s="125">
        <f t="shared" si="29"/>
        <v>12550481</v>
      </c>
    </row>
    <row r="18" spans="1:97" s="5" customFormat="1" ht="12.75" customHeight="1" thickBot="1">
      <c r="A18" s="142">
        <v>12</v>
      </c>
      <c r="B18" s="148" t="s">
        <v>194</v>
      </c>
      <c r="C18" s="153" t="s">
        <v>207</v>
      </c>
      <c r="D18" s="150" t="s">
        <v>208</v>
      </c>
      <c r="E18" s="151" t="s">
        <v>197</v>
      </c>
      <c r="F18" s="154">
        <f>[1]MEMORIAS!AP474</f>
        <v>11.28</v>
      </c>
      <c r="G18" s="159">
        <v>355466.16</v>
      </c>
      <c r="H18" s="159">
        <f t="shared" si="30"/>
        <v>4009658.28</v>
      </c>
      <c r="I18" s="161">
        <f t="shared" si="1"/>
        <v>5248642.6885199994</v>
      </c>
      <c r="J18" s="132">
        <v>11.28</v>
      </c>
      <c r="K18" s="131">
        <v>439248</v>
      </c>
      <c r="L18" s="125">
        <f t="shared" si="2"/>
        <v>4954717</v>
      </c>
      <c r="M18" s="123">
        <v>11.28</v>
      </c>
      <c r="N18" s="71">
        <v>450000</v>
      </c>
      <c r="O18" s="126">
        <f t="shared" si="31"/>
        <v>5076000</v>
      </c>
      <c r="P18" s="174">
        <v>11.28</v>
      </c>
      <c r="Q18" s="93">
        <v>442867</v>
      </c>
      <c r="R18" s="125">
        <f t="shared" si="4"/>
        <v>4995540</v>
      </c>
      <c r="S18" s="178">
        <v>11.28</v>
      </c>
      <c r="T18" s="179">
        <v>448109</v>
      </c>
      <c r="U18" s="125">
        <f t="shared" si="5"/>
        <v>5054670</v>
      </c>
      <c r="V18" s="183">
        <v>11.28</v>
      </c>
      <c r="W18" s="71">
        <v>339897</v>
      </c>
      <c r="X18" s="126">
        <f t="shared" si="6"/>
        <v>3834038</v>
      </c>
      <c r="Y18" s="183">
        <v>11.28</v>
      </c>
      <c r="Z18" s="71">
        <v>448813</v>
      </c>
      <c r="AA18" s="125">
        <f t="shared" si="7"/>
        <v>5062611</v>
      </c>
      <c r="AB18" s="183">
        <v>11.28</v>
      </c>
      <c r="AC18" s="71">
        <v>331294</v>
      </c>
      <c r="AD18" s="125">
        <f t="shared" si="8"/>
        <v>3736996</v>
      </c>
      <c r="AE18" s="183">
        <v>11.28</v>
      </c>
      <c r="AF18" s="71">
        <v>342357</v>
      </c>
      <c r="AG18" s="125">
        <f t="shared" si="9"/>
        <v>3861787</v>
      </c>
      <c r="AH18" s="183">
        <v>11.28</v>
      </c>
      <c r="AI18" s="184">
        <v>444967</v>
      </c>
      <c r="AJ18" s="125">
        <f t="shared" si="10"/>
        <v>5019228</v>
      </c>
      <c r="AK18" s="183">
        <v>11.28</v>
      </c>
      <c r="AL18" s="71">
        <v>455999</v>
      </c>
      <c r="AM18" s="125">
        <f t="shared" si="11"/>
        <v>5143669</v>
      </c>
      <c r="AN18" s="183">
        <v>11.28</v>
      </c>
      <c r="AO18" s="123">
        <v>336981.92</v>
      </c>
      <c r="AP18" s="125">
        <f t="shared" si="12"/>
        <v>3801156</v>
      </c>
      <c r="AQ18" s="71"/>
      <c r="AR18" s="71"/>
      <c r="AS18" s="183">
        <v>11.28</v>
      </c>
      <c r="AT18" s="131">
        <v>355466.16</v>
      </c>
      <c r="AU18" s="125">
        <f t="shared" si="13"/>
        <v>4009658</v>
      </c>
      <c r="AV18" s="183">
        <v>11.28</v>
      </c>
      <c r="AW18" s="71">
        <v>342641</v>
      </c>
      <c r="AX18" s="125">
        <f t="shared" si="14"/>
        <v>3864990</v>
      </c>
      <c r="AY18" s="183">
        <v>11.28</v>
      </c>
      <c r="AZ18" s="123">
        <v>340234.44</v>
      </c>
      <c r="BA18" s="125">
        <f t="shared" si="15"/>
        <v>3837844</v>
      </c>
      <c r="BB18" s="183">
        <v>11.28</v>
      </c>
      <c r="BC18" s="184">
        <v>329694.86339999997</v>
      </c>
      <c r="BD18" s="125">
        <f t="shared" si="16"/>
        <v>3718958</v>
      </c>
      <c r="BE18" s="183">
        <v>11.28</v>
      </c>
      <c r="BF18" s="131">
        <v>446599.93426171195</v>
      </c>
      <c r="BG18" s="125">
        <f t="shared" si="17"/>
        <v>5037647</v>
      </c>
      <c r="BH18" s="183">
        <v>11.28</v>
      </c>
      <c r="BI18" s="131">
        <v>446599.93426171195</v>
      </c>
      <c r="BJ18" s="125">
        <f t="shared" si="18"/>
        <v>5037647</v>
      </c>
      <c r="BK18" s="183">
        <v>11.28</v>
      </c>
      <c r="BL18" s="191">
        <v>446739.53</v>
      </c>
      <c r="BM18" s="125">
        <f t="shared" si="19"/>
        <v>5039222</v>
      </c>
      <c r="BN18" s="183">
        <v>11.28</v>
      </c>
      <c r="BO18" s="159">
        <v>452741.96294711996</v>
      </c>
      <c r="BP18" s="125">
        <f t="shared" si="20"/>
        <v>5106929</v>
      </c>
      <c r="BQ18" s="183">
        <v>11.28</v>
      </c>
      <c r="BR18" s="131">
        <v>447530</v>
      </c>
      <c r="BS18" s="125">
        <f t="shared" si="21"/>
        <v>5048138</v>
      </c>
      <c r="BT18" s="183">
        <v>11.28</v>
      </c>
      <c r="BU18" s="131">
        <v>447065.23946515197</v>
      </c>
      <c r="BV18" s="125">
        <f t="shared" si="22"/>
        <v>5042896</v>
      </c>
      <c r="BW18" s="183">
        <v>11.28</v>
      </c>
      <c r="BX18" s="184">
        <v>342669</v>
      </c>
      <c r="BY18" s="125">
        <f t="shared" si="23"/>
        <v>3865306</v>
      </c>
      <c r="BZ18" s="71"/>
      <c r="CA18" s="71"/>
      <c r="CB18" s="183">
        <v>11.28</v>
      </c>
      <c r="CC18" s="93">
        <v>341900</v>
      </c>
      <c r="CD18" s="125">
        <f t="shared" si="24"/>
        <v>3856632</v>
      </c>
      <c r="CE18" s="183">
        <v>11.28</v>
      </c>
      <c r="CF18" s="183">
        <v>462077</v>
      </c>
      <c r="CG18" s="125">
        <f t="shared" si="25"/>
        <v>5212229</v>
      </c>
      <c r="CH18" s="183">
        <v>11.28</v>
      </c>
      <c r="CI18" s="203">
        <v>339589</v>
      </c>
      <c r="CJ18" s="125">
        <f t="shared" si="26"/>
        <v>3830564</v>
      </c>
      <c r="CK18" s="183">
        <v>11.28</v>
      </c>
      <c r="CL18" s="204">
        <v>347645.9</v>
      </c>
      <c r="CM18" s="125">
        <f t="shared" si="27"/>
        <v>3921446</v>
      </c>
      <c r="CN18" s="183">
        <v>11.28</v>
      </c>
      <c r="CO18" s="159">
        <v>345299.83</v>
      </c>
      <c r="CP18" s="125">
        <f t="shared" si="28"/>
        <v>3894982</v>
      </c>
      <c r="CQ18" s="183">
        <v>11.28</v>
      </c>
      <c r="CR18" s="197">
        <v>432734</v>
      </c>
      <c r="CS18" s="125">
        <f t="shared" si="29"/>
        <v>4881240</v>
      </c>
    </row>
    <row r="19" spans="1:97" s="5" customFormat="1" ht="12.75" customHeight="1" thickBot="1">
      <c r="A19" s="142">
        <v>13</v>
      </c>
      <c r="B19" s="148" t="s">
        <v>200</v>
      </c>
      <c r="C19" s="153" t="s">
        <v>209</v>
      </c>
      <c r="D19" s="155" t="s">
        <v>210</v>
      </c>
      <c r="E19" s="151" t="s">
        <v>197</v>
      </c>
      <c r="F19" s="154">
        <f>[1]MEMORIAS!AP510</f>
        <v>5.6</v>
      </c>
      <c r="G19" s="159">
        <v>437850</v>
      </c>
      <c r="H19" s="159">
        <f t="shared" si="30"/>
        <v>2451960</v>
      </c>
      <c r="I19" s="161">
        <f t="shared" si="1"/>
        <v>3209615.6399999997</v>
      </c>
      <c r="J19" s="132">
        <v>5.6</v>
      </c>
      <c r="K19" s="131">
        <v>541049</v>
      </c>
      <c r="L19" s="125">
        <f t="shared" si="2"/>
        <v>3029874</v>
      </c>
      <c r="M19" s="123">
        <v>5.6</v>
      </c>
      <c r="N19" s="71">
        <v>550000</v>
      </c>
      <c r="O19" s="126">
        <f t="shared" si="31"/>
        <v>3080000</v>
      </c>
      <c r="P19" s="174">
        <v>5.6</v>
      </c>
      <c r="Q19" s="93">
        <v>545507</v>
      </c>
      <c r="R19" s="125">
        <f t="shared" si="4"/>
        <v>3054839</v>
      </c>
      <c r="S19" s="176">
        <v>5.6</v>
      </c>
      <c r="T19" s="179">
        <v>551963</v>
      </c>
      <c r="U19" s="125">
        <f t="shared" si="5"/>
        <v>3090993</v>
      </c>
      <c r="V19" s="183">
        <v>5.6</v>
      </c>
      <c r="W19" s="71">
        <v>418672</v>
      </c>
      <c r="X19" s="126">
        <f t="shared" si="6"/>
        <v>2344563</v>
      </c>
      <c r="Y19" s="183">
        <v>5.6</v>
      </c>
      <c r="Z19" s="71">
        <v>552831</v>
      </c>
      <c r="AA19" s="125">
        <f t="shared" si="7"/>
        <v>3095854</v>
      </c>
      <c r="AB19" s="183">
        <v>5.6</v>
      </c>
      <c r="AC19" s="71">
        <v>408076</v>
      </c>
      <c r="AD19" s="125">
        <f t="shared" si="8"/>
        <v>2285226</v>
      </c>
      <c r="AE19" s="183">
        <v>5.6</v>
      </c>
      <c r="AF19" s="71">
        <v>421702</v>
      </c>
      <c r="AG19" s="125">
        <f t="shared" si="9"/>
        <v>2361531</v>
      </c>
      <c r="AH19" s="183">
        <v>5.6</v>
      </c>
      <c r="AI19" s="184">
        <v>548094</v>
      </c>
      <c r="AJ19" s="125">
        <f t="shared" si="10"/>
        <v>3069326</v>
      </c>
      <c r="AK19" s="183">
        <v>5.6</v>
      </c>
      <c r="AL19" s="71">
        <v>561683</v>
      </c>
      <c r="AM19" s="125">
        <f t="shared" si="11"/>
        <v>3145425</v>
      </c>
      <c r="AN19" s="183">
        <v>5.6</v>
      </c>
      <c r="AO19" s="123">
        <v>415081.8</v>
      </c>
      <c r="AP19" s="125">
        <f t="shared" si="12"/>
        <v>2324458</v>
      </c>
      <c r="AQ19" s="71"/>
      <c r="AR19" s="71"/>
      <c r="AS19" s="183">
        <v>5.6</v>
      </c>
      <c r="AT19" s="131">
        <v>437850</v>
      </c>
      <c r="AU19" s="125">
        <f t="shared" si="13"/>
        <v>2451960</v>
      </c>
      <c r="AV19" s="183">
        <v>5.6</v>
      </c>
      <c r="AW19" s="71">
        <v>422052</v>
      </c>
      <c r="AX19" s="125">
        <f t="shared" si="14"/>
        <v>2363491</v>
      </c>
      <c r="AY19" s="183">
        <v>5.6</v>
      </c>
      <c r="AZ19" s="123">
        <v>419088.13</v>
      </c>
      <c r="BA19" s="125">
        <f t="shared" si="15"/>
        <v>2346894</v>
      </c>
      <c r="BB19" s="183">
        <v>5.6</v>
      </c>
      <c r="BC19" s="184">
        <v>406105.875</v>
      </c>
      <c r="BD19" s="125">
        <f t="shared" si="16"/>
        <v>2274193</v>
      </c>
      <c r="BE19" s="183">
        <v>5.6</v>
      </c>
      <c r="BF19" s="131">
        <v>550105.19487000001</v>
      </c>
      <c r="BG19" s="125">
        <f t="shared" si="17"/>
        <v>3080589</v>
      </c>
      <c r="BH19" s="183">
        <v>5.6</v>
      </c>
      <c r="BI19" s="131">
        <v>550105.19487000001</v>
      </c>
      <c r="BJ19" s="125">
        <f t="shared" si="18"/>
        <v>3080589</v>
      </c>
      <c r="BK19" s="183">
        <v>5.6</v>
      </c>
      <c r="BL19" s="191">
        <v>550277.14</v>
      </c>
      <c r="BM19" s="125">
        <f t="shared" si="19"/>
        <v>3081552</v>
      </c>
      <c r="BN19" s="183">
        <v>5.6</v>
      </c>
      <c r="BO19" s="159">
        <v>557670.71745</v>
      </c>
      <c r="BP19" s="125">
        <f t="shared" si="20"/>
        <v>3122956</v>
      </c>
      <c r="BQ19" s="183">
        <v>5.6</v>
      </c>
      <c r="BR19" s="131">
        <v>551252</v>
      </c>
      <c r="BS19" s="125">
        <f t="shared" si="21"/>
        <v>3087011</v>
      </c>
      <c r="BT19" s="183">
        <v>5.6</v>
      </c>
      <c r="BU19" s="131">
        <v>550678.34051999997</v>
      </c>
      <c r="BV19" s="125">
        <f t="shared" si="22"/>
        <v>3083799</v>
      </c>
      <c r="BW19" s="183">
        <v>5.6</v>
      </c>
      <c r="BX19" s="184">
        <v>422087</v>
      </c>
      <c r="BY19" s="125">
        <f t="shared" si="23"/>
        <v>2363687</v>
      </c>
      <c r="BZ19" s="71"/>
      <c r="CA19" s="71"/>
      <c r="CB19" s="183">
        <v>5.6</v>
      </c>
      <c r="CC19" s="93">
        <v>421100</v>
      </c>
      <c r="CD19" s="125">
        <f t="shared" si="24"/>
        <v>2358160</v>
      </c>
      <c r="CE19" s="183">
        <v>5.6</v>
      </c>
      <c r="CF19" s="183">
        <v>569415</v>
      </c>
      <c r="CG19" s="125">
        <f t="shared" si="25"/>
        <v>3188724</v>
      </c>
      <c r="CH19" s="183">
        <v>5.6</v>
      </c>
      <c r="CI19" s="203">
        <v>418293</v>
      </c>
      <c r="CJ19" s="125">
        <f t="shared" si="26"/>
        <v>2342441</v>
      </c>
      <c r="CK19" s="183">
        <v>5.6</v>
      </c>
      <c r="CL19" s="204">
        <v>428217.3</v>
      </c>
      <c r="CM19" s="125">
        <f t="shared" si="27"/>
        <v>2398017</v>
      </c>
      <c r="CN19" s="183">
        <v>5.6</v>
      </c>
      <c r="CO19" s="159">
        <v>425327.49</v>
      </c>
      <c r="CP19" s="125">
        <f t="shared" si="28"/>
        <v>2381834</v>
      </c>
      <c r="CQ19" s="183">
        <v>5.6</v>
      </c>
      <c r="CR19" s="197">
        <v>533025</v>
      </c>
      <c r="CS19" s="125">
        <f t="shared" si="29"/>
        <v>2984940</v>
      </c>
    </row>
    <row r="20" spans="1:97" s="5" customFormat="1" ht="15" customHeight="1" thickBot="1">
      <c r="A20" s="142">
        <v>14</v>
      </c>
      <c r="B20" s="148"/>
      <c r="C20" s="153"/>
      <c r="D20" s="150" t="s">
        <v>288</v>
      </c>
      <c r="E20" s="151" t="s">
        <v>196</v>
      </c>
      <c r="F20" s="154">
        <f>[1]MEMORIAS!AP547</f>
        <v>151.71</v>
      </c>
      <c r="G20" s="159">
        <v>68867</v>
      </c>
      <c r="H20" s="159">
        <f t="shared" si="30"/>
        <v>10447812.57</v>
      </c>
      <c r="I20" s="161">
        <f t="shared" si="1"/>
        <v>13676186.654130001</v>
      </c>
      <c r="J20" s="132">
        <v>151.71</v>
      </c>
      <c r="K20" s="131">
        <v>85098</v>
      </c>
      <c r="L20" s="125">
        <f t="shared" si="2"/>
        <v>12910218</v>
      </c>
      <c r="M20" s="123">
        <v>151.71</v>
      </c>
      <c r="N20" s="71">
        <v>85000</v>
      </c>
      <c r="O20" s="126">
        <f t="shared" si="31"/>
        <v>12895350</v>
      </c>
      <c r="P20" s="174">
        <v>151.71</v>
      </c>
      <c r="Q20" s="93">
        <v>85800</v>
      </c>
      <c r="R20" s="125">
        <f t="shared" si="4"/>
        <v>13016718</v>
      </c>
      <c r="S20" s="178">
        <v>151.71</v>
      </c>
      <c r="T20" s="179">
        <v>86815</v>
      </c>
      <c r="U20" s="125">
        <f t="shared" si="5"/>
        <v>13170704</v>
      </c>
      <c r="V20" s="183">
        <v>151.71</v>
      </c>
      <c r="W20" s="71">
        <v>65851</v>
      </c>
      <c r="X20" s="126">
        <f t="shared" si="6"/>
        <v>9990255</v>
      </c>
      <c r="Y20" s="183">
        <v>151.71</v>
      </c>
      <c r="Z20" s="71">
        <v>86952</v>
      </c>
      <c r="AA20" s="125">
        <f t="shared" si="7"/>
        <v>13191488</v>
      </c>
      <c r="AB20" s="183">
        <v>151.71</v>
      </c>
      <c r="AC20" s="71">
        <v>64184</v>
      </c>
      <c r="AD20" s="125">
        <f t="shared" si="8"/>
        <v>9737355</v>
      </c>
      <c r="AE20" s="183">
        <v>151.71</v>
      </c>
      <c r="AF20" s="71">
        <v>66327</v>
      </c>
      <c r="AG20" s="125">
        <f t="shared" si="9"/>
        <v>10062469</v>
      </c>
      <c r="AH20" s="183">
        <v>151.71</v>
      </c>
      <c r="AI20" s="184">
        <v>86207</v>
      </c>
      <c r="AJ20" s="125">
        <f t="shared" si="10"/>
        <v>13078464</v>
      </c>
      <c r="AK20" s="183">
        <v>151.71</v>
      </c>
      <c r="AL20" s="71">
        <v>86541</v>
      </c>
      <c r="AM20" s="125">
        <f t="shared" si="11"/>
        <v>13129135</v>
      </c>
      <c r="AN20" s="183">
        <v>151.71</v>
      </c>
      <c r="AO20" s="123">
        <v>65285.919999999998</v>
      </c>
      <c r="AP20" s="125">
        <f t="shared" si="12"/>
        <v>9904527</v>
      </c>
      <c r="AQ20" s="71"/>
      <c r="AR20" s="71"/>
      <c r="AS20" s="183">
        <v>151.71</v>
      </c>
      <c r="AT20" s="131">
        <v>68867</v>
      </c>
      <c r="AU20" s="125">
        <f t="shared" si="13"/>
        <v>10447813</v>
      </c>
      <c r="AV20" s="183">
        <v>151.71</v>
      </c>
      <c r="AW20" s="71">
        <v>66382</v>
      </c>
      <c r="AX20" s="125">
        <f t="shared" si="14"/>
        <v>10070813</v>
      </c>
      <c r="AY20" s="183">
        <v>151.71</v>
      </c>
      <c r="AZ20" s="123">
        <v>65916.05</v>
      </c>
      <c r="BA20" s="125">
        <f t="shared" si="15"/>
        <v>10000124</v>
      </c>
      <c r="BB20" s="183">
        <v>151.71</v>
      </c>
      <c r="BC20" s="184">
        <v>63874.142500000002</v>
      </c>
      <c r="BD20" s="125">
        <f t="shared" si="16"/>
        <v>9690346</v>
      </c>
      <c r="BE20" s="183">
        <v>151.71</v>
      </c>
      <c r="BF20" s="131">
        <v>86522.997499399993</v>
      </c>
      <c r="BG20" s="125">
        <f t="shared" si="17"/>
        <v>13126404</v>
      </c>
      <c r="BH20" s="183">
        <v>151.71</v>
      </c>
      <c r="BI20" s="131">
        <v>86522.997499399993</v>
      </c>
      <c r="BJ20" s="125">
        <f t="shared" si="18"/>
        <v>13126404</v>
      </c>
      <c r="BK20" s="183">
        <v>151.71</v>
      </c>
      <c r="BL20" s="191">
        <v>86550.04</v>
      </c>
      <c r="BM20" s="125">
        <f t="shared" si="19"/>
        <v>13130507</v>
      </c>
      <c r="BN20" s="183">
        <v>151.71</v>
      </c>
      <c r="BO20" s="159">
        <v>87712.936619</v>
      </c>
      <c r="BP20" s="125">
        <f t="shared" si="20"/>
        <v>13306930</v>
      </c>
      <c r="BQ20" s="183">
        <v>151.71</v>
      </c>
      <c r="BR20" s="131">
        <v>86703</v>
      </c>
      <c r="BS20" s="125">
        <f t="shared" si="21"/>
        <v>13153712</v>
      </c>
      <c r="BT20" s="183">
        <v>151.71</v>
      </c>
      <c r="BU20" s="131">
        <v>86613.144402399994</v>
      </c>
      <c r="BV20" s="125">
        <f t="shared" si="22"/>
        <v>13140080</v>
      </c>
      <c r="BW20" s="183">
        <v>151.71</v>
      </c>
      <c r="BX20" s="184">
        <v>66388</v>
      </c>
      <c r="BY20" s="125">
        <f t="shared" si="23"/>
        <v>10071723</v>
      </c>
      <c r="BZ20" s="71"/>
      <c r="CA20" s="71"/>
      <c r="CB20" s="183">
        <v>151.71</v>
      </c>
      <c r="CC20" s="93">
        <v>66200</v>
      </c>
      <c r="CD20" s="125">
        <f t="shared" si="24"/>
        <v>10043202</v>
      </c>
      <c r="CE20" s="183">
        <v>151.71</v>
      </c>
      <c r="CF20" s="183">
        <v>88358</v>
      </c>
      <c r="CG20" s="125">
        <f t="shared" si="25"/>
        <v>13404792</v>
      </c>
      <c r="CH20" s="183">
        <v>151.71</v>
      </c>
      <c r="CI20" s="203">
        <v>65791</v>
      </c>
      <c r="CJ20" s="125">
        <f t="shared" si="26"/>
        <v>9981153</v>
      </c>
      <c r="CK20" s="183">
        <v>151.71</v>
      </c>
      <c r="CL20" s="204">
        <v>67351.929999999993</v>
      </c>
      <c r="CM20" s="125">
        <f t="shared" si="27"/>
        <v>10217961</v>
      </c>
      <c r="CN20" s="183">
        <v>151.71</v>
      </c>
      <c r="CO20" s="159">
        <v>66897.399999999994</v>
      </c>
      <c r="CP20" s="125">
        <f t="shared" si="28"/>
        <v>10149005</v>
      </c>
      <c r="CQ20" s="183">
        <v>151.71</v>
      </c>
      <c r="CR20" s="197">
        <v>83837</v>
      </c>
      <c r="CS20" s="125">
        <f t="shared" si="29"/>
        <v>12718911</v>
      </c>
    </row>
    <row r="21" spans="1:97" s="5" customFormat="1" ht="19.899999999999999" customHeight="1">
      <c r="D21" s="68" t="s">
        <v>211</v>
      </c>
      <c r="E21" s="69"/>
      <c r="F21" s="69"/>
      <c r="G21" s="69"/>
      <c r="H21" s="69"/>
      <c r="I21" s="69"/>
      <c r="J21" s="69"/>
      <c r="K21" s="69"/>
      <c r="L21" s="123"/>
      <c r="M21" s="82"/>
      <c r="N21" s="82"/>
      <c r="O21" s="123"/>
      <c r="P21" s="84"/>
      <c r="Q21" s="89"/>
      <c r="R21" s="123"/>
      <c r="S21" s="71"/>
      <c r="T21" s="71"/>
      <c r="U21" s="123"/>
      <c r="V21" s="82"/>
      <c r="W21" s="82"/>
      <c r="X21" s="123"/>
      <c r="Y21" s="81"/>
      <c r="Z21" s="81"/>
      <c r="AA21" s="123"/>
      <c r="AB21" s="81"/>
      <c r="AC21" s="70"/>
      <c r="AD21" s="123"/>
      <c r="AE21" s="81"/>
      <c r="AF21" s="71"/>
      <c r="AG21" s="123"/>
      <c r="AH21" s="81"/>
      <c r="AI21" s="82"/>
      <c r="AJ21" s="123"/>
      <c r="AK21" s="81"/>
      <c r="AL21" s="82"/>
      <c r="AM21" s="123"/>
      <c r="AN21" s="81"/>
      <c r="AO21" s="127"/>
      <c r="AP21" s="123"/>
      <c r="AQ21" s="82"/>
      <c r="AR21" s="82"/>
      <c r="AS21" s="81"/>
      <c r="AT21" s="82"/>
      <c r="AU21" s="123"/>
      <c r="AV21" s="81"/>
      <c r="AW21" s="82"/>
      <c r="AX21" s="123"/>
      <c r="AY21" s="81"/>
      <c r="AZ21" s="123"/>
      <c r="BA21" s="123"/>
      <c r="BB21" s="81"/>
      <c r="BC21" s="82"/>
      <c r="BD21" s="123"/>
      <c r="BE21" s="81"/>
      <c r="BF21" s="89"/>
      <c r="BG21" s="123"/>
      <c r="BH21" s="81"/>
      <c r="BI21" s="71"/>
      <c r="BJ21" s="123"/>
      <c r="BK21" s="81"/>
      <c r="BL21" s="82"/>
      <c r="BM21" s="123"/>
      <c r="BN21" s="81"/>
      <c r="BO21" s="82"/>
      <c r="BP21" s="123"/>
      <c r="BQ21" s="81"/>
      <c r="BR21" s="71"/>
      <c r="BS21" s="123"/>
      <c r="BT21" s="81"/>
      <c r="BU21" s="89"/>
      <c r="BV21" s="123"/>
      <c r="BW21" s="81"/>
      <c r="BX21" s="82"/>
      <c r="BY21" s="123"/>
      <c r="BZ21" s="89"/>
      <c r="CA21" s="89"/>
      <c r="CB21" s="81"/>
      <c r="CC21" s="89"/>
      <c r="CD21" s="123"/>
      <c r="CE21" s="81"/>
      <c r="CF21" s="81"/>
      <c r="CG21" s="123"/>
      <c r="CH21" s="81"/>
      <c r="CI21" s="202"/>
      <c r="CJ21" s="123"/>
      <c r="CK21" s="81"/>
      <c r="CL21" s="205"/>
      <c r="CM21" s="123"/>
      <c r="CN21" s="81"/>
      <c r="CO21" s="159"/>
      <c r="CP21" s="123"/>
      <c r="CQ21" s="81"/>
      <c r="CR21" s="198"/>
      <c r="CS21" s="123"/>
    </row>
    <row r="22" spans="1:97" s="5" customFormat="1" ht="17.649999999999999" customHeight="1" thickBot="1">
      <c r="A22" s="142">
        <v>15</v>
      </c>
      <c r="B22" s="148" t="s">
        <v>194</v>
      </c>
      <c r="C22" s="153" t="s">
        <v>206</v>
      </c>
      <c r="D22" s="150" t="s">
        <v>289</v>
      </c>
      <c r="E22" s="151" t="s">
        <v>197</v>
      </c>
      <c r="F22" s="154">
        <f>[1]MEMORIAS!AP589</f>
        <v>240.3</v>
      </c>
      <c r="G22" s="159">
        <v>586172.39</v>
      </c>
      <c r="H22" s="159">
        <f t="shared" ref="H22:H24" si="32">ROUND(G22*F22,2)</f>
        <v>140857225.31999999</v>
      </c>
      <c r="I22" s="161">
        <f t="shared" si="1"/>
        <v>184382107.94387999</v>
      </c>
      <c r="J22" s="132">
        <v>240.3</v>
      </c>
      <c r="K22" s="131">
        <v>724331</v>
      </c>
      <c r="L22" s="125">
        <f t="shared" si="2"/>
        <v>174056739</v>
      </c>
      <c r="M22" s="127">
        <v>240.3</v>
      </c>
      <c r="N22" s="82">
        <v>725000</v>
      </c>
      <c r="O22" s="123">
        <f>M22*N22</f>
        <v>174217500</v>
      </c>
      <c r="P22" s="174">
        <v>240.3</v>
      </c>
      <c r="Q22" s="89">
        <v>730298</v>
      </c>
      <c r="R22" s="125">
        <f t="shared" si="4"/>
        <v>175490609</v>
      </c>
      <c r="S22" s="176">
        <v>240.3</v>
      </c>
      <c r="T22" s="179">
        <v>738942</v>
      </c>
      <c r="U22" s="125">
        <f t="shared" si="5"/>
        <v>177567763</v>
      </c>
      <c r="V22" s="183">
        <v>240.3</v>
      </c>
      <c r="W22" s="82">
        <v>560498</v>
      </c>
      <c r="X22" s="126">
        <f t="shared" si="6"/>
        <v>134687669</v>
      </c>
      <c r="Y22" s="183">
        <v>240.3</v>
      </c>
      <c r="Z22" s="90">
        <v>740103</v>
      </c>
      <c r="AA22" s="125">
        <f t="shared" si="7"/>
        <v>177846751</v>
      </c>
      <c r="AB22" s="183">
        <v>240.3</v>
      </c>
      <c r="AC22" s="70">
        <v>546313</v>
      </c>
      <c r="AD22" s="125">
        <f t="shared" si="8"/>
        <v>131279014</v>
      </c>
      <c r="AE22" s="183">
        <v>240.3</v>
      </c>
      <c r="AF22" s="71">
        <v>564554</v>
      </c>
      <c r="AG22" s="125">
        <f t="shared" si="9"/>
        <v>135662326</v>
      </c>
      <c r="AH22" s="183">
        <v>240.3</v>
      </c>
      <c r="AI22" s="184">
        <v>733762</v>
      </c>
      <c r="AJ22" s="125">
        <f t="shared" si="10"/>
        <v>176323009</v>
      </c>
      <c r="AK22" s="183">
        <v>240.3</v>
      </c>
      <c r="AL22" s="82">
        <v>713589</v>
      </c>
      <c r="AM22" s="125">
        <f t="shared" si="11"/>
        <v>171475437</v>
      </c>
      <c r="AN22" s="183">
        <v>240.3</v>
      </c>
      <c r="AO22" s="130">
        <v>555691.43000000005</v>
      </c>
      <c r="AP22" s="125">
        <f t="shared" si="12"/>
        <v>133532651</v>
      </c>
      <c r="AQ22" s="82"/>
      <c r="AR22" s="82"/>
      <c r="AS22" s="183">
        <v>240.3</v>
      </c>
      <c r="AT22" s="131">
        <v>546700</v>
      </c>
      <c r="AU22" s="125">
        <f t="shared" si="13"/>
        <v>131372010</v>
      </c>
      <c r="AV22" s="183">
        <v>240.3</v>
      </c>
      <c r="AW22" s="82">
        <v>565023</v>
      </c>
      <c r="AX22" s="125">
        <f t="shared" si="14"/>
        <v>135775027</v>
      </c>
      <c r="AY22" s="183">
        <v>240.3</v>
      </c>
      <c r="AZ22" s="123">
        <v>561054.9</v>
      </c>
      <c r="BA22" s="125">
        <f t="shared" si="15"/>
        <v>134821492</v>
      </c>
      <c r="BB22" s="183">
        <v>240.3</v>
      </c>
      <c r="BC22" s="184">
        <v>543674.89172499999</v>
      </c>
      <c r="BD22" s="125">
        <f t="shared" si="16"/>
        <v>130645076</v>
      </c>
      <c r="BE22" s="183">
        <v>240.3</v>
      </c>
      <c r="BF22" s="131">
        <v>736454.21223789791</v>
      </c>
      <c r="BG22" s="125">
        <f t="shared" si="17"/>
        <v>176969947</v>
      </c>
      <c r="BH22" s="183">
        <v>240.3</v>
      </c>
      <c r="BI22" s="131">
        <v>736454.21223789791</v>
      </c>
      <c r="BJ22" s="125">
        <f t="shared" si="18"/>
        <v>176969947</v>
      </c>
      <c r="BK22" s="183">
        <v>240.3</v>
      </c>
      <c r="BL22" s="191">
        <v>736684.4</v>
      </c>
      <c r="BM22" s="125">
        <f t="shared" si="19"/>
        <v>177025261</v>
      </c>
      <c r="BN22" s="183">
        <v>240.3</v>
      </c>
      <c r="BO22" s="159">
        <v>746582.56773022993</v>
      </c>
      <c r="BP22" s="125">
        <f t="shared" si="20"/>
        <v>179403791</v>
      </c>
      <c r="BQ22" s="183">
        <v>240.3</v>
      </c>
      <c r="BR22" s="131">
        <v>737989</v>
      </c>
      <c r="BS22" s="125">
        <f t="shared" si="21"/>
        <v>177338757</v>
      </c>
      <c r="BT22" s="183">
        <v>240.3</v>
      </c>
      <c r="BU22" s="131">
        <v>737221.51189640793</v>
      </c>
      <c r="BV22" s="125">
        <f t="shared" si="22"/>
        <v>177154329</v>
      </c>
      <c r="BW22" s="183">
        <v>240.3</v>
      </c>
      <c r="BX22" s="184">
        <v>565070</v>
      </c>
      <c r="BY22" s="125">
        <f t="shared" si="23"/>
        <v>135786321</v>
      </c>
      <c r="BZ22" s="89"/>
      <c r="CA22" s="89"/>
      <c r="CB22" s="183">
        <v>240.3</v>
      </c>
      <c r="CC22" s="89">
        <v>563800</v>
      </c>
      <c r="CD22" s="125">
        <f t="shared" si="24"/>
        <v>135481140</v>
      </c>
      <c r="CE22" s="183">
        <v>240.3</v>
      </c>
      <c r="CF22" s="183">
        <v>765765</v>
      </c>
      <c r="CG22" s="125">
        <f t="shared" si="25"/>
        <v>184013330</v>
      </c>
      <c r="CH22" s="183">
        <v>240.3</v>
      </c>
      <c r="CI22" s="202">
        <v>559990</v>
      </c>
      <c r="CJ22" s="125">
        <f t="shared" si="26"/>
        <v>134565597</v>
      </c>
      <c r="CK22" s="183">
        <v>240.3</v>
      </c>
      <c r="CL22" s="204">
        <v>583241.53</v>
      </c>
      <c r="CM22" s="125">
        <f t="shared" si="27"/>
        <v>140152940</v>
      </c>
      <c r="CN22" s="183">
        <v>240.3</v>
      </c>
      <c r="CO22" s="159">
        <v>569407.86</v>
      </c>
      <c r="CP22" s="125">
        <f t="shared" si="28"/>
        <v>136828709</v>
      </c>
      <c r="CQ22" s="183">
        <v>240.3</v>
      </c>
      <c r="CR22" s="197">
        <v>713589</v>
      </c>
      <c r="CS22" s="125">
        <f t="shared" si="29"/>
        <v>171475437</v>
      </c>
    </row>
    <row r="23" spans="1:97" s="5" customFormat="1" ht="18" customHeight="1" thickBot="1">
      <c r="A23" s="142">
        <v>16</v>
      </c>
      <c r="B23" s="143" t="s">
        <v>200</v>
      </c>
      <c r="C23" s="156">
        <v>110507</v>
      </c>
      <c r="D23" s="147" t="s">
        <v>212</v>
      </c>
      <c r="E23" s="145" t="s">
        <v>205</v>
      </c>
      <c r="F23" s="146">
        <f>[1]MEMORIAS!AP626</f>
        <v>80</v>
      </c>
      <c r="G23" s="159">
        <v>32470</v>
      </c>
      <c r="H23" s="160">
        <f t="shared" si="32"/>
        <v>2597600</v>
      </c>
      <c r="I23" s="161">
        <f t="shared" si="1"/>
        <v>3400258.4</v>
      </c>
      <c r="J23" s="132">
        <v>80</v>
      </c>
      <c r="K23" s="131">
        <v>40123</v>
      </c>
      <c r="L23" s="125">
        <f t="shared" si="2"/>
        <v>3209840</v>
      </c>
      <c r="M23" s="127">
        <v>80</v>
      </c>
      <c r="N23" s="82">
        <v>40000</v>
      </c>
      <c r="O23" s="123">
        <f t="shared" ref="O23:O24" si="33">M23*N23</f>
        <v>3200000</v>
      </c>
      <c r="P23" s="174">
        <v>80</v>
      </c>
      <c r="Q23" s="89">
        <v>40454</v>
      </c>
      <c r="R23" s="125">
        <f t="shared" si="4"/>
        <v>3236320</v>
      </c>
      <c r="S23" s="180">
        <v>80</v>
      </c>
      <c r="T23" s="179">
        <v>40932</v>
      </c>
      <c r="U23" s="125">
        <f t="shared" si="5"/>
        <v>3274560</v>
      </c>
      <c r="V23" s="181">
        <v>80</v>
      </c>
      <c r="W23" s="82">
        <v>31048</v>
      </c>
      <c r="X23" s="126">
        <f t="shared" si="6"/>
        <v>2483840</v>
      </c>
      <c r="Y23" s="181">
        <v>80</v>
      </c>
      <c r="Z23" s="90">
        <v>40997</v>
      </c>
      <c r="AA23" s="125">
        <f t="shared" si="7"/>
        <v>3279760</v>
      </c>
      <c r="AB23" s="181">
        <v>80</v>
      </c>
      <c r="AC23" s="70">
        <v>30262</v>
      </c>
      <c r="AD23" s="125">
        <f t="shared" si="8"/>
        <v>2420960</v>
      </c>
      <c r="AE23" s="181">
        <v>80</v>
      </c>
      <c r="AF23" s="71">
        <v>31273</v>
      </c>
      <c r="AG23" s="125">
        <f t="shared" si="9"/>
        <v>2501840</v>
      </c>
      <c r="AH23" s="181">
        <v>80</v>
      </c>
      <c r="AI23" s="184">
        <v>40645</v>
      </c>
      <c r="AJ23" s="125">
        <f t="shared" si="10"/>
        <v>3251600</v>
      </c>
      <c r="AK23" s="181">
        <v>80</v>
      </c>
      <c r="AL23" s="82">
        <v>39528</v>
      </c>
      <c r="AM23" s="125">
        <f t="shared" si="11"/>
        <v>3162240</v>
      </c>
      <c r="AN23" s="181">
        <v>80</v>
      </c>
      <c r="AO23" s="130">
        <v>30781.56</v>
      </c>
      <c r="AP23" s="125">
        <f t="shared" si="12"/>
        <v>2462525</v>
      </c>
      <c r="AQ23" s="82"/>
      <c r="AR23" s="82"/>
      <c r="AS23" s="181">
        <v>80</v>
      </c>
      <c r="AT23" s="131">
        <v>32470</v>
      </c>
      <c r="AU23" s="125">
        <f t="shared" si="13"/>
        <v>2597600</v>
      </c>
      <c r="AV23" s="181">
        <v>80</v>
      </c>
      <c r="AW23" s="82">
        <v>31299</v>
      </c>
      <c r="AX23" s="125">
        <f t="shared" si="14"/>
        <v>2503920</v>
      </c>
      <c r="AY23" s="181">
        <v>80</v>
      </c>
      <c r="AZ23" s="123">
        <v>31078.66</v>
      </c>
      <c r="BA23" s="125">
        <f t="shared" si="15"/>
        <v>2486293</v>
      </c>
      <c r="BB23" s="181">
        <v>80</v>
      </c>
      <c r="BC23" s="184">
        <v>30115.924999999999</v>
      </c>
      <c r="BD23" s="125">
        <f t="shared" si="16"/>
        <v>2409274</v>
      </c>
      <c r="BE23" s="181">
        <v>80</v>
      </c>
      <c r="BF23" s="131">
        <v>40794.600153999992</v>
      </c>
      <c r="BG23" s="125">
        <f t="shared" si="17"/>
        <v>3263568</v>
      </c>
      <c r="BH23" s="181">
        <v>80</v>
      </c>
      <c r="BI23" s="131">
        <v>40794.600153999992</v>
      </c>
      <c r="BJ23" s="125">
        <f t="shared" si="18"/>
        <v>3263568</v>
      </c>
      <c r="BK23" s="181">
        <v>80</v>
      </c>
      <c r="BL23" s="191">
        <v>40807.35</v>
      </c>
      <c r="BM23" s="125">
        <f t="shared" si="19"/>
        <v>3264588</v>
      </c>
      <c r="BN23" s="181">
        <v>80</v>
      </c>
      <c r="BO23" s="159">
        <v>41355.642789999998</v>
      </c>
      <c r="BP23" s="125">
        <f t="shared" si="20"/>
        <v>3308451</v>
      </c>
      <c r="BQ23" s="181">
        <v>80</v>
      </c>
      <c r="BR23" s="131">
        <v>40879</v>
      </c>
      <c r="BS23" s="125">
        <f t="shared" si="21"/>
        <v>3270320</v>
      </c>
      <c r="BT23" s="181">
        <v>80</v>
      </c>
      <c r="BU23" s="131">
        <v>40837.103383999995</v>
      </c>
      <c r="BV23" s="125">
        <f t="shared" si="22"/>
        <v>3266968</v>
      </c>
      <c r="BW23" s="181">
        <v>80</v>
      </c>
      <c r="BX23" s="184">
        <v>31301</v>
      </c>
      <c r="BY23" s="125">
        <f t="shared" si="23"/>
        <v>2504080</v>
      </c>
      <c r="BZ23" s="89"/>
      <c r="CA23" s="89"/>
      <c r="CB23" s="181">
        <v>80</v>
      </c>
      <c r="CC23" s="89">
        <v>31200</v>
      </c>
      <c r="CD23" s="125">
        <f t="shared" si="24"/>
        <v>2496000</v>
      </c>
      <c r="CE23" s="181">
        <v>80</v>
      </c>
      <c r="CF23" s="181">
        <v>41888</v>
      </c>
      <c r="CG23" s="125">
        <f t="shared" si="25"/>
        <v>3351040</v>
      </c>
      <c r="CH23" s="181">
        <v>80</v>
      </c>
      <c r="CI23" s="202">
        <v>31020</v>
      </c>
      <c r="CJ23" s="125">
        <f t="shared" si="26"/>
        <v>2481600</v>
      </c>
      <c r="CK23" s="181">
        <v>80</v>
      </c>
      <c r="CL23" s="204">
        <v>31755.66</v>
      </c>
      <c r="CM23" s="125">
        <f t="shared" si="27"/>
        <v>2540453</v>
      </c>
      <c r="CN23" s="181">
        <v>80</v>
      </c>
      <c r="CO23" s="159">
        <v>31541.360000000001</v>
      </c>
      <c r="CP23" s="125">
        <f t="shared" si="28"/>
        <v>2523309</v>
      </c>
      <c r="CQ23" s="181">
        <v>80</v>
      </c>
      <c r="CR23" s="197">
        <v>39528</v>
      </c>
      <c r="CS23" s="125">
        <f t="shared" si="29"/>
        <v>3162240</v>
      </c>
    </row>
    <row r="24" spans="1:97" s="5" customFormat="1" ht="13.5" customHeight="1" thickBot="1">
      <c r="A24" s="142">
        <v>17</v>
      </c>
      <c r="B24" s="143" t="s">
        <v>200</v>
      </c>
      <c r="C24" s="156" t="s">
        <v>213</v>
      </c>
      <c r="D24" s="147" t="s">
        <v>214</v>
      </c>
      <c r="E24" s="145" t="s">
        <v>197</v>
      </c>
      <c r="F24" s="146">
        <f>[1]MEMORIAS!AO661</f>
        <v>22.5</v>
      </c>
      <c r="G24" s="159">
        <v>55500</v>
      </c>
      <c r="H24" s="160">
        <f t="shared" si="32"/>
        <v>1248750</v>
      </c>
      <c r="I24" s="161">
        <f t="shared" si="1"/>
        <v>1634613.75</v>
      </c>
      <c r="J24" s="132">
        <v>22.5</v>
      </c>
      <c r="K24" s="131">
        <v>68581</v>
      </c>
      <c r="L24" s="125">
        <f t="shared" si="2"/>
        <v>1543073</v>
      </c>
      <c r="M24" s="127">
        <v>22.5</v>
      </c>
      <c r="N24" s="82">
        <v>69500</v>
      </c>
      <c r="O24" s="123">
        <f t="shared" si="33"/>
        <v>1563750</v>
      </c>
      <c r="P24" s="174">
        <v>22.5</v>
      </c>
      <c r="Q24" s="89">
        <v>69146</v>
      </c>
      <c r="R24" s="125">
        <f t="shared" si="4"/>
        <v>1555785</v>
      </c>
      <c r="S24" s="176">
        <v>22.5</v>
      </c>
      <c r="T24" s="179">
        <v>69965</v>
      </c>
      <c r="U24" s="125">
        <f t="shared" si="5"/>
        <v>1574213</v>
      </c>
      <c r="V24" s="181">
        <v>22.5</v>
      </c>
      <c r="W24" s="71">
        <v>53069</v>
      </c>
      <c r="X24" s="126">
        <f t="shared" si="6"/>
        <v>1194053</v>
      </c>
      <c r="Y24" s="181">
        <v>22.5</v>
      </c>
      <c r="Z24" s="186">
        <v>70075</v>
      </c>
      <c r="AA24" s="125">
        <f t="shared" si="7"/>
        <v>1576688</v>
      </c>
      <c r="AB24" s="181">
        <v>22.5</v>
      </c>
      <c r="AC24" s="70">
        <v>51726</v>
      </c>
      <c r="AD24" s="125">
        <f t="shared" si="8"/>
        <v>1163835</v>
      </c>
      <c r="AE24" s="181">
        <v>22.5</v>
      </c>
      <c r="AF24" s="71">
        <v>53453</v>
      </c>
      <c r="AG24" s="125">
        <f t="shared" si="9"/>
        <v>1202693</v>
      </c>
      <c r="AH24" s="181">
        <v>22.5</v>
      </c>
      <c r="AI24" s="184">
        <v>69474</v>
      </c>
      <c r="AJ24" s="125">
        <f t="shared" si="10"/>
        <v>1563165</v>
      </c>
      <c r="AK24" s="181">
        <v>22.5</v>
      </c>
      <c r="AL24" s="82">
        <v>71924</v>
      </c>
      <c r="AM24" s="125">
        <f t="shared" si="11"/>
        <v>1618290</v>
      </c>
      <c r="AN24" s="181">
        <v>22.5</v>
      </c>
      <c r="AO24" s="127">
        <v>52614</v>
      </c>
      <c r="AP24" s="125">
        <f t="shared" si="12"/>
        <v>1183815</v>
      </c>
      <c r="AQ24" s="82"/>
      <c r="AR24" s="82"/>
      <c r="AS24" s="181">
        <v>22.5</v>
      </c>
      <c r="AT24" s="131">
        <v>55500</v>
      </c>
      <c r="AU24" s="125">
        <f t="shared" si="13"/>
        <v>1248750</v>
      </c>
      <c r="AV24" s="181">
        <v>22.5</v>
      </c>
      <c r="AW24" s="82">
        <v>53498</v>
      </c>
      <c r="AX24" s="125">
        <f t="shared" si="14"/>
        <v>1203705</v>
      </c>
      <c r="AY24" s="181">
        <v>22.5</v>
      </c>
      <c r="AZ24" s="123">
        <v>53121.83</v>
      </c>
      <c r="BA24" s="125">
        <f t="shared" si="15"/>
        <v>1195241</v>
      </c>
      <c r="BB24" s="181">
        <v>22.5</v>
      </c>
      <c r="BC24" s="184">
        <v>51476.25</v>
      </c>
      <c r="BD24" s="125">
        <f t="shared" si="16"/>
        <v>1158216</v>
      </c>
      <c r="BE24" s="181">
        <v>22.5</v>
      </c>
      <c r="BF24" s="131">
        <v>69728.990099999995</v>
      </c>
      <c r="BG24" s="125">
        <f t="shared" si="17"/>
        <v>1568902</v>
      </c>
      <c r="BH24" s="181">
        <v>22.5</v>
      </c>
      <c r="BI24" s="131">
        <v>69728.990099999995</v>
      </c>
      <c r="BJ24" s="125">
        <f t="shared" si="18"/>
        <v>1568902</v>
      </c>
      <c r="BK24" s="181">
        <v>22.5</v>
      </c>
      <c r="BL24" s="191">
        <v>69750.78</v>
      </c>
      <c r="BM24" s="125">
        <f t="shared" si="19"/>
        <v>1569393</v>
      </c>
      <c r="BN24" s="181">
        <v>22.5</v>
      </c>
      <c r="BO24" s="159">
        <v>70687.963499999998</v>
      </c>
      <c r="BP24" s="125">
        <f t="shared" si="20"/>
        <v>1590479</v>
      </c>
      <c r="BQ24" s="181">
        <v>22.5</v>
      </c>
      <c r="BR24" s="131">
        <v>69875</v>
      </c>
      <c r="BS24" s="125">
        <f t="shared" si="21"/>
        <v>1572188</v>
      </c>
      <c r="BT24" s="181">
        <v>22.5</v>
      </c>
      <c r="BU24" s="131">
        <v>69801.639599999995</v>
      </c>
      <c r="BV24" s="125">
        <f t="shared" si="22"/>
        <v>1570537</v>
      </c>
      <c r="BW24" s="181">
        <v>22.5</v>
      </c>
      <c r="BX24" s="184">
        <v>53502</v>
      </c>
      <c r="BY24" s="125">
        <f t="shared" si="23"/>
        <v>1203795</v>
      </c>
      <c r="BZ24" s="89"/>
      <c r="CA24" s="89"/>
      <c r="CB24" s="181">
        <v>22.5</v>
      </c>
      <c r="CC24" s="93">
        <v>53400</v>
      </c>
      <c r="CD24" s="125">
        <f t="shared" si="24"/>
        <v>1201500</v>
      </c>
      <c r="CE24" s="181">
        <v>22.5</v>
      </c>
      <c r="CF24" s="181">
        <v>70686</v>
      </c>
      <c r="CG24" s="125">
        <f t="shared" si="25"/>
        <v>1590435</v>
      </c>
      <c r="CH24" s="181">
        <v>22.5</v>
      </c>
      <c r="CI24" s="202">
        <v>53021</v>
      </c>
      <c r="CJ24" s="125">
        <f t="shared" si="26"/>
        <v>1192973</v>
      </c>
      <c r="CK24" s="181">
        <v>22.5</v>
      </c>
      <c r="CL24" s="204">
        <v>54279</v>
      </c>
      <c r="CM24" s="125">
        <f t="shared" si="27"/>
        <v>1221278</v>
      </c>
      <c r="CN24" s="181">
        <v>22.5</v>
      </c>
      <c r="CO24" s="159">
        <v>53912.7</v>
      </c>
      <c r="CP24" s="125">
        <f t="shared" si="28"/>
        <v>1213036</v>
      </c>
      <c r="CQ24" s="181">
        <v>22.5</v>
      </c>
      <c r="CR24" s="197">
        <v>67564</v>
      </c>
      <c r="CS24" s="125">
        <f t="shared" si="29"/>
        <v>1520190</v>
      </c>
    </row>
    <row r="25" spans="1:97" s="5" customFormat="1" ht="16.899999999999999" customHeight="1">
      <c r="D25" s="68" t="s">
        <v>215</v>
      </c>
      <c r="E25" s="69"/>
      <c r="F25" s="69"/>
      <c r="G25" s="69"/>
      <c r="H25" s="163"/>
      <c r="I25" s="163"/>
      <c r="J25" s="163"/>
      <c r="K25" s="163"/>
      <c r="L25" s="123"/>
      <c r="M25" s="123"/>
      <c r="N25" s="71"/>
      <c r="O25" s="123"/>
      <c r="P25" s="84"/>
      <c r="Q25" s="93"/>
      <c r="R25" s="123"/>
      <c r="S25" s="71"/>
      <c r="T25" s="71"/>
      <c r="U25" s="123"/>
      <c r="V25" s="71"/>
      <c r="W25" s="71"/>
      <c r="X25" s="123"/>
      <c r="Y25" s="71"/>
      <c r="Z25" s="71"/>
      <c r="AA25" s="123"/>
      <c r="AB25" s="71"/>
      <c r="AC25" s="71"/>
      <c r="AD25" s="123"/>
      <c r="AE25" s="71"/>
      <c r="AF25" s="71"/>
      <c r="AG25" s="123"/>
      <c r="AH25" s="71"/>
      <c r="AI25" s="123"/>
      <c r="AJ25" s="123"/>
      <c r="AK25" s="71"/>
      <c r="AL25" s="71"/>
      <c r="AM25" s="123"/>
      <c r="AN25" s="71"/>
      <c r="AO25" s="123"/>
      <c r="AP25" s="123"/>
      <c r="AQ25" s="71"/>
      <c r="AR25" s="71"/>
      <c r="AS25" s="71"/>
      <c r="AT25" s="71"/>
      <c r="AU25" s="123"/>
      <c r="AV25" s="71"/>
      <c r="AW25" s="71"/>
      <c r="AX25" s="123"/>
      <c r="AY25" s="71"/>
      <c r="AZ25" s="123"/>
      <c r="BA25" s="123"/>
      <c r="BB25" s="71"/>
      <c r="BC25" s="71"/>
      <c r="BD25" s="123"/>
      <c r="BE25" s="71"/>
      <c r="BF25" s="71"/>
      <c r="BG25" s="123"/>
      <c r="BH25" s="71"/>
      <c r="BI25" s="71"/>
      <c r="BJ25" s="123"/>
      <c r="BK25" s="71"/>
      <c r="BL25" s="191"/>
      <c r="BM25" s="123"/>
      <c r="BN25" s="71"/>
      <c r="BO25" s="71"/>
      <c r="BP25" s="123"/>
      <c r="BQ25" s="71"/>
      <c r="BR25" s="71"/>
      <c r="BS25" s="123"/>
      <c r="BT25" s="71"/>
      <c r="BU25" s="93"/>
      <c r="BV25" s="123"/>
      <c r="BW25" s="71"/>
      <c r="BX25" s="71"/>
      <c r="BY25" s="123"/>
      <c r="BZ25" s="71"/>
      <c r="CA25" s="71"/>
      <c r="CB25" s="71"/>
      <c r="CC25" s="93"/>
      <c r="CD25" s="123"/>
      <c r="CE25" s="71"/>
      <c r="CF25" s="71"/>
      <c r="CG25" s="123"/>
      <c r="CH25" s="71"/>
      <c r="CI25" s="203"/>
      <c r="CJ25" s="123"/>
      <c r="CK25" s="71"/>
      <c r="CL25" s="205"/>
      <c r="CM25" s="123"/>
      <c r="CN25" s="71"/>
      <c r="CO25" s="159"/>
      <c r="CP25" s="123"/>
      <c r="CQ25" s="71"/>
      <c r="CR25" s="198"/>
      <c r="CS25" s="123"/>
    </row>
    <row r="26" spans="1:97" s="5" customFormat="1" ht="15" customHeight="1" thickBot="1">
      <c r="A26" s="142">
        <v>18</v>
      </c>
      <c r="B26" s="143" t="s">
        <v>200</v>
      </c>
      <c r="C26" s="156">
        <v>110311</v>
      </c>
      <c r="D26" s="157" t="s">
        <v>216</v>
      </c>
      <c r="E26" s="145" t="s">
        <v>205</v>
      </c>
      <c r="F26" s="146">
        <f>'[1]MEMORIAS -2'!AO25</f>
        <v>25.65</v>
      </c>
      <c r="G26" s="159">
        <v>56750</v>
      </c>
      <c r="H26" s="160">
        <f t="shared" ref="H26:H28" si="34">ROUND(G26*F26,2)</f>
        <v>1455637.5</v>
      </c>
      <c r="I26" s="161">
        <f t="shared" si="1"/>
        <v>1905429.4874999998</v>
      </c>
      <c r="J26" s="132">
        <v>25.65</v>
      </c>
      <c r="K26" s="131">
        <v>70126</v>
      </c>
      <c r="L26" s="125">
        <f t="shared" si="2"/>
        <v>1798732</v>
      </c>
      <c r="M26" s="123">
        <v>25.65</v>
      </c>
      <c r="N26" s="71">
        <v>72000</v>
      </c>
      <c r="O26" s="123">
        <f>M26*N26</f>
        <v>1846800</v>
      </c>
      <c r="P26" s="174">
        <v>25.65</v>
      </c>
      <c r="Q26" s="93">
        <v>70703</v>
      </c>
      <c r="R26" s="125">
        <f t="shared" si="4"/>
        <v>1813532</v>
      </c>
      <c r="S26" s="178">
        <v>25.65</v>
      </c>
      <c r="T26" s="179">
        <v>71540</v>
      </c>
      <c r="U26" s="125">
        <f t="shared" si="5"/>
        <v>1835001</v>
      </c>
      <c r="V26" s="181">
        <v>25.65</v>
      </c>
      <c r="W26" s="71">
        <v>54264</v>
      </c>
      <c r="X26" s="126">
        <f t="shared" si="6"/>
        <v>1391872</v>
      </c>
      <c r="Y26" s="181">
        <v>25.65</v>
      </c>
      <c r="Z26" s="71">
        <v>71653</v>
      </c>
      <c r="AA26" s="125">
        <f t="shared" si="7"/>
        <v>1837899</v>
      </c>
      <c r="AB26" s="181">
        <v>25.65</v>
      </c>
      <c r="AC26" s="121">
        <v>52891</v>
      </c>
      <c r="AD26" s="125">
        <f t="shared" si="8"/>
        <v>1356654</v>
      </c>
      <c r="AE26" s="181">
        <v>25.65</v>
      </c>
      <c r="AF26" s="71">
        <v>54657</v>
      </c>
      <c r="AG26" s="125">
        <f t="shared" si="9"/>
        <v>1401952</v>
      </c>
      <c r="AH26" s="181">
        <v>25.65</v>
      </c>
      <c r="AI26" s="184">
        <v>71039</v>
      </c>
      <c r="AJ26" s="125">
        <f t="shared" si="10"/>
        <v>1822150</v>
      </c>
      <c r="AK26" s="181">
        <v>25.65</v>
      </c>
      <c r="AL26" s="71">
        <v>70572</v>
      </c>
      <c r="AM26" s="125">
        <f t="shared" si="11"/>
        <v>1810172</v>
      </c>
      <c r="AN26" s="181">
        <v>25.65</v>
      </c>
      <c r="AO26" s="123">
        <v>53799</v>
      </c>
      <c r="AP26" s="125">
        <f t="shared" si="12"/>
        <v>1379944</v>
      </c>
      <c r="AQ26" s="71"/>
      <c r="AR26" s="71"/>
      <c r="AS26" s="181">
        <v>25.65</v>
      </c>
      <c r="AT26" s="131">
        <v>56750</v>
      </c>
      <c r="AU26" s="125">
        <f t="shared" si="13"/>
        <v>1455638</v>
      </c>
      <c r="AV26" s="181">
        <v>25.65</v>
      </c>
      <c r="AW26" s="71">
        <v>54702</v>
      </c>
      <c r="AX26" s="125">
        <f t="shared" si="14"/>
        <v>1403106</v>
      </c>
      <c r="AY26" s="181">
        <v>25.65</v>
      </c>
      <c r="AZ26" s="123">
        <v>54318.26</v>
      </c>
      <c r="BA26" s="125">
        <f t="shared" si="15"/>
        <v>1393263</v>
      </c>
      <c r="BB26" s="181">
        <v>25.65</v>
      </c>
      <c r="BC26" s="184">
        <v>52635.625</v>
      </c>
      <c r="BD26" s="125">
        <f t="shared" si="16"/>
        <v>1350104</v>
      </c>
      <c r="BE26" s="181">
        <v>25.65</v>
      </c>
      <c r="BF26" s="131">
        <v>71299.462849999996</v>
      </c>
      <c r="BG26" s="125">
        <f t="shared" si="17"/>
        <v>1828831</v>
      </c>
      <c r="BH26" s="181">
        <v>25.65</v>
      </c>
      <c r="BI26" s="131">
        <v>71299.462849999996</v>
      </c>
      <c r="BJ26" s="125">
        <f t="shared" si="18"/>
        <v>1828831</v>
      </c>
      <c r="BK26" s="181">
        <v>25.65</v>
      </c>
      <c r="BL26" s="191">
        <v>71321.75</v>
      </c>
      <c r="BM26" s="125">
        <f t="shared" si="19"/>
        <v>1829403</v>
      </c>
      <c r="BN26" s="181">
        <v>25.65</v>
      </c>
      <c r="BO26" s="159">
        <v>72280.034749999992</v>
      </c>
      <c r="BP26" s="125">
        <f t="shared" si="20"/>
        <v>1853983</v>
      </c>
      <c r="BQ26" s="181">
        <v>25.65</v>
      </c>
      <c r="BR26" s="131">
        <v>71448</v>
      </c>
      <c r="BS26" s="125">
        <f t="shared" si="21"/>
        <v>1832641</v>
      </c>
      <c r="BT26" s="181">
        <v>25.65</v>
      </c>
      <c r="BU26" s="131">
        <v>71373.748600000006</v>
      </c>
      <c r="BV26" s="125">
        <f t="shared" si="22"/>
        <v>1830737</v>
      </c>
      <c r="BW26" s="181">
        <v>25.65</v>
      </c>
      <c r="BX26" s="184">
        <v>54707</v>
      </c>
      <c r="BY26" s="125">
        <f t="shared" si="23"/>
        <v>1403235</v>
      </c>
      <c r="BZ26" s="71"/>
      <c r="CA26" s="71"/>
      <c r="CB26" s="181">
        <v>25.65</v>
      </c>
      <c r="CC26" s="93">
        <v>54600</v>
      </c>
      <c r="CD26" s="125">
        <f t="shared" si="24"/>
        <v>1400490</v>
      </c>
      <c r="CE26" s="181">
        <v>25.65</v>
      </c>
      <c r="CF26" s="181">
        <v>71995</v>
      </c>
      <c r="CG26" s="125">
        <f t="shared" si="25"/>
        <v>1846672</v>
      </c>
      <c r="CH26" s="181">
        <v>25.65</v>
      </c>
      <c r="CI26" s="203">
        <v>54215</v>
      </c>
      <c r="CJ26" s="125">
        <f t="shared" si="26"/>
        <v>1390615</v>
      </c>
      <c r="CK26" s="181">
        <v>25.65</v>
      </c>
      <c r="CL26" s="206">
        <v>55501.5</v>
      </c>
      <c r="CM26" s="125">
        <f t="shared" si="27"/>
        <v>1423613</v>
      </c>
      <c r="CN26" s="181">
        <v>25.65</v>
      </c>
      <c r="CO26" s="159">
        <v>55126.95</v>
      </c>
      <c r="CP26" s="125">
        <f t="shared" si="28"/>
        <v>1414006</v>
      </c>
      <c r="CQ26" s="181">
        <v>25.65</v>
      </c>
      <c r="CR26" s="197">
        <v>69086</v>
      </c>
      <c r="CS26" s="125">
        <f t="shared" si="29"/>
        <v>1772056</v>
      </c>
    </row>
    <row r="27" spans="1:97" s="5" customFormat="1" ht="15" customHeight="1" thickBot="1">
      <c r="A27" s="142">
        <v>19</v>
      </c>
      <c r="B27" s="143" t="s">
        <v>217</v>
      </c>
      <c r="C27" s="156" t="s">
        <v>218</v>
      </c>
      <c r="D27" s="147" t="s">
        <v>219</v>
      </c>
      <c r="E27" s="145" t="s">
        <v>220</v>
      </c>
      <c r="F27" s="146">
        <f>'[1]MEMORIAS -2'!AO58</f>
        <v>1</v>
      </c>
      <c r="G27" s="159">
        <v>307140</v>
      </c>
      <c r="H27" s="160">
        <f t="shared" si="34"/>
        <v>307140</v>
      </c>
      <c r="I27" s="161">
        <f t="shared" si="1"/>
        <v>402046.26</v>
      </c>
      <c r="J27" s="132">
        <v>1</v>
      </c>
      <c r="K27" s="131">
        <v>379531</v>
      </c>
      <c r="L27" s="125">
        <f t="shared" si="2"/>
        <v>379531</v>
      </c>
      <c r="M27" s="123">
        <v>1</v>
      </c>
      <c r="N27" s="71">
        <v>380000</v>
      </c>
      <c r="O27" s="123">
        <f t="shared" ref="O27:O28" si="35">M27*N27</f>
        <v>380000</v>
      </c>
      <c r="P27" s="174">
        <v>1</v>
      </c>
      <c r="Q27" s="93">
        <v>382658</v>
      </c>
      <c r="R27" s="125">
        <f t="shared" si="4"/>
        <v>382658</v>
      </c>
      <c r="S27" s="176">
        <v>1</v>
      </c>
      <c r="T27" s="179">
        <v>387188</v>
      </c>
      <c r="U27" s="125">
        <f t="shared" si="5"/>
        <v>387188</v>
      </c>
      <c r="V27" s="181">
        <v>1</v>
      </c>
      <c r="W27" s="71">
        <v>293687</v>
      </c>
      <c r="X27" s="126">
        <f t="shared" si="6"/>
        <v>293687</v>
      </c>
      <c r="Y27" s="181">
        <v>1</v>
      </c>
      <c r="Z27" s="71">
        <v>387796</v>
      </c>
      <c r="AA27" s="125">
        <f t="shared" si="7"/>
        <v>387796</v>
      </c>
      <c r="AB27" s="181">
        <v>1</v>
      </c>
      <c r="AC27" s="121">
        <v>286254</v>
      </c>
      <c r="AD27" s="125">
        <f t="shared" si="8"/>
        <v>286254</v>
      </c>
      <c r="AE27" s="181">
        <v>1</v>
      </c>
      <c r="AF27" s="71">
        <v>295813</v>
      </c>
      <c r="AG27" s="125">
        <f t="shared" si="9"/>
        <v>295813</v>
      </c>
      <c r="AH27" s="181">
        <v>1</v>
      </c>
      <c r="AI27" s="184">
        <v>384473</v>
      </c>
      <c r="AJ27" s="125">
        <f t="shared" si="10"/>
        <v>384473</v>
      </c>
      <c r="AK27" s="181">
        <v>1</v>
      </c>
      <c r="AL27" s="71">
        <v>381944</v>
      </c>
      <c r="AM27" s="125">
        <f t="shared" si="11"/>
        <v>381944</v>
      </c>
      <c r="AN27" s="181">
        <v>1</v>
      </c>
      <c r="AO27" s="123">
        <v>291168.71999999997</v>
      </c>
      <c r="AP27" s="125">
        <f t="shared" si="12"/>
        <v>291169</v>
      </c>
      <c r="AQ27" s="71"/>
      <c r="AR27" s="71"/>
      <c r="AS27" s="181">
        <v>1</v>
      </c>
      <c r="AT27" s="131">
        <v>257850</v>
      </c>
      <c r="AU27" s="125">
        <f t="shared" si="13"/>
        <v>257850</v>
      </c>
      <c r="AV27" s="181">
        <v>1</v>
      </c>
      <c r="AW27" s="71">
        <v>296059</v>
      </c>
      <c r="AX27" s="125">
        <f t="shared" si="14"/>
        <v>296059</v>
      </c>
      <c r="AY27" s="181">
        <v>1</v>
      </c>
      <c r="AZ27" s="123">
        <v>293979.05</v>
      </c>
      <c r="BA27" s="125">
        <f t="shared" si="15"/>
        <v>293979</v>
      </c>
      <c r="BB27" s="181">
        <v>1</v>
      </c>
      <c r="BC27" s="184">
        <v>284872.34999999998</v>
      </c>
      <c r="BD27" s="125">
        <f t="shared" si="16"/>
        <v>284872</v>
      </c>
      <c r="BE27" s="181">
        <v>1</v>
      </c>
      <c r="BF27" s="131">
        <v>385884.00034799997</v>
      </c>
      <c r="BG27" s="125">
        <f t="shared" si="17"/>
        <v>385884</v>
      </c>
      <c r="BH27" s="181">
        <v>1</v>
      </c>
      <c r="BI27" s="131">
        <v>385884.00034799997</v>
      </c>
      <c r="BJ27" s="125">
        <f t="shared" si="18"/>
        <v>385884</v>
      </c>
      <c r="BK27" s="181">
        <v>1</v>
      </c>
      <c r="BL27" s="191">
        <v>386004.65</v>
      </c>
      <c r="BM27" s="125">
        <f t="shared" si="19"/>
        <v>386005</v>
      </c>
      <c r="BN27" s="181">
        <v>1</v>
      </c>
      <c r="BO27" s="159">
        <v>391191.01097999996</v>
      </c>
      <c r="BP27" s="125">
        <f t="shared" si="20"/>
        <v>391191</v>
      </c>
      <c r="BQ27" s="181">
        <v>1</v>
      </c>
      <c r="BR27" s="131">
        <v>386688</v>
      </c>
      <c r="BS27" s="125">
        <f t="shared" si="21"/>
        <v>386688</v>
      </c>
      <c r="BT27" s="181">
        <v>1</v>
      </c>
      <c r="BU27" s="131">
        <v>386286.046608</v>
      </c>
      <c r="BV27" s="125">
        <f t="shared" si="22"/>
        <v>386286</v>
      </c>
      <c r="BW27" s="181">
        <v>1</v>
      </c>
      <c r="BX27" s="184">
        <v>296076</v>
      </c>
      <c r="BY27" s="125">
        <f t="shared" si="23"/>
        <v>296076</v>
      </c>
      <c r="BZ27" s="71"/>
      <c r="CA27" s="71"/>
      <c r="CB27" s="181">
        <v>1</v>
      </c>
      <c r="CC27" s="93">
        <v>295400</v>
      </c>
      <c r="CD27" s="125">
        <f t="shared" si="24"/>
        <v>295400</v>
      </c>
      <c r="CE27" s="181">
        <v>1</v>
      </c>
      <c r="CF27" s="181">
        <v>401863</v>
      </c>
      <c r="CG27" s="125">
        <f t="shared" si="25"/>
        <v>401863</v>
      </c>
      <c r="CH27" s="181">
        <v>1</v>
      </c>
      <c r="CI27" s="203">
        <v>293421</v>
      </c>
      <c r="CJ27" s="125">
        <f t="shared" si="26"/>
        <v>293421</v>
      </c>
      <c r="CK27" s="181">
        <v>1</v>
      </c>
      <c r="CL27" s="207">
        <v>300382.92</v>
      </c>
      <c r="CM27" s="125">
        <f t="shared" si="27"/>
        <v>300383</v>
      </c>
      <c r="CN27" s="181">
        <v>1</v>
      </c>
      <c r="CO27" s="159">
        <v>298355.8</v>
      </c>
      <c r="CP27" s="125">
        <f t="shared" si="28"/>
        <v>298356</v>
      </c>
      <c r="CQ27" s="181">
        <v>1</v>
      </c>
      <c r="CR27" s="197">
        <v>373903</v>
      </c>
      <c r="CS27" s="125">
        <f t="shared" si="29"/>
        <v>373903</v>
      </c>
    </row>
    <row r="28" spans="1:97" s="5" customFormat="1" ht="18.399999999999999" customHeight="1" thickBot="1">
      <c r="A28" s="142">
        <v>20</v>
      </c>
      <c r="B28" s="143" t="s">
        <v>200</v>
      </c>
      <c r="C28" s="156" t="s">
        <v>221</v>
      </c>
      <c r="D28" s="147" t="s">
        <v>222</v>
      </c>
      <c r="E28" s="145" t="s">
        <v>220</v>
      </c>
      <c r="F28" s="146">
        <f>'[1]MEMORIAS -2'!AO92</f>
        <v>4</v>
      </c>
      <c r="G28" s="159">
        <v>467900</v>
      </c>
      <c r="H28" s="160">
        <f t="shared" si="34"/>
        <v>1871600</v>
      </c>
      <c r="I28" s="161">
        <f t="shared" si="1"/>
        <v>2449924.4</v>
      </c>
      <c r="J28" s="132">
        <v>4</v>
      </c>
      <c r="K28" s="131">
        <v>578183</v>
      </c>
      <c r="L28" s="125">
        <f t="shared" si="2"/>
        <v>2312732</v>
      </c>
      <c r="M28" s="123">
        <v>4</v>
      </c>
      <c r="N28" s="71">
        <v>590000</v>
      </c>
      <c r="O28" s="123">
        <f t="shared" si="35"/>
        <v>2360000</v>
      </c>
      <c r="P28" s="174">
        <v>4</v>
      </c>
      <c r="Q28" s="93">
        <v>582945</v>
      </c>
      <c r="R28" s="125">
        <f t="shared" si="4"/>
        <v>2331780</v>
      </c>
      <c r="S28" s="176">
        <v>4</v>
      </c>
      <c r="T28" s="179">
        <v>589845</v>
      </c>
      <c r="U28" s="125">
        <f t="shared" si="5"/>
        <v>2359380</v>
      </c>
      <c r="V28" s="181">
        <v>4</v>
      </c>
      <c r="W28" s="71">
        <v>447406</v>
      </c>
      <c r="X28" s="126">
        <f t="shared" si="6"/>
        <v>1789624</v>
      </c>
      <c r="Y28" s="181">
        <v>4</v>
      </c>
      <c r="Z28" s="71">
        <v>590772</v>
      </c>
      <c r="AA28" s="125">
        <f t="shared" si="7"/>
        <v>2363088</v>
      </c>
      <c r="AB28" s="181">
        <v>4</v>
      </c>
      <c r="AC28" s="121">
        <v>436083</v>
      </c>
      <c r="AD28" s="125">
        <f t="shared" si="8"/>
        <v>1744332</v>
      </c>
      <c r="AE28" s="181">
        <v>4</v>
      </c>
      <c r="AF28" s="71">
        <v>450644</v>
      </c>
      <c r="AG28" s="125">
        <f t="shared" si="9"/>
        <v>1802576</v>
      </c>
      <c r="AH28" s="181">
        <v>4</v>
      </c>
      <c r="AI28" s="184">
        <v>585710</v>
      </c>
      <c r="AJ28" s="125">
        <f t="shared" si="10"/>
        <v>2342840</v>
      </c>
      <c r="AK28" s="181">
        <v>4</v>
      </c>
      <c r="AL28" s="71">
        <v>606356</v>
      </c>
      <c r="AM28" s="125">
        <f t="shared" si="11"/>
        <v>2425424</v>
      </c>
      <c r="AN28" s="181">
        <v>4</v>
      </c>
      <c r="AO28" s="123">
        <v>443569</v>
      </c>
      <c r="AP28" s="125">
        <f t="shared" si="12"/>
        <v>1774276</v>
      </c>
      <c r="AQ28" s="71"/>
      <c r="AR28" s="71"/>
      <c r="AS28" s="181">
        <v>4</v>
      </c>
      <c r="AT28" s="131">
        <v>435670</v>
      </c>
      <c r="AU28" s="125">
        <f t="shared" si="13"/>
        <v>1742680</v>
      </c>
      <c r="AV28" s="181">
        <v>4</v>
      </c>
      <c r="AW28" s="71">
        <v>451018</v>
      </c>
      <c r="AX28" s="125">
        <f t="shared" si="14"/>
        <v>1804072</v>
      </c>
      <c r="AY28" s="181">
        <v>4</v>
      </c>
      <c r="AZ28" s="123">
        <v>447850.49</v>
      </c>
      <c r="BA28" s="125">
        <f t="shared" si="15"/>
        <v>1791402</v>
      </c>
      <c r="BB28" s="181">
        <v>4</v>
      </c>
      <c r="BC28" s="184">
        <v>433977.25</v>
      </c>
      <c r="BD28" s="125">
        <f t="shared" si="16"/>
        <v>1735909</v>
      </c>
      <c r="BE28" s="181">
        <v>4</v>
      </c>
      <c r="BF28" s="131">
        <v>587859.35977999994</v>
      </c>
      <c r="BG28" s="125">
        <f t="shared" si="17"/>
        <v>2351437</v>
      </c>
      <c r="BH28" s="181">
        <v>4</v>
      </c>
      <c r="BI28" s="131">
        <v>587859.35977999994</v>
      </c>
      <c r="BJ28" s="125">
        <f t="shared" si="18"/>
        <v>2351437</v>
      </c>
      <c r="BK28" s="181">
        <v>4</v>
      </c>
      <c r="BL28" s="191">
        <v>588043.1</v>
      </c>
      <c r="BM28" s="125">
        <f t="shared" si="19"/>
        <v>2352172</v>
      </c>
      <c r="BN28" s="181">
        <v>4</v>
      </c>
      <c r="BO28" s="159">
        <v>595944.11029999994</v>
      </c>
      <c r="BP28" s="125">
        <f t="shared" si="20"/>
        <v>2383776</v>
      </c>
      <c r="BQ28" s="181">
        <v>4</v>
      </c>
      <c r="BR28" s="131">
        <v>589084</v>
      </c>
      <c r="BS28" s="125">
        <f t="shared" si="21"/>
        <v>2356336</v>
      </c>
      <c r="BT28" s="181">
        <v>4</v>
      </c>
      <c r="BU28" s="131">
        <v>588471.84087999992</v>
      </c>
      <c r="BV28" s="125">
        <f t="shared" si="22"/>
        <v>2353887</v>
      </c>
      <c r="BW28" s="181">
        <v>4</v>
      </c>
      <c r="BX28" s="184">
        <v>451056</v>
      </c>
      <c r="BY28" s="125">
        <f t="shared" si="23"/>
        <v>1804224</v>
      </c>
      <c r="BZ28" s="71"/>
      <c r="CA28" s="71"/>
      <c r="CB28" s="181">
        <v>4</v>
      </c>
      <c r="CC28" s="93">
        <v>450000</v>
      </c>
      <c r="CD28" s="125">
        <f t="shared" si="24"/>
        <v>1800000</v>
      </c>
      <c r="CE28" s="181">
        <v>4</v>
      </c>
      <c r="CF28" s="181">
        <v>611303</v>
      </c>
      <c r="CG28" s="125">
        <f t="shared" si="25"/>
        <v>2445212</v>
      </c>
      <c r="CH28" s="181">
        <v>4</v>
      </c>
      <c r="CI28" s="203">
        <v>447000</v>
      </c>
      <c r="CJ28" s="125">
        <f t="shared" si="26"/>
        <v>1788000</v>
      </c>
      <c r="CK28" s="181">
        <v>4</v>
      </c>
      <c r="CL28" s="207">
        <v>457606.2</v>
      </c>
      <c r="CM28" s="125">
        <f t="shared" si="27"/>
        <v>1830425</v>
      </c>
      <c r="CN28" s="181">
        <v>4</v>
      </c>
      <c r="CO28" s="159">
        <v>454518.06</v>
      </c>
      <c r="CP28" s="125">
        <f t="shared" si="28"/>
        <v>1818072</v>
      </c>
      <c r="CQ28" s="181">
        <v>4</v>
      </c>
      <c r="CR28" s="197">
        <v>569607</v>
      </c>
      <c r="CS28" s="125">
        <f t="shared" si="29"/>
        <v>2278428</v>
      </c>
    </row>
    <row r="29" spans="1:97" s="5" customFormat="1" ht="15.4" customHeight="1">
      <c r="D29" s="68" t="s">
        <v>223</v>
      </c>
      <c r="E29" s="69"/>
      <c r="F29" s="69"/>
      <c r="G29" s="69"/>
      <c r="H29" s="69"/>
      <c r="I29" s="69"/>
      <c r="J29" s="69"/>
      <c r="K29" s="69"/>
      <c r="L29" s="127"/>
      <c r="M29" s="127"/>
      <c r="N29" s="82"/>
      <c r="O29" s="127"/>
      <c r="P29" s="84"/>
      <c r="Q29" s="89"/>
      <c r="R29" s="127"/>
      <c r="S29" s="82"/>
      <c r="T29" s="82"/>
      <c r="U29" s="127"/>
      <c r="V29" s="71"/>
      <c r="W29" s="71"/>
      <c r="X29" s="127"/>
      <c r="Y29" s="82"/>
      <c r="Z29" s="82"/>
      <c r="AA29" s="127"/>
      <c r="AB29" s="82"/>
      <c r="AC29" s="82"/>
      <c r="AD29" s="127"/>
      <c r="AE29" s="82"/>
      <c r="AF29" s="82"/>
      <c r="AG29" s="127"/>
      <c r="AH29" s="82"/>
      <c r="AI29" s="127"/>
      <c r="AJ29" s="127"/>
      <c r="AK29" s="82"/>
      <c r="AL29" s="82"/>
      <c r="AM29" s="127"/>
      <c r="AN29" s="82"/>
      <c r="AO29" s="123"/>
      <c r="AP29" s="127"/>
      <c r="AQ29" s="82"/>
      <c r="AR29" s="82"/>
      <c r="AS29" s="82"/>
      <c r="AT29" s="82"/>
      <c r="AU29" s="127"/>
      <c r="AV29" s="82"/>
      <c r="AW29" s="82"/>
      <c r="AX29" s="127"/>
      <c r="AY29" s="82"/>
      <c r="AZ29" s="123"/>
      <c r="BA29" s="127"/>
      <c r="BB29" s="82"/>
      <c r="BC29" s="82"/>
      <c r="BD29" s="127"/>
      <c r="BE29" s="82"/>
      <c r="BF29" s="89"/>
      <c r="BG29" s="127"/>
      <c r="BH29" s="82"/>
      <c r="BI29" s="71"/>
      <c r="BJ29" s="127"/>
      <c r="BK29" s="82"/>
      <c r="BL29" s="191"/>
      <c r="BM29" s="127"/>
      <c r="BN29" s="82"/>
      <c r="BO29" s="71"/>
      <c r="BP29" s="127"/>
      <c r="BQ29" s="82"/>
      <c r="BR29" s="71"/>
      <c r="BS29" s="127"/>
      <c r="BT29" s="82"/>
      <c r="BU29" s="93"/>
      <c r="BV29" s="127"/>
      <c r="BW29" s="82"/>
      <c r="BX29" s="82"/>
      <c r="BY29" s="127"/>
      <c r="BZ29" s="71"/>
      <c r="CA29" s="71"/>
      <c r="CB29" s="82"/>
      <c r="CC29" s="93"/>
      <c r="CD29" s="127"/>
      <c r="CE29" s="82"/>
      <c r="CF29" s="82"/>
      <c r="CG29" s="127"/>
      <c r="CH29" s="82"/>
      <c r="CI29" s="202"/>
      <c r="CJ29" s="127"/>
      <c r="CK29" s="82"/>
      <c r="CL29" s="205"/>
      <c r="CM29" s="127"/>
      <c r="CN29" s="82"/>
      <c r="CO29" s="159"/>
      <c r="CP29" s="127"/>
      <c r="CQ29" s="82"/>
      <c r="CR29" s="198"/>
      <c r="CS29" s="127"/>
    </row>
    <row r="30" spans="1:97" s="5" customFormat="1" ht="27" customHeight="1" thickBot="1">
      <c r="A30" s="142">
        <v>21</v>
      </c>
      <c r="B30" s="143" t="s">
        <v>194</v>
      </c>
      <c r="C30" s="156" t="s">
        <v>224</v>
      </c>
      <c r="D30" s="147" t="s">
        <v>225</v>
      </c>
      <c r="E30" s="145" t="s">
        <v>220</v>
      </c>
      <c r="F30" s="146">
        <f>'[1]MEMORIAS -2'!AO125</f>
        <v>21</v>
      </c>
      <c r="G30" s="159">
        <v>419723.22</v>
      </c>
      <c r="H30" s="160">
        <f t="shared" ref="H30:H32" si="36">ROUND(G30*F30,2)</f>
        <v>8814187.6199999992</v>
      </c>
      <c r="I30" s="161">
        <f t="shared" si="1"/>
        <v>11537771.594579998</v>
      </c>
      <c r="J30" s="132">
        <v>21</v>
      </c>
      <c r="K30" s="131">
        <v>518651</v>
      </c>
      <c r="L30" s="125">
        <f t="shared" si="2"/>
        <v>10891671</v>
      </c>
      <c r="M30" s="123">
        <v>21</v>
      </c>
      <c r="N30" s="71">
        <v>530000</v>
      </c>
      <c r="O30" s="123">
        <f>M30*N30</f>
        <v>11130000</v>
      </c>
      <c r="P30" s="174">
        <v>21</v>
      </c>
      <c r="Q30" s="93">
        <v>522923</v>
      </c>
      <c r="R30" s="125">
        <f t="shared" si="4"/>
        <v>10981383</v>
      </c>
      <c r="S30" s="176">
        <v>21</v>
      </c>
      <c r="T30" s="179">
        <v>529112</v>
      </c>
      <c r="U30" s="125">
        <f t="shared" si="5"/>
        <v>11111352</v>
      </c>
      <c r="V30" s="181">
        <v>21</v>
      </c>
      <c r="W30" s="185">
        <v>401339</v>
      </c>
      <c r="X30" s="126">
        <f t="shared" si="6"/>
        <v>8428119</v>
      </c>
      <c r="Y30" s="181">
        <v>21</v>
      </c>
      <c r="Z30" s="71">
        <v>529944</v>
      </c>
      <c r="AA30" s="125">
        <f t="shared" si="7"/>
        <v>11128824</v>
      </c>
      <c r="AB30" s="181">
        <v>21</v>
      </c>
      <c r="AC30" s="71">
        <v>391182</v>
      </c>
      <c r="AD30" s="125">
        <f t="shared" si="8"/>
        <v>8214822</v>
      </c>
      <c r="AE30" s="181">
        <v>21</v>
      </c>
      <c r="AF30" s="71">
        <v>404244</v>
      </c>
      <c r="AG30" s="125">
        <f t="shared" si="9"/>
        <v>8489124</v>
      </c>
      <c r="AH30" s="181">
        <v>21</v>
      </c>
      <c r="AI30" s="184">
        <v>525403</v>
      </c>
      <c r="AJ30" s="125">
        <f t="shared" si="10"/>
        <v>11033463</v>
      </c>
      <c r="AK30" s="181">
        <v>21</v>
      </c>
      <c r="AL30" s="71">
        <v>505465</v>
      </c>
      <c r="AM30" s="125">
        <f t="shared" si="11"/>
        <v>10614765</v>
      </c>
      <c r="AN30" s="181">
        <v>21</v>
      </c>
      <c r="AO30" s="123">
        <v>397897.61</v>
      </c>
      <c r="AP30" s="125">
        <f t="shared" si="12"/>
        <v>8355850</v>
      </c>
      <c r="AQ30" s="71"/>
      <c r="AR30" s="71"/>
      <c r="AS30" s="181">
        <v>21</v>
      </c>
      <c r="AT30" s="131">
        <v>357890</v>
      </c>
      <c r="AU30" s="125">
        <f t="shared" si="13"/>
        <v>7515690</v>
      </c>
      <c r="AV30" s="181">
        <v>21</v>
      </c>
      <c r="AW30" s="71">
        <v>404580</v>
      </c>
      <c r="AX30" s="125">
        <f t="shared" si="14"/>
        <v>8496180</v>
      </c>
      <c r="AY30" s="181">
        <v>21</v>
      </c>
      <c r="AZ30" s="123">
        <v>401738.08</v>
      </c>
      <c r="BA30" s="125">
        <f t="shared" si="15"/>
        <v>8436500</v>
      </c>
      <c r="BB30" s="181">
        <v>21</v>
      </c>
      <c r="BC30" s="184">
        <v>389293.28654999996</v>
      </c>
      <c r="BD30" s="125">
        <f t="shared" si="16"/>
        <v>8175159</v>
      </c>
      <c r="BE30" s="181">
        <v>21</v>
      </c>
      <c r="BF30" s="131">
        <v>527331.10364180396</v>
      </c>
      <c r="BG30" s="125">
        <f t="shared" si="17"/>
        <v>11073953</v>
      </c>
      <c r="BH30" s="181">
        <v>21</v>
      </c>
      <c r="BI30" s="131">
        <v>527331.10364180396</v>
      </c>
      <c r="BJ30" s="125">
        <f t="shared" si="18"/>
        <v>11073953</v>
      </c>
      <c r="BK30" s="181">
        <v>21</v>
      </c>
      <c r="BL30" s="191">
        <v>527495.93000000005</v>
      </c>
      <c r="BM30" s="125">
        <f t="shared" si="19"/>
        <v>11077415</v>
      </c>
      <c r="BN30" s="181">
        <v>21</v>
      </c>
      <c r="BO30" s="159">
        <v>534583.41721553996</v>
      </c>
      <c r="BP30" s="125">
        <f t="shared" si="20"/>
        <v>11226252</v>
      </c>
      <c r="BQ30" s="181">
        <v>21</v>
      </c>
      <c r="BR30" s="131">
        <v>528430</v>
      </c>
      <c r="BS30" s="125">
        <f t="shared" si="21"/>
        <v>11097030</v>
      </c>
      <c r="BT30" s="181">
        <v>21</v>
      </c>
      <c r="BU30" s="131">
        <v>527880.52133678389</v>
      </c>
      <c r="BV30" s="125">
        <f t="shared" si="22"/>
        <v>11085491</v>
      </c>
      <c r="BW30" s="181">
        <v>21</v>
      </c>
      <c r="BX30" s="184">
        <v>404614</v>
      </c>
      <c r="BY30" s="125">
        <f t="shared" si="23"/>
        <v>8496894</v>
      </c>
      <c r="BZ30" s="71"/>
      <c r="CA30" s="71"/>
      <c r="CB30" s="181">
        <v>21</v>
      </c>
      <c r="CC30" s="93">
        <v>403700</v>
      </c>
      <c r="CD30" s="125">
        <f t="shared" si="24"/>
        <v>8477700</v>
      </c>
      <c r="CE30" s="181">
        <v>21</v>
      </c>
      <c r="CF30" s="181">
        <v>548471</v>
      </c>
      <c r="CG30" s="125">
        <f t="shared" si="25"/>
        <v>11517891</v>
      </c>
      <c r="CH30" s="181">
        <v>21</v>
      </c>
      <c r="CI30" s="203">
        <v>400976</v>
      </c>
      <c r="CJ30" s="125">
        <f t="shared" si="26"/>
        <v>8420496</v>
      </c>
      <c r="CK30" s="181">
        <v>21</v>
      </c>
      <c r="CL30" s="207">
        <v>410489.31</v>
      </c>
      <c r="CM30" s="125">
        <f t="shared" si="27"/>
        <v>8620276</v>
      </c>
      <c r="CN30" s="181">
        <v>21</v>
      </c>
      <c r="CO30" s="159">
        <v>407719.14</v>
      </c>
      <c r="CP30" s="125">
        <f t="shared" si="28"/>
        <v>8562102</v>
      </c>
      <c r="CQ30" s="181">
        <v>21</v>
      </c>
      <c r="CR30" s="197">
        <v>510958</v>
      </c>
      <c r="CS30" s="125">
        <f t="shared" si="29"/>
        <v>10730118</v>
      </c>
    </row>
    <row r="31" spans="1:97" ht="14.25" customHeight="1" thickBot="1">
      <c r="A31" s="142">
        <v>22</v>
      </c>
      <c r="B31" s="143" t="s">
        <v>200</v>
      </c>
      <c r="C31" s="156">
        <v>37254</v>
      </c>
      <c r="D31" s="147" t="s">
        <v>290</v>
      </c>
      <c r="E31" s="145" t="s">
        <v>226</v>
      </c>
      <c r="F31" s="146">
        <f>'[1]MEMORIAS -2'!AO154</f>
        <v>500</v>
      </c>
      <c r="G31" s="159">
        <v>2150</v>
      </c>
      <c r="H31" s="160">
        <f t="shared" si="36"/>
        <v>1075000</v>
      </c>
      <c r="I31" s="161">
        <f t="shared" si="1"/>
        <v>1407175</v>
      </c>
      <c r="J31" s="132">
        <v>500</v>
      </c>
      <c r="K31" s="131">
        <v>2657</v>
      </c>
      <c r="L31" s="125">
        <f t="shared" si="2"/>
        <v>1328500</v>
      </c>
      <c r="M31" s="122">
        <v>500</v>
      </c>
      <c r="N31" s="70">
        <v>2600</v>
      </c>
      <c r="O31" s="123">
        <f t="shared" ref="O31:O32" si="37">M31*N31</f>
        <v>1300000</v>
      </c>
      <c r="P31" s="174">
        <v>500</v>
      </c>
      <c r="Q31" s="80">
        <v>2679</v>
      </c>
      <c r="R31" s="125">
        <f t="shared" si="4"/>
        <v>1339500</v>
      </c>
      <c r="S31" s="176">
        <v>500</v>
      </c>
      <c r="T31" s="179">
        <v>2710</v>
      </c>
      <c r="U31" s="125">
        <f t="shared" si="5"/>
        <v>1355000</v>
      </c>
      <c r="V31" s="181">
        <v>500</v>
      </c>
      <c r="W31" s="185">
        <v>2056</v>
      </c>
      <c r="X31" s="126">
        <f t="shared" si="6"/>
        <v>1028000</v>
      </c>
      <c r="Y31" s="181">
        <v>500</v>
      </c>
      <c r="Z31" s="186">
        <v>2715</v>
      </c>
      <c r="AA31" s="125">
        <f t="shared" si="7"/>
        <v>1357500</v>
      </c>
      <c r="AB31" s="181">
        <v>500</v>
      </c>
      <c r="AC31" s="81">
        <v>2004</v>
      </c>
      <c r="AD31" s="125">
        <f t="shared" si="8"/>
        <v>1002000</v>
      </c>
      <c r="AE31" s="181">
        <v>500</v>
      </c>
      <c r="AF31" s="80">
        <v>2071</v>
      </c>
      <c r="AG31" s="125">
        <f t="shared" si="9"/>
        <v>1035500</v>
      </c>
      <c r="AH31" s="181">
        <v>500</v>
      </c>
      <c r="AI31" s="184">
        <v>2691</v>
      </c>
      <c r="AJ31" s="125">
        <f t="shared" si="10"/>
        <v>1345500</v>
      </c>
      <c r="AK31" s="181">
        <v>500</v>
      </c>
      <c r="AL31" s="70">
        <v>2533</v>
      </c>
      <c r="AM31" s="125">
        <f t="shared" si="11"/>
        <v>1266500</v>
      </c>
      <c r="AN31" s="181">
        <v>500</v>
      </c>
      <c r="AO31" s="126">
        <v>2038.2</v>
      </c>
      <c r="AP31" s="125">
        <f t="shared" si="12"/>
        <v>1019100</v>
      </c>
      <c r="AQ31" s="81"/>
      <c r="AR31" s="81"/>
      <c r="AS31" s="181">
        <v>500</v>
      </c>
      <c r="AT31" s="131">
        <v>2150</v>
      </c>
      <c r="AU31" s="125">
        <f t="shared" si="13"/>
        <v>1075000</v>
      </c>
      <c r="AV31" s="181">
        <v>500</v>
      </c>
      <c r="AW31" s="70">
        <v>2072</v>
      </c>
      <c r="AX31" s="125">
        <f t="shared" si="14"/>
        <v>1036000</v>
      </c>
      <c r="AY31" s="181">
        <v>500</v>
      </c>
      <c r="AZ31" s="122">
        <v>2057.87</v>
      </c>
      <c r="BA31" s="125">
        <f t="shared" si="15"/>
        <v>1028935</v>
      </c>
      <c r="BB31" s="181">
        <v>500</v>
      </c>
      <c r="BC31" s="184">
        <v>1994.125</v>
      </c>
      <c r="BD31" s="125">
        <f t="shared" si="16"/>
        <v>997063</v>
      </c>
      <c r="BE31" s="181">
        <v>500</v>
      </c>
      <c r="BF31" s="131">
        <v>2701.2131300000001</v>
      </c>
      <c r="BG31" s="125">
        <f t="shared" si="17"/>
        <v>1350607</v>
      </c>
      <c r="BH31" s="181">
        <v>500</v>
      </c>
      <c r="BI31" s="131">
        <v>2701.2131300000001</v>
      </c>
      <c r="BJ31" s="125">
        <f t="shared" si="18"/>
        <v>1350607</v>
      </c>
      <c r="BK31" s="181">
        <v>500</v>
      </c>
      <c r="BL31" s="192">
        <v>2702.06</v>
      </c>
      <c r="BM31" s="125">
        <f t="shared" si="19"/>
        <v>1351030</v>
      </c>
      <c r="BN31" s="181">
        <v>500</v>
      </c>
      <c r="BO31" s="159">
        <v>2738.3625499999998</v>
      </c>
      <c r="BP31" s="125">
        <f t="shared" si="20"/>
        <v>1369181</v>
      </c>
      <c r="BQ31" s="181">
        <v>500</v>
      </c>
      <c r="BR31" s="131">
        <v>2707</v>
      </c>
      <c r="BS31" s="125">
        <f t="shared" si="21"/>
        <v>1353500</v>
      </c>
      <c r="BT31" s="181">
        <v>500</v>
      </c>
      <c r="BU31" s="131">
        <v>2704.0274799999997</v>
      </c>
      <c r="BV31" s="125">
        <f t="shared" si="22"/>
        <v>1352014</v>
      </c>
      <c r="BW31" s="181">
        <v>500</v>
      </c>
      <c r="BX31" s="184">
        <v>2073</v>
      </c>
      <c r="BY31" s="125">
        <f t="shared" si="23"/>
        <v>1036500</v>
      </c>
      <c r="BZ31" s="70"/>
      <c r="CA31" s="70"/>
      <c r="CB31" s="181">
        <v>500</v>
      </c>
      <c r="CC31" s="72">
        <v>2100</v>
      </c>
      <c r="CD31" s="125">
        <f t="shared" si="24"/>
        <v>1050000</v>
      </c>
      <c r="CE31" s="181">
        <v>500</v>
      </c>
      <c r="CF31" s="181">
        <v>2749</v>
      </c>
      <c r="CG31" s="125">
        <f t="shared" si="25"/>
        <v>1374500</v>
      </c>
      <c r="CH31" s="181">
        <v>500</v>
      </c>
      <c r="CI31" s="200">
        <v>2054</v>
      </c>
      <c r="CJ31" s="125">
        <f t="shared" si="26"/>
        <v>1027000</v>
      </c>
      <c r="CK31" s="181">
        <v>500</v>
      </c>
      <c r="CL31" s="207">
        <v>2102.6999999999998</v>
      </c>
      <c r="CM31" s="125">
        <f t="shared" si="27"/>
        <v>1051350</v>
      </c>
      <c r="CN31" s="181">
        <v>500</v>
      </c>
      <c r="CO31" s="159">
        <v>2088.5100000000002</v>
      </c>
      <c r="CP31" s="125">
        <f t="shared" si="28"/>
        <v>1044255</v>
      </c>
      <c r="CQ31" s="181">
        <v>500</v>
      </c>
      <c r="CR31" s="194">
        <v>2617</v>
      </c>
      <c r="CS31" s="125">
        <f t="shared" si="29"/>
        <v>1308500</v>
      </c>
    </row>
    <row r="32" spans="1:97" ht="15.4" customHeight="1" thickBot="1">
      <c r="A32" s="142">
        <v>23</v>
      </c>
      <c r="B32" s="143" t="s">
        <v>194</v>
      </c>
      <c r="C32" s="156" t="s">
        <v>227</v>
      </c>
      <c r="D32" s="147" t="s">
        <v>228</v>
      </c>
      <c r="E32" s="145" t="s">
        <v>196</v>
      </c>
      <c r="F32" s="146">
        <f>'[1]MEMORIAS -2'!AO185</f>
        <v>14</v>
      </c>
      <c r="G32" s="162">
        <v>24650</v>
      </c>
      <c r="H32" s="160">
        <f t="shared" si="36"/>
        <v>345100</v>
      </c>
      <c r="I32" s="161">
        <f t="shared" si="1"/>
        <v>451735.89999999997</v>
      </c>
      <c r="J32" s="132">
        <v>14</v>
      </c>
      <c r="K32" s="131">
        <v>30460</v>
      </c>
      <c r="L32" s="125">
        <f t="shared" si="2"/>
        <v>426440</v>
      </c>
      <c r="M32" s="122">
        <v>14</v>
      </c>
      <c r="N32" s="70">
        <v>31000</v>
      </c>
      <c r="O32" s="123">
        <f t="shared" si="37"/>
        <v>434000</v>
      </c>
      <c r="P32" s="174">
        <v>14</v>
      </c>
      <c r="Q32" s="80">
        <v>30711</v>
      </c>
      <c r="R32" s="125">
        <f t="shared" si="4"/>
        <v>429954</v>
      </c>
      <c r="S32" s="176">
        <v>14</v>
      </c>
      <c r="T32" s="179">
        <v>31074</v>
      </c>
      <c r="U32" s="125">
        <f t="shared" si="5"/>
        <v>435036</v>
      </c>
      <c r="V32" s="181">
        <v>14</v>
      </c>
      <c r="W32" s="185">
        <v>23570</v>
      </c>
      <c r="X32" s="126">
        <f t="shared" si="6"/>
        <v>329980</v>
      </c>
      <c r="Y32" s="181">
        <v>14</v>
      </c>
      <c r="Z32" s="186">
        <v>31123</v>
      </c>
      <c r="AA32" s="125">
        <f t="shared" si="7"/>
        <v>435722</v>
      </c>
      <c r="AB32" s="181">
        <v>14</v>
      </c>
      <c r="AC32" s="81">
        <v>22974</v>
      </c>
      <c r="AD32" s="125">
        <f t="shared" si="8"/>
        <v>321636</v>
      </c>
      <c r="AE32" s="181">
        <v>14</v>
      </c>
      <c r="AF32" s="80">
        <v>23741</v>
      </c>
      <c r="AG32" s="125">
        <f t="shared" si="9"/>
        <v>332374</v>
      </c>
      <c r="AH32" s="181">
        <v>14</v>
      </c>
      <c r="AI32" s="187">
        <v>30857</v>
      </c>
      <c r="AJ32" s="125">
        <f t="shared" si="10"/>
        <v>431998</v>
      </c>
      <c r="AK32" s="181">
        <v>14</v>
      </c>
      <c r="AL32" s="70">
        <v>30654</v>
      </c>
      <c r="AM32" s="125">
        <f t="shared" si="11"/>
        <v>429156</v>
      </c>
      <c r="AN32" s="181">
        <v>14</v>
      </c>
      <c r="AO32" s="126">
        <v>23368</v>
      </c>
      <c r="AP32" s="125">
        <f t="shared" si="12"/>
        <v>327152</v>
      </c>
      <c r="AQ32" s="81"/>
      <c r="AR32" s="81"/>
      <c r="AS32" s="181">
        <v>14</v>
      </c>
      <c r="AT32" s="131">
        <v>22560</v>
      </c>
      <c r="AU32" s="125">
        <f t="shared" si="13"/>
        <v>315840</v>
      </c>
      <c r="AV32" s="181">
        <v>14</v>
      </c>
      <c r="AW32" s="70">
        <v>23760</v>
      </c>
      <c r="AX32" s="125">
        <f t="shared" si="14"/>
        <v>332640</v>
      </c>
      <c r="AY32" s="181">
        <v>14</v>
      </c>
      <c r="AZ32" s="122">
        <v>23593.75</v>
      </c>
      <c r="BA32" s="125">
        <f t="shared" si="15"/>
        <v>330313</v>
      </c>
      <c r="BB32" s="181">
        <v>14</v>
      </c>
      <c r="BC32" s="184">
        <v>22862.875</v>
      </c>
      <c r="BD32" s="125">
        <f t="shared" si="16"/>
        <v>320080</v>
      </c>
      <c r="BE32" s="181">
        <v>14</v>
      </c>
      <c r="BF32" s="131">
        <v>30969.722629999997</v>
      </c>
      <c r="BG32" s="125">
        <f t="shared" si="17"/>
        <v>433576</v>
      </c>
      <c r="BH32" s="181">
        <v>14</v>
      </c>
      <c r="BI32" s="131">
        <v>30969.722629999997</v>
      </c>
      <c r="BJ32" s="125">
        <f t="shared" si="18"/>
        <v>433576</v>
      </c>
      <c r="BK32" s="181">
        <v>14</v>
      </c>
      <c r="BL32" s="192">
        <v>30979.4</v>
      </c>
      <c r="BM32" s="125">
        <f t="shared" si="19"/>
        <v>433712</v>
      </c>
      <c r="BN32" s="181">
        <v>14</v>
      </c>
      <c r="BO32" s="162">
        <v>31395.645049999999</v>
      </c>
      <c r="BP32" s="125">
        <f t="shared" si="20"/>
        <v>439539</v>
      </c>
      <c r="BQ32" s="181">
        <v>14</v>
      </c>
      <c r="BR32" s="131">
        <v>31034</v>
      </c>
      <c r="BS32" s="125">
        <f t="shared" si="21"/>
        <v>434476</v>
      </c>
      <c r="BT32" s="181">
        <v>14</v>
      </c>
      <c r="BU32" s="131">
        <v>31001.989479999997</v>
      </c>
      <c r="BV32" s="125">
        <f t="shared" si="22"/>
        <v>434028</v>
      </c>
      <c r="BW32" s="181">
        <v>14</v>
      </c>
      <c r="BX32" s="184">
        <v>23763</v>
      </c>
      <c r="BY32" s="125">
        <f t="shared" si="23"/>
        <v>332682</v>
      </c>
      <c r="BZ32" s="70"/>
      <c r="CA32" s="70"/>
      <c r="CB32" s="181">
        <v>14</v>
      </c>
      <c r="CC32" s="72">
        <v>23700</v>
      </c>
      <c r="CD32" s="125">
        <f t="shared" si="24"/>
        <v>331800</v>
      </c>
      <c r="CE32" s="181">
        <v>14</v>
      </c>
      <c r="CF32" s="181">
        <v>31416</v>
      </c>
      <c r="CG32" s="125">
        <f t="shared" si="25"/>
        <v>439824</v>
      </c>
      <c r="CH32" s="181">
        <v>14</v>
      </c>
      <c r="CI32" s="200">
        <v>23549</v>
      </c>
      <c r="CJ32" s="125">
        <f t="shared" si="26"/>
        <v>329686</v>
      </c>
      <c r="CK32" s="181">
        <v>14</v>
      </c>
      <c r="CL32" s="207">
        <v>24107.7</v>
      </c>
      <c r="CM32" s="125">
        <f t="shared" si="27"/>
        <v>337508</v>
      </c>
      <c r="CN32" s="181">
        <v>14</v>
      </c>
      <c r="CO32" s="159">
        <v>23945.01</v>
      </c>
      <c r="CP32" s="125">
        <f t="shared" si="28"/>
        <v>335230</v>
      </c>
      <c r="CQ32" s="181">
        <v>14</v>
      </c>
      <c r="CR32" s="194">
        <v>30008</v>
      </c>
      <c r="CS32" s="125">
        <f t="shared" si="29"/>
        <v>420112</v>
      </c>
    </row>
    <row r="33" spans="4:97" ht="13.5" customHeight="1">
      <c r="D33" s="68" t="s">
        <v>229</v>
      </c>
      <c r="E33" s="69"/>
      <c r="F33" s="69"/>
      <c r="G33" s="69"/>
      <c r="H33" s="107">
        <f>SUM(H6:H32)</f>
        <v>683654551.15999997</v>
      </c>
      <c r="I33" s="107"/>
      <c r="J33" s="107"/>
      <c r="K33" s="107"/>
      <c r="L33" s="124">
        <f>SUM(L6:L32)</f>
        <v>844784016</v>
      </c>
      <c r="M33" s="70"/>
      <c r="N33" s="70"/>
      <c r="O33" s="124">
        <f>SUM(O6:O32)</f>
        <v>851891230</v>
      </c>
      <c r="P33" s="84"/>
      <c r="Q33" s="85"/>
      <c r="R33" s="124">
        <f>SUM(R6:R32)</f>
        <v>851742469</v>
      </c>
      <c r="S33" s="70"/>
      <c r="T33" s="70"/>
      <c r="U33" s="124">
        <f>SUM(U6:U32)</f>
        <v>861835842</v>
      </c>
      <c r="V33" s="81"/>
      <c r="W33" s="81"/>
      <c r="X33" s="124">
        <f>SUM(X6:X32)</f>
        <v>653706863</v>
      </c>
      <c r="Y33" s="81"/>
      <c r="Z33" s="81">
        <f>AA33*0.309</f>
        <v>266727207.72299999</v>
      </c>
      <c r="AA33" s="124">
        <f>SUM(AA6:AA32)</f>
        <v>863194847</v>
      </c>
      <c r="AB33" s="70"/>
      <c r="AC33" s="70"/>
      <c r="AD33" s="124">
        <f>SUM(AD6:AD32)</f>
        <v>637166221</v>
      </c>
      <c r="AE33" s="81"/>
      <c r="AF33" s="81"/>
      <c r="AG33" s="124">
        <f>SUM(AG6:AG32)</f>
        <v>658449018</v>
      </c>
      <c r="AH33" s="123"/>
      <c r="AI33" s="71"/>
      <c r="AJ33" s="124">
        <f>SUM(AJ6:AJ32)</f>
        <v>856751311</v>
      </c>
      <c r="AK33" s="70"/>
      <c r="AL33" s="70">
        <f>AM33*0.2839</f>
        <v>244581488.6708</v>
      </c>
      <c r="AM33" s="124">
        <f>SUM(AM6:AM32)</f>
        <v>861505772</v>
      </c>
      <c r="AN33" s="81"/>
      <c r="AO33" s="81"/>
      <c r="AP33" s="124">
        <f>SUM(AP6:AP32)</f>
        <v>648104501</v>
      </c>
      <c r="AQ33" s="81"/>
      <c r="AR33" s="81"/>
      <c r="AS33" s="81"/>
      <c r="AT33" s="81">
        <f>AU33*0.308</f>
        <v>203218168.07600001</v>
      </c>
      <c r="AU33" s="124">
        <f>SUM(AU6:AU32)</f>
        <v>659799247</v>
      </c>
      <c r="AV33" s="70"/>
      <c r="AW33" s="70"/>
      <c r="AX33" s="124">
        <f>SUM(AX6:AX32)</f>
        <v>658975181</v>
      </c>
      <c r="AY33" s="70"/>
      <c r="AZ33" s="70"/>
      <c r="BA33" s="124">
        <f>SUM(BA6:BA32)</f>
        <v>654359971</v>
      </c>
      <c r="BB33" s="81"/>
      <c r="BC33" s="81"/>
      <c r="BD33" s="124">
        <f>SUM(BD6:BD32)</f>
        <v>634089596</v>
      </c>
      <c r="BE33" s="70"/>
      <c r="BF33" s="70"/>
      <c r="BG33" s="124">
        <f>SUM(BG6:BG32)</f>
        <v>858928674</v>
      </c>
      <c r="BH33" s="70"/>
      <c r="BI33" s="122"/>
      <c r="BJ33" s="124">
        <f>SUM(BJ6:BJ32)</f>
        <v>858928674</v>
      </c>
      <c r="BK33" s="81"/>
      <c r="BL33" s="192"/>
      <c r="BM33" s="124">
        <f>SUM(BM6:BM32)</f>
        <v>859197257</v>
      </c>
      <c r="BN33" s="70"/>
      <c r="BO33" s="70"/>
      <c r="BP33" s="124">
        <f>SUM(BP6:BP32)</f>
        <v>870741403</v>
      </c>
      <c r="BQ33" s="70"/>
      <c r="BR33" s="70"/>
      <c r="BS33" s="124">
        <f>SUM(BS6:BS32)</f>
        <v>860720203</v>
      </c>
      <c r="BT33" s="93"/>
      <c r="BU33" s="93">
        <f>BV33*0.309</f>
        <v>265685485.91099998</v>
      </c>
      <c r="BV33" s="124">
        <f>SUM(BV6:BV32)</f>
        <v>859823579</v>
      </c>
      <c r="BW33" s="82"/>
      <c r="BX33" s="82"/>
      <c r="BY33" s="124">
        <f>SUM(BY6:BY32)</f>
        <v>662904440</v>
      </c>
      <c r="BZ33" s="70"/>
      <c r="CA33" s="70"/>
      <c r="CB33" s="89"/>
      <c r="CC33" s="89"/>
      <c r="CD33" s="124">
        <f>SUM(CD6:CD32)</f>
        <v>658191600</v>
      </c>
      <c r="CE33" s="82"/>
      <c r="CF33" s="82"/>
      <c r="CG33" s="124">
        <f>SUM(CG6:CG32)</f>
        <v>883908506</v>
      </c>
      <c r="CH33" s="70"/>
      <c r="CI33" s="70"/>
      <c r="CJ33" s="124">
        <f>SUM(CJ6:CJ32)</f>
        <v>653117875</v>
      </c>
      <c r="CM33" s="124">
        <f>SUM(CM6:CM32)</f>
        <v>674146834</v>
      </c>
      <c r="CP33" s="124">
        <f>SUM(CP6:CP32)</f>
        <v>664102036</v>
      </c>
      <c r="CS33" s="124">
        <f>SUM(CS6:CS32)</f>
        <v>832253912</v>
      </c>
    </row>
    <row r="34" spans="4:97" ht="14.25" customHeight="1">
      <c r="D34" s="227" t="s">
        <v>230</v>
      </c>
      <c r="E34" s="227"/>
      <c r="F34" s="223">
        <v>0.02</v>
      </c>
      <c r="G34" s="69"/>
      <c r="H34" s="108">
        <f>H33*2%</f>
        <v>13673091.0232</v>
      </c>
      <c r="I34" s="108"/>
      <c r="J34" s="108"/>
      <c r="K34" s="108"/>
      <c r="L34" s="126">
        <f>ROUND(11674815.1,0)</f>
        <v>11674815</v>
      </c>
      <c r="M34" s="70"/>
      <c r="N34" s="122"/>
      <c r="O34" s="126">
        <v>11773136.800000001</v>
      </c>
      <c r="P34" s="84"/>
      <c r="Q34" s="85"/>
      <c r="R34" s="126">
        <v>11771080.92</v>
      </c>
      <c r="S34" s="70"/>
      <c r="T34" s="122"/>
      <c r="U34" s="126">
        <v>11910571.34</v>
      </c>
      <c r="V34" s="81"/>
      <c r="W34" s="81"/>
      <c r="X34" s="126">
        <f>X33*0.02</f>
        <v>13074137.26</v>
      </c>
      <c r="Y34" s="69"/>
      <c r="Z34" s="173">
        <f>AA33-Z33</f>
        <v>596467639.27699995</v>
      </c>
      <c r="AA34" s="126">
        <v>11929352.789999999</v>
      </c>
      <c r="AB34" s="81"/>
      <c r="AC34" s="81"/>
      <c r="AD34" s="126">
        <f>AD33*0.02</f>
        <v>12743324.42</v>
      </c>
      <c r="AE34" s="80"/>
      <c r="AF34" s="80"/>
      <c r="AG34" s="126">
        <f>AG33*0.02</f>
        <v>13168980.359999999</v>
      </c>
      <c r="AH34" s="122"/>
      <c r="AI34" s="188"/>
      <c r="AJ34" s="126">
        <v>11840303</v>
      </c>
      <c r="AK34" s="70"/>
      <c r="AL34" s="122">
        <f>AM33-AL33</f>
        <v>616924283.32920003</v>
      </c>
      <c r="AM34" s="126">
        <v>12338485.67</v>
      </c>
      <c r="AN34" s="80"/>
      <c r="AO34" s="80"/>
      <c r="AP34" s="126">
        <f>AP33*0.02</f>
        <v>12962090.02</v>
      </c>
      <c r="AQ34" s="81"/>
      <c r="AR34" s="81"/>
      <c r="AS34" s="81"/>
      <c r="AT34" s="124">
        <f>AU33-AT33</f>
        <v>456581078.92400002</v>
      </c>
      <c r="AU34" s="126">
        <v>9131621.5779999997</v>
      </c>
      <c r="AV34" s="70"/>
      <c r="AW34" s="70"/>
      <c r="AX34" s="126">
        <f>AX33*0.02</f>
        <v>13179503.620000001</v>
      </c>
      <c r="AY34" s="70"/>
      <c r="AZ34" s="70"/>
      <c r="BA34" s="126">
        <f>BA33*0.02</f>
        <v>13087199.42</v>
      </c>
      <c r="BB34" s="81"/>
      <c r="BC34" s="81"/>
      <c r="BD34" s="126">
        <f>BD33*0.02</f>
        <v>12681791.92</v>
      </c>
      <c r="BE34" s="70"/>
      <c r="BF34" s="122"/>
      <c r="BG34" s="126">
        <v>11870394.27</v>
      </c>
      <c r="BH34" s="70"/>
      <c r="BI34" s="122"/>
      <c r="BJ34" s="126">
        <v>11870394.27</v>
      </c>
      <c r="BK34" s="81"/>
      <c r="BL34" s="192"/>
      <c r="BM34" s="126">
        <v>11874106.09</v>
      </c>
      <c r="BN34" s="70"/>
      <c r="BO34" s="122"/>
      <c r="BP34" s="126">
        <v>12033646.189999999</v>
      </c>
      <c r="BQ34" s="70"/>
      <c r="BR34" s="122"/>
      <c r="BS34" s="126">
        <v>11895153.210000001</v>
      </c>
      <c r="BT34" s="80"/>
      <c r="BU34" s="190">
        <f>BV33-BU33</f>
        <v>594138093.08899999</v>
      </c>
      <c r="BV34" s="126">
        <v>11882761.859999999</v>
      </c>
      <c r="BW34" s="82"/>
      <c r="BX34" s="82"/>
      <c r="BY34" s="126">
        <f>BY33*0.02</f>
        <v>13258088.800000001</v>
      </c>
      <c r="BZ34" s="70"/>
      <c r="CA34" s="70"/>
      <c r="CB34" s="72"/>
      <c r="CC34" s="72"/>
      <c r="CD34" s="126">
        <f>CD33*0.02</f>
        <v>13163832</v>
      </c>
      <c r="CE34" s="81"/>
      <c r="CF34" s="81"/>
      <c r="CG34" s="126">
        <v>12215615.550000001</v>
      </c>
      <c r="CH34" s="70"/>
      <c r="CI34" s="70"/>
      <c r="CJ34" s="126">
        <f>CJ33*0.02</f>
        <v>13062357.5</v>
      </c>
      <c r="CM34" s="126">
        <f>CM33*0.02</f>
        <v>13482936.68</v>
      </c>
      <c r="CP34" s="126">
        <f>CP33*0.02</f>
        <v>13282040.720000001</v>
      </c>
      <c r="CS34" s="126">
        <v>11501749.060000001</v>
      </c>
    </row>
    <row r="35" spans="4:97" ht="15" customHeight="1">
      <c r="D35" s="227"/>
      <c r="E35" s="227"/>
      <c r="F35" s="223"/>
      <c r="G35" s="69"/>
      <c r="H35" s="69"/>
      <c r="I35" s="69"/>
      <c r="J35" s="173"/>
      <c r="K35" s="69"/>
      <c r="L35" s="126"/>
      <c r="M35" s="70"/>
      <c r="N35" s="70"/>
      <c r="O35" s="126"/>
      <c r="P35" s="84"/>
      <c r="Q35" s="85"/>
      <c r="R35" s="126"/>
      <c r="S35" s="70"/>
      <c r="T35" s="70"/>
      <c r="U35" s="126"/>
      <c r="V35" s="81"/>
      <c r="W35" s="81"/>
      <c r="X35" s="126"/>
      <c r="Y35" s="69"/>
      <c r="Z35" s="69">
        <f>Z34*2%</f>
        <v>11929352.78554</v>
      </c>
      <c r="AA35" s="126"/>
      <c r="AB35" s="81"/>
      <c r="AC35" s="81"/>
      <c r="AD35" s="126"/>
      <c r="AE35" s="80"/>
      <c r="AF35" s="80"/>
      <c r="AG35" s="126"/>
      <c r="AH35" s="122"/>
      <c r="AI35" s="188"/>
      <c r="AJ35" s="126"/>
      <c r="AK35" s="70"/>
      <c r="AL35" s="70">
        <f>AL34*2%</f>
        <v>12338485.666584</v>
      </c>
      <c r="AM35" s="126"/>
      <c r="AN35" s="80"/>
      <c r="AO35" s="80"/>
      <c r="AP35" s="126"/>
      <c r="AQ35" s="81"/>
      <c r="AR35" s="81"/>
      <c r="AS35" s="81"/>
      <c r="AT35" s="81">
        <f>AT34*2%</f>
        <v>9131621.5784800015</v>
      </c>
      <c r="AU35" s="126"/>
      <c r="AV35" s="70"/>
      <c r="AW35" s="70"/>
      <c r="AX35" s="126"/>
      <c r="AY35" s="70"/>
      <c r="AZ35" s="70"/>
      <c r="BA35" s="126"/>
      <c r="BB35" s="81"/>
      <c r="BC35" s="81"/>
      <c r="BD35" s="126"/>
      <c r="BE35" s="70"/>
      <c r="BF35" s="70"/>
      <c r="BG35" s="126"/>
      <c r="BH35" s="70"/>
      <c r="BI35" s="70"/>
      <c r="BJ35" s="126"/>
      <c r="BK35" s="81"/>
      <c r="BL35" s="81"/>
      <c r="BM35" s="126"/>
      <c r="BN35" s="70"/>
      <c r="BO35" s="70"/>
      <c r="BP35" s="126"/>
      <c r="BQ35" s="70"/>
      <c r="BR35" s="70"/>
      <c r="BS35" s="126"/>
      <c r="BT35" s="80"/>
      <c r="BU35" s="190">
        <f>BU34*2%</f>
        <v>11882761.861780001</v>
      </c>
      <c r="BV35" s="126"/>
      <c r="BW35" s="82"/>
      <c r="BX35" s="82"/>
      <c r="BY35" s="126"/>
      <c r="BZ35" s="70"/>
      <c r="CA35" s="70"/>
      <c r="CB35" s="72"/>
      <c r="CC35" s="72"/>
      <c r="CD35" s="126"/>
      <c r="CE35" s="81"/>
      <c r="CF35" s="81"/>
      <c r="CG35" s="126"/>
      <c r="CH35" s="70"/>
      <c r="CI35" s="70"/>
      <c r="CJ35" s="126"/>
      <c r="CM35" s="126"/>
      <c r="CP35" s="126"/>
      <c r="CS35" s="126"/>
    </row>
    <row r="36" spans="4:97" ht="13.5" customHeight="1">
      <c r="D36" s="228" t="s">
        <v>231</v>
      </c>
      <c r="E36" s="228"/>
      <c r="F36" s="104">
        <v>0.249</v>
      </c>
      <c r="G36" s="164">
        <f>ROUND($H$33*F36,2)</f>
        <v>170229983.24000001</v>
      </c>
      <c r="H36" s="164"/>
      <c r="I36" s="164"/>
      <c r="J36" s="103"/>
      <c r="K36" s="103"/>
      <c r="L36" s="126">
        <f>L33*K36</f>
        <v>0</v>
      </c>
      <c r="M36" s="70"/>
      <c r="N36" s="70"/>
      <c r="O36" s="126">
        <f>O33*N36</f>
        <v>0</v>
      </c>
      <c r="P36" s="84"/>
      <c r="Q36" s="85"/>
      <c r="R36" s="126">
        <f>R33*Q36</f>
        <v>0</v>
      </c>
      <c r="S36" s="70"/>
      <c r="T36" s="70"/>
      <c r="U36" s="126">
        <f>U33*T36</f>
        <v>0</v>
      </c>
      <c r="V36" s="81"/>
      <c r="W36" s="81"/>
      <c r="X36" s="126">
        <f>X33*W36</f>
        <v>0</v>
      </c>
      <c r="Y36" s="69"/>
      <c r="Z36" s="69"/>
      <c r="AA36" s="126">
        <f>AA33*Z36</f>
        <v>0</v>
      </c>
      <c r="AB36" s="81"/>
      <c r="AC36" s="128"/>
      <c r="AD36" s="126">
        <f>AD33*AC36</f>
        <v>0</v>
      </c>
      <c r="AE36" s="80"/>
      <c r="AF36" s="80"/>
      <c r="AG36" s="126">
        <f>AG33*AF36</f>
        <v>0</v>
      </c>
      <c r="AH36" s="122"/>
      <c r="AI36" s="70"/>
      <c r="AJ36" s="126">
        <f>AJ33*AI36</f>
        <v>0</v>
      </c>
      <c r="AK36" s="70"/>
      <c r="AL36" s="70"/>
      <c r="AM36" s="126">
        <f>AM33*AL36</f>
        <v>0</v>
      </c>
      <c r="AN36" s="80"/>
      <c r="AO36" s="80"/>
      <c r="AP36" s="126">
        <f>AP33*AO36</f>
        <v>0</v>
      </c>
      <c r="AQ36" s="81"/>
      <c r="AR36" s="81"/>
      <c r="AS36" s="81"/>
      <c r="AT36" s="81"/>
      <c r="AU36" s="126">
        <f>AU33*AT36</f>
        <v>0</v>
      </c>
      <c r="AV36" s="70"/>
      <c r="AW36" s="70"/>
      <c r="AX36" s="126">
        <f>AX33*AW36</f>
        <v>0</v>
      </c>
      <c r="AY36" s="70"/>
      <c r="AZ36" s="70"/>
      <c r="BA36" s="126">
        <f>BA33*AZ36</f>
        <v>0</v>
      </c>
      <c r="BB36" s="81"/>
      <c r="BC36" s="81"/>
      <c r="BD36" s="126">
        <f>BD33*BC36</f>
        <v>0</v>
      </c>
      <c r="BE36" s="70"/>
      <c r="BF36" s="70"/>
      <c r="BG36" s="126">
        <f>BG33*BF36</f>
        <v>0</v>
      </c>
      <c r="BH36" s="70"/>
      <c r="BI36" s="70"/>
      <c r="BJ36" s="126">
        <f>BJ33*BI36</f>
        <v>0</v>
      </c>
      <c r="BK36" s="81"/>
      <c r="BL36" s="81"/>
      <c r="BM36" s="126">
        <f>BM33*BL36</f>
        <v>0</v>
      </c>
      <c r="BN36" s="70"/>
      <c r="BO36" s="70"/>
      <c r="BP36" s="126">
        <f>BP33*BO36</f>
        <v>0</v>
      </c>
      <c r="BQ36" s="70"/>
      <c r="BR36" s="70"/>
      <c r="BS36" s="126">
        <f>BS33*BR36</f>
        <v>0</v>
      </c>
      <c r="BT36" s="80"/>
      <c r="BU36" s="80"/>
      <c r="BV36" s="126">
        <f>BV33*BU36</f>
        <v>0</v>
      </c>
      <c r="BW36" s="82"/>
      <c r="BX36" s="82"/>
      <c r="BY36" s="126">
        <f>BY33*BX36</f>
        <v>0</v>
      </c>
      <c r="BZ36" s="70"/>
      <c r="CA36" s="70"/>
      <c r="CB36" s="72"/>
      <c r="CC36" s="72"/>
      <c r="CD36" s="126">
        <f>CD33*CC36</f>
        <v>0</v>
      </c>
      <c r="CE36" s="81"/>
      <c r="CF36" s="81"/>
      <c r="CG36" s="126">
        <f>CG33*CF36</f>
        <v>0</v>
      </c>
      <c r="CH36" s="70"/>
      <c r="CI36" s="70"/>
      <c r="CJ36" s="126">
        <f>CJ33*CI36</f>
        <v>0</v>
      </c>
      <c r="CM36" s="126">
        <f>CM33*CL36</f>
        <v>0</v>
      </c>
      <c r="CP36" s="126">
        <f>CP33*CO36</f>
        <v>0</v>
      </c>
      <c r="CS36" s="126">
        <f>CS33*CR36</f>
        <v>0</v>
      </c>
    </row>
    <row r="37" spans="4:97" ht="15" customHeight="1">
      <c r="D37" s="228" t="s">
        <v>232</v>
      </c>
      <c r="E37" s="228"/>
      <c r="F37" s="104">
        <v>0.01</v>
      </c>
      <c r="G37" s="164">
        <f>ROUND($H$33*F37,2)</f>
        <v>6836545.5099999998</v>
      </c>
      <c r="H37" s="164"/>
      <c r="I37" s="164"/>
      <c r="J37" s="103"/>
      <c r="K37" s="103"/>
      <c r="L37" s="126">
        <f>L33*K37</f>
        <v>0</v>
      </c>
      <c r="M37" s="70"/>
      <c r="N37" s="70"/>
      <c r="O37" s="126">
        <f>O33*N37</f>
        <v>0</v>
      </c>
      <c r="P37" s="84"/>
      <c r="Q37" s="175"/>
      <c r="R37" s="126">
        <f>R33*Q37</f>
        <v>0</v>
      </c>
      <c r="S37" s="70"/>
      <c r="T37" s="70"/>
      <c r="U37" s="126">
        <f>U33*T37</f>
        <v>0</v>
      </c>
      <c r="V37" s="81"/>
      <c r="W37" s="81"/>
      <c r="X37" s="126">
        <f>X33*W37</f>
        <v>0</v>
      </c>
      <c r="Y37" s="69"/>
      <c r="Z37" s="69"/>
      <c r="AA37" s="126">
        <f>AA33*Z37</f>
        <v>0</v>
      </c>
      <c r="AB37" s="81"/>
      <c r="AC37" s="128"/>
      <c r="AD37" s="126">
        <f>AD33*AC37</f>
        <v>0</v>
      </c>
      <c r="AE37" s="80"/>
      <c r="AF37" s="80"/>
      <c r="AG37" s="126">
        <f>AG33*AF37</f>
        <v>0</v>
      </c>
      <c r="AH37" s="134"/>
      <c r="AI37" s="67"/>
      <c r="AJ37" s="126">
        <f>AJ33*AI37</f>
        <v>0</v>
      </c>
      <c r="AK37" s="70"/>
      <c r="AL37" s="70"/>
      <c r="AM37" s="126">
        <f>AM33*AL37</f>
        <v>0</v>
      </c>
      <c r="AN37" s="80"/>
      <c r="AO37" s="80"/>
      <c r="AP37" s="126">
        <f>AP33*AO37</f>
        <v>0</v>
      </c>
      <c r="AQ37" s="80"/>
      <c r="AR37" s="80"/>
      <c r="AS37" s="80"/>
      <c r="AT37" s="80"/>
      <c r="AU37" s="126">
        <f>AU33*AT37</f>
        <v>0</v>
      </c>
      <c r="AV37" s="70"/>
      <c r="AW37" s="70"/>
      <c r="AX37" s="126">
        <f>AX33*AW37</f>
        <v>0</v>
      </c>
      <c r="AY37" s="70"/>
      <c r="AZ37" s="70"/>
      <c r="BA37" s="126">
        <f>BA33*AZ37</f>
        <v>0</v>
      </c>
      <c r="BB37" s="70"/>
      <c r="BC37" s="70"/>
      <c r="BD37" s="126">
        <f>BD33*BC37</f>
        <v>0</v>
      </c>
      <c r="BE37" s="70"/>
      <c r="BF37" s="70"/>
      <c r="BG37" s="126">
        <f>BG33*BF37</f>
        <v>0</v>
      </c>
      <c r="BH37" s="70"/>
      <c r="BI37" s="70"/>
      <c r="BJ37" s="126">
        <f>BJ33*BI37</f>
        <v>0</v>
      </c>
      <c r="BK37" s="81"/>
      <c r="BL37" s="81"/>
      <c r="BM37" s="126">
        <f>BM33*BL37</f>
        <v>0</v>
      </c>
      <c r="BN37" s="70"/>
      <c r="BO37" s="70"/>
      <c r="BP37" s="126">
        <f>BP33*BO37</f>
        <v>0</v>
      </c>
      <c r="BQ37" s="70"/>
      <c r="BR37" s="70"/>
      <c r="BS37" s="126">
        <f>BS33*BR37</f>
        <v>0</v>
      </c>
      <c r="BT37" s="80"/>
      <c r="BU37" s="80"/>
      <c r="BV37" s="126">
        <f>BV33*BU37</f>
        <v>0</v>
      </c>
      <c r="BW37" s="82"/>
      <c r="BX37" s="82"/>
      <c r="BY37" s="126">
        <f>BY33*BX37</f>
        <v>0</v>
      </c>
      <c r="BZ37" s="70"/>
      <c r="CA37" s="70"/>
      <c r="CB37" s="72"/>
      <c r="CC37" s="72"/>
      <c r="CD37" s="126">
        <f>CD33*CC37</f>
        <v>0</v>
      </c>
      <c r="CE37" s="81"/>
      <c r="CF37" s="81"/>
      <c r="CG37" s="126">
        <f>CG33*CF37</f>
        <v>0</v>
      </c>
      <c r="CH37" s="70"/>
      <c r="CI37" s="70"/>
      <c r="CJ37" s="126">
        <f>CJ33*CI37</f>
        <v>0</v>
      </c>
      <c r="CM37" s="126">
        <f>CM33*CL37</f>
        <v>0</v>
      </c>
      <c r="CP37" s="126">
        <f>CP33*CO37</f>
        <v>0</v>
      </c>
      <c r="CS37" s="126">
        <f>CS33*CR37</f>
        <v>0</v>
      </c>
    </row>
    <row r="38" spans="4:97" ht="11.65" customHeight="1">
      <c r="D38" s="228" t="s">
        <v>233</v>
      </c>
      <c r="E38" s="228"/>
      <c r="F38" s="104">
        <v>0.05</v>
      </c>
      <c r="G38" s="164">
        <f>ROUND($H$33*F38,2)</f>
        <v>34182727.560000002</v>
      </c>
      <c r="H38" s="164"/>
      <c r="I38" s="164"/>
      <c r="J38" s="103"/>
      <c r="K38" s="103"/>
      <c r="L38" s="122">
        <f>L33*K38</f>
        <v>0</v>
      </c>
      <c r="M38" s="70"/>
      <c r="N38" s="70"/>
      <c r="O38" s="122">
        <f>O33*N38</f>
        <v>0</v>
      </c>
      <c r="P38" s="84"/>
      <c r="Q38" s="86"/>
      <c r="R38" s="122">
        <f>R33*Q38</f>
        <v>0</v>
      </c>
      <c r="S38" s="70"/>
      <c r="T38" s="70"/>
      <c r="U38" s="122">
        <f>U33*T38</f>
        <v>0</v>
      </c>
      <c r="V38" s="70"/>
      <c r="W38" s="70"/>
      <c r="X38" s="122">
        <f>X33*W38</f>
        <v>0</v>
      </c>
      <c r="Y38" s="70"/>
      <c r="Z38" s="70"/>
      <c r="AA38" s="122">
        <f>AA33*Z38</f>
        <v>0</v>
      </c>
      <c r="AB38" s="70"/>
      <c r="AC38" s="129"/>
      <c r="AD38" s="122">
        <f>AD33*AC38</f>
        <v>0</v>
      </c>
      <c r="AE38" s="70"/>
      <c r="AF38" s="70"/>
      <c r="AG38" s="122">
        <f>AG33*AF38</f>
        <v>0</v>
      </c>
      <c r="AH38" s="122"/>
      <c r="AI38" s="70"/>
      <c r="AJ38" s="122">
        <f>AJ33*AI38</f>
        <v>0</v>
      </c>
      <c r="AK38" s="70"/>
      <c r="AL38" s="70"/>
      <c r="AM38" s="122">
        <f>AM33*AL38</f>
        <v>0</v>
      </c>
      <c r="AN38" s="70"/>
      <c r="AO38" s="70"/>
      <c r="AP38" s="122">
        <f>AP33*AO38</f>
        <v>0</v>
      </c>
      <c r="AQ38" s="70"/>
      <c r="AR38" s="70"/>
      <c r="AS38" s="70"/>
      <c r="AT38" s="70"/>
      <c r="AU38" s="122">
        <f>AU33*AT38</f>
        <v>0</v>
      </c>
      <c r="AV38" s="70"/>
      <c r="AW38" s="70"/>
      <c r="AX38" s="122">
        <f>AX33*AW38</f>
        <v>0</v>
      </c>
      <c r="AY38" s="70"/>
      <c r="AZ38" s="70"/>
      <c r="BA38" s="122">
        <f>BA33*AZ38</f>
        <v>0</v>
      </c>
      <c r="BB38" s="70"/>
      <c r="BC38" s="70"/>
      <c r="BD38" s="122">
        <f>BD33*BC38</f>
        <v>0</v>
      </c>
      <c r="BE38" s="70"/>
      <c r="BF38" s="70"/>
      <c r="BG38" s="122">
        <f>BG33*BF38</f>
        <v>0</v>
      </c>
      <c r="BH38" s="70"/>
      <c r="BI38" s="70"/>
      <c r="BJ38" s="122">
        <f>BJ33*BI38</f>
        <v>0</v>
      </c>
      <c r="BK38" s="81"/>
      <c r="BL38" s="81"/>
      <c r="BM38" s="122">
        <f>BM33*BL38</f>
        <v>0</v>
      </c>
      <c r="BN38" s="70"/>
      <c r="BO38" s="70"/>
      <c r="BP38" s="122">
        <f>BP33*BO38</f>
        <v>0</v>
      </c>
      <c r="BQ38" s="70"/>
      <c r="BR38" s="70"/>
      <c r="BS38" s="122">
        <f>BS33*BR38</f>
        <v>0</v>
      </c>
      <c r="BT38" s="72"/>
      <c r="BU38" s="72"/>
      <c r="BV38" s="122">
        <f>BV33*BU38</f>
        <v>0</v>
      </c>
      <c r="BW38" s="70"/>
      <c r="BX38" s="70"/>
      <c r="BY38" s="122">
        <f>BY33*BX38</f>
        <v>0</v>
      </c>
      <c r="BZ38" s="70"/>
      <c r="CA38" s="70"/>
      <c r="CB38" s="72"/>
      <c r="CC38" s="72"/>
      <c r="CD38" s="122">
        <f>CD33*CC38</f>
        <v>0</v>
      </c>
      <c r="CE38" s="70"/>
      <c r="CF38" s="70"/>
      <c r="CG38" s="122">
        <f>CG33*CF38</f>
        <v>0</v>
      </c>
      <c r="CH38" s="70"/>
      <c r="CI38" s="70"/>
      <c r="CJ38" s="122">
        <f>CJ33*CI38</f>
        <v>0</v>
      </c>
      <c r="CM38" s="122">
        <f>CM33*CL38</f>
        <v>0</v>
      </c>
      <c r="CP38" s="122">
        <f>CP33*CO38</f>
        <v>0</v>
      </c>
      <c r="CS38" s="122">
        <f>CS33*CR38</f>
        <v>0</v>
      </c>
    </row>
    <row r="39" spans="4:97" ht="15" customHeight="1">
      <c r="D39" s="222" t="s">
        <v>234</v>
      </c>
      <c r="E39" s="222"/>
      <c r="F39" s="105">
        <f>SUM(F36:F38)</f>
        <v>0.309</v>
      </c>
      <c r="G39" s="69"/>
      <c r="H39" s="165">
        <f>G36+G37+G38</f>
        <v>211249256.31</v>
      </c>
      <c r="I39" s="166"/>
      <c r="J39" s="106"/>
      <c r="K39" s="106"/>
      <c r="L39" s="126">
        <f>SUM(L36:L38)</f>
        <v>0</v>
      </c>
      <c r="M39" s="81"/>
      <c r="N39" s="81"/>
      <c r="O39" s="126">
        <f>SUM(O36:O38)</f>
        <v>0</v>
      </c>
      <c r="P39" s="84"/>
      <c r="Q39" s="85"/>
      <c r="R39" s="126">
        <f>SUM(R36:R38)</f>
        <v>0</v>
      </c>
      <c r="S39" s="80"/>
      <c r="T39" s="80"/>
      <c r="U39" s="126">
        <f>SUM(U36:U38)</f>
        <v>0</v>
      </c>
      <c r="V39" s="70"/>
      <c r="W39" s="70"/>
      <c r="X39" s="126">
        <v>201995421</v>
      </c>
      <c r="Y39" s="81"/>
      <c r="Z39" s="81"/>
      <c r="AA39" s="126">
        <f>SUM(AA36:AA38)</f>
        <v>0</v>
      </c>
      <c r="AB39" s="81"/>
      <c r="AC39" s="81"/>
      <c r="AD39" s="126">
        <v>196884361.99000001</v>
      </c>
      <c r="AE39" s="80"/>
      <c r="AF39" s="80"/>
      <c r="AG39" s="126">
        <v>203460746.56</v>
      </c>
      <c r="AH39" s="126"/>
      <c r="AI39" s="80"/>
      <c r="AJ39" s="126">
        <f>SUM(AJ36:AJ38)</f>
        <v>0</v>
      </c>
      <c r="AK39" s="80"/>
      <c r="AL39" s="80"/>
      <c r="AM39" s="126">
        <f>SUM(AM36:AM38)</f>
        <v>0</v>
      </c>
      <c r="AN39" s="80"/>
      <c r="AO39" s="80"/>
      <c r="AP39" s="126">
        <v>200264294.97999999</v>
      </c>
      <c r="AQ39" s="80"/>
      <c r="AR39" s="80"/>
      <c r="AS39" s="80"/>
      <c r="AT39" s="80"/>
      <c r="AU39" s="126">
        <v>204837472</v>
      </c>
      <c r="AV39" s="81"/>
      <c r="AW39" s="81"/>
      <c r="AX39" s="126">
        <v>200987430</v>
      </c>
      <c r="AY39" s="70"/>
      <c r="AZ39" s="70"/>
      <c r="BA39" s="126">
        <v>202197232</v>
      </c>
      <c r="BB39" s="70"/>
      <c r="BC39" s="70"/>
      <c r="BD39" s="126">
        <v>195933685.22</v>
      </c>
      <c r="BE39" s="80"/>
      <c r="BF39" s="80"/>
      <c r="BG39" s="126">
        <f>SUM(BG36:BG38)</f>
        <v>0</v>
      </c>
      <c r="BH39" s="81"/>
      <c r="BI39" s="81"/>
      <c r="BJ39" s="126">
        <f>SUM(BJ36:BJ38)</f>
        <v>0</v>
      </c>
      <c r="BK39" s="81"/>
      <c r="BL39" s="81"/>
      <c r="BM39" s="126">
        <f>SUM(BM36:BM38)</f>
        <v>0</v>
      </c>
      <c r="BN39" s="80"/>
      <c r="BO39" s="80"/>
      <c r="BP39" s="126">
        <f>SUM(BP36:BP38)</f>
        <v>0</v>
      </c>
      <c r="BQ39" s="81"/>
      <c r="BR39" s="81"/>
      <c r="BS39" s="126">
        <f>SUM(BS36:BS38)</f>
        <v>0</v>
      </c>
      <c r="BT39" s="72"/>
      <c r="BU39" s="72"/>
      <c r="BV39" s="126">
        <f>SUM(BV36:BV38)</f>
        <v>0</v>
      </c>
      <c r="BW39" s="98"/>
      <c r="BX39" s="98"/>
      <c r="BY39" s="126">
        <v>204837472</v>
      </c>
      <c r="BZ39" s="72"/>
      <c r="CA39" s="72"/>
      <c r="CB39" s="72"/>
      <c r="CC39" s="72"/>
      <c r="CD39" s="126">
        <v>203381204.40000001</v>
      </c>
      <c r="CE39" s="81"/>
      <c r="CF39" s="81"/>
      <c r="CG39" s="126">
        <f>SUM(CG36:CG38)</f>
        <v>0</v>
      </c>
      <c r="CH39" s="81"/>
      <c r="CI39" s="81"/>
      <c r="CJ39" s="126">
        <v>201813423.37</v>
      </c>
      <c r="CM39" s="126">
        <v>208311371.71000001</v>
      </c>
      <c r="CP39" s="126">
        <v>205207529.25</v>
      </c>
      <c r="CS39" s="126">
        <f>SUM(CS36:CS38)</f>
        <v>0</v>
      </c>
    </row>
    <row r="40" spans="4:97" ht="11.25" customHeight="1">
      <c r="D40" s="222" t="s">
        <v>235</v>
      </c>
      <c r="E40" s="222"/>
      <c r="F40" s="69"/>
      <c r="G40" s="69"/>
      <c r="H40" s="109">
        <f>H33+H34+H39</f>
        <v>908576898.49320006</v>
      </c>
      <c r="I40" s="109"/>
      <c r="J40" s="109"/>
      <c r="K40" s="109"/>
      <c r="L40" s="124">
        <f>L33+L34+L39</f>
        <v>856458831</v>
      </c>
      <c r="M40" s="81"/>
      <c r="N40" s="81"/>
      <c r="O40" s="124">
        <f>O33+O34+O39</f>
        <v>863664366.79999995</v>
      </c>
      <c r="P40" s="84"/>
      <c r="Q40" s="86"/>
      <c r="R40" s="124">
        <f>R33+R34+R39</f>
        <v>863513549.91999996</v>
      </c>
      <c r="S40" s="80"/>
      <c r="T40" s="80"/>
      <c r="U40" s="124">
        <f>U33+U34+U39</f>
        <v>873746413.34000003</v>
      </c>
      <c r="V40" s="70"/>
      <c r="W40" s="70"/>
      <c r="X40" s="124">
        <f>X33+X34+X39</f>
        <v>868776421.25999999</v>
      </c>
      <c r="Y40" s="81"/>
      <c r="Z40" s="81"/>
      <c r="AA40" s="124">
        <f>AA33+AA34+AA39</f>
        <v>875124199.78999996</v>
      </c>
      <c r="AB40" s="81"/>
      <c r="AC40" s="81"/>
      <c r="AD40" s="124">
        <f>AD33+AD34+AD39</f>
        <v>846793907.40999997</v>
      </c>
      <c r="AE40" s="81"/>
      <c r="AF40" s="81"/>
      <c r="AG40" s="124">
        <f>AG33+AG34+AG39</f>
        <v>875078744.92000008</v>
      </c>
      <c r="AH40" s="126"/>
      <c r="AI40" s="80"/>
      <c r="AJ40" s="124">
        <f>AJ33+AJ34+AJ39</f>
        <v>868591614</v>
      </c>
      <c r="AK40" s="70"/>
      <c r="AL40" s="70"/>
      <c r="AM40" s="124">
        <f>AM33+AM34+AM39</f>
        <v>873844257.66999996</v>
      </c>
      <c r="AN40" s="80"/>
      <c r="AO40" s="80"/>
      <c r="AP40" s="124">
        <f>AP33+AP34+AP39</f>
        <v>861330886</v>
      </c>
      <c r="AQ40" s="80"/>
      <c r="AR40" s="80"/>
      <c r="AS40" s="80"/>
      <c r="AT40" s="80"/>
      <c r="AU40" s="124">
        <f>AU33+AU34+AU39</f>
        <v>873768340.57799995</v>
      </c>
      <c r="AV40" s="81"/>
      <c r="AW40" s="81"/>
      <c r="AX40" s="124">
        <f>AX33+AX34+AX39</f>
        <v>873142114.62</v>
      </c>
      <c r="AY40" s="70"/>
      <c r="AZ40" s="70"/>
      <c r="BA40" s="124">
        <f>BA33+BA34+BA39</f>
        <v>869644402.41999996</v>
      </c>
      <c r="BB40" s="70"/>
      <c r="BC40" s="70"/>
      <c r="BD40" s="124">
        <f>BD33+BD34+BD39</f>
        <v>842705073.13999999</v>
      </c>
      <c r="BE40" s="80"/>
      <c r="BF40" s="80"/>
      <c r="BG40" s="124">
        <f>BG33+BG34+BG39</f>
        <v>870799068.26999998</v>
      </c>
      <c r="BH40" s="70"/>
      <c r="BI40" s="70"/>
      <c r="BJ40" s="124">
        <f>BJ33+BJ34+BJ39</f>
        <v>870799068.26999998</v>
      </c>
      <c r="BK40" s="81"/>
      <c r="BL40" s="81"/>
      <c r="BM40" s="124">
        <f>BM33+BM34+BM39</f>
        <v>871071363.09000003</v>
      </c>
      <c r="BN40" s="80"/>
      <c r="BO40" s="80"/>
      <c r="BP40" s="124">
        <f>BP33+BP34+BP39</f>
        <v>882775049.19000006</v>
      </c>
      <c r="BQ40" s="81"/>
      <c r="BR40" s="81"/>
      <c r="BS40" s="124">
        <f>BS33+BS34+BS39</f>
        <v>872615356.21000004</v>
      </c>
      <c r="BT40" s="72"/>
      <c r="BU40" s="72"/>
      <c r="BV40" s="124">
        <f>BV33+BV34+BV39</f>
        <v>871706340.86000001</v>
      </c>
      <c r="BW40" s="98"/>
      <c r="BX40" s="98"/>
      <c r="BY40" s="124">
        <f>BY33+BY34+BY39</f>
        <v>881000000.79999995</v>
      </c>
      <c r="BZ40" s="72"/>
      <c r="CA40" s="72"/>
      <c r="CB40" s="72"/>
      <c r="CC40" s="72"/>
      <c r="CD40" s="124">
        <f>CD33+CD34+CD39</f>
        <v>874736636.39999998</v>
      </c>
      <c r="CE40" s="81"/>
      <c r="CF40" s="81"/>
      <c r="CG40" s="124">
        <f>CG33+CG34+CG39</f>
        <v>896124121.54999995</v>
      </c>
      <c r="CH40" s="70"/>
      <c r="CI40" s="70"/>
      <c r="CJ40" s="124">
        <f>CJ33+CJ34+CJ39</f>
        <v>867993655.87</v>
      </c>
      <c r="CM40" s="124">
        <f>CM33+CM34+CM39</f>
        <v>895941142.38999999</v>
      </c>
      <c r="CP40" s="124">
        <f>CP33+CP34+CP39</f>
        <v>882591605.97000003</v>
      </c>
      <c r="CS40" s="124">
        <f>CS33+CS34+CS39</f>
        <v>843755661.05999994</v>
      </c>
    </row>
    <row r="41" spans="4:97" s="6" customFormat="1" ht="54" customHeight="1">
      <c r="D41" s="113" t="s">
        <v>261</v>
      </c>
      <c r="E41" s="116"/>
      <c r="F41" s="116"/>
      <c r="G41" s="167"/>
      <c r="H41" s="167"/>
      <c r="I41" s="167"/>
      <c r="J41" s="69"/>
      <c r="K41" s="69"/>
      <c r="L41" s="81" t="s">
        <v>270</v>
      </c>
      <c r="M41" s="81"/>
      <c r="N41" s="81"/>
      <c r="O41" s="84" t="s">
        <v>270</v>
      </c>
      <c r="P41" s="84"/>
      <c r="Q41" s="69"/>
      <c r="R41" s="70" t="s">
        <v>270</v>
      </c>
      <c r="S41" s="70"/>
      <c r="T41" s="70"/>
      <c r="U41" s="67" t="s">
        <v>270</v>
      </c>
      <c r="V41" s="67"/>
      <c r="W41" s="67"/>
      <c r="X41" s="87" t="s">
        <v>270</v>
      </c>
      <c r="Y41" s="87"/>
      <c r="Z41" s="87"/>
      <c r="AA41" s="92" t="s">
        <v>270</v>
      </c>
      <c r="AB41" s="92"/>
      <c r="AC41" s="92"/>
      <c r="AD41" s="92" t="s">
        <v>74</v>
      </c>
      <c r="AE41" s="92"/>
      <c r="AF41" s="92"/>
      <c r="AG41" s="92" t="s">
        <v>270</v>
      </c>
      <c r="AH41" s="92"/>
      <c r="AI41" s="92"/>
      <c r="AJ41" s="133" t="s">
        <v>270</v>
      </c>
      <c r="AK41" s="92"/>
      <c r="AL41" s="92"/>
      <c r="AM41" s="92" t="s">
        <v>270</v>
      </c>
      <c r="AN41" s="79"/>
      <c r="AO41" s="79"/>
      <c r="AP41" s="79" t="s">
        <v>270</v>
      </c>
      <c r="AQ41" s="79"/>
      <c r="AR41" s="79"/>
      <c r="AS41" s="79"/>
      <c r="AT41" s="79"/>
      <c r="AU41" s="137" t="s">
        <v>270</v>
      </c>
      <c r="AV41" s="79"/>
      <c r="AW41" s="79"/>
      <c r="AX41" s="92" t="s">
        <v>270</v>
      </c>
      <c r="AY41" s="92"/>
      <c r="AZ41" s="92"/>
      <c r="BA41" s="79" t="s">
        <v>270</v>
      </c>
      <c r="BB41" s="79"/>
      <c r="BC41" s="79"/>
      <c r="BD41" s="79" t="s">
        <v>270</v>
      </c>
      <c r="BE41" s="79"/>
      <c r="BF41" s="79"/>
      <c r="BG41" s="6" t="s">
        <v>270</v>
      </c>
      <c r="BH41" s="79"/>
      <c r="BI41" s="79"/>
      <c r="BJ41" s="92" t="s">
        <v>270</v>
      </c>
      <c r="BK41" s="92"/>
      <c r="BL41" s="92"/>
      <c r="BM41" s="92" t="s">
        <v>270</v>
      </c>
      <c r="BN41" s="79"/>
      <c r="BO41" s="79"/>
      <c r="BP41" s="79" t="s">
        <v>270</v>
      </c>
      <c r="BQ41" s="79"/>
      <c r="BR41" s="79"/>
      <c r="BS41" s="92" t="s">
        <v>270</v>
      </c>
      <c r="BT41" s="79"/>
      <c r="BU41" s="79"/>
      <c r="BV41" s="92" t="s">
        <v>270</v>
      </c>
      <c r="BW41" s="92"/>
      <c r="BX41" s="92"/>
      <c r="BY41" s="79" t="s">
        <v>270</v>
      </c>
      <c r="BZ41" s="79"/>
      <c r="CA41" s="79"/>
      <c r="CB41" s="79"/>
      <c r="CC41" s="79"/>
      <c r="CD41" s="79" t="s">
        <v>270</v>
      </c>
      <c r="CE41" s="92"/>
      <c r="CF41" s="92"/>
      <c r="CG41" s="79" t="s">
        <v>270</v>
      </c>
      <c r="CH41" s="79"/>
      <c r="CI41" s="79"/>
      <c r="CJ41" s="120" t="s">
        <v>270</v>
      </c>
      <c r="CM41" s="6" t="s">
        <v>270</v>
      </c>
      <c r="CP41" s="6" t="s">
        <v>270</v>
      </c>
      <c r="CS41" s="6" t="s">
        <v>270</v>
      </c>
    </row>
    <row r="42" spans="4:97" ht="37.5" customHeight="1">
      <c r="D42" s="112" t="s">
        <v>266</v>
      </c>
      <c r="E42" s="117"/>
      <c r="F42" s="117"/>
      <c r="G42" s="168"/>
      <c r="H42" s="168"/>
      <c r="I42" s="168"/>
      <c r="J42" s="69"/>
      <c r="K42" s="69"/>
      <c r="L42" s="81" t="s">
        <v>270</v>
      </c>
      <c r="M42" s="70"/>
      <c r="N42" s="70"/>
      <c r="O42" s="84" t="s">
        <v>270</v>
      </c>
      <c r="P42" s="84"/>
      <c r="Q42" s="86"/>
      <c r="R42" s="70" t="s">
        <v>270</v>
      </c>
      <c r="S42" s="70"/>
      <c r="T42" s="70"/>
      <c r="U42" s="67" t="s">
        <v>270</v>
      </c>
      <c r="V42" s="67"/>
      <c r="W42" s="67"/>
      <c r="X42" s="87" t="s">
        <v>270</v>
      </c>
      <c r="Y42" s="67"/>
      <c r="Z42" s="67"/>
      <c r="AA42" s="92" t="s">
        <v>270</v>
      </c>
      <c r="AB42" s="67"/>
      <c r="AC42" s="67"/>
      <c r="AD42" s="67" t="s">
        <v>74</v>
      </c>
      <c r="AE42" s="67"/>
      <c r="AF42" s="67"/>
      <c r="AG42" s="92" t="s">
        <v>270</v>
      </c>
      <c r="AH42" s="67"/>
      <c r="AI42" s="67"/>
      <c r="AJ42" s="134" t="s">
        <v>270</v>
      </c>
      <c r="AK42" s="67"/>
      <c r="AL42" s="67"/>
      <c r="AM42" s="92" t="s">
        <v>270</v>
      </c>
      <c r="AN42" s="67"/>
      <c r="AO42" s="67"/>
      <c r="AP42" s="79" t="s">
        <v>270</v>
      </c>
      <c r="AQ42" s="67"/>
      <c r="AR42" s="67"/>
      <c r="AS42" s="67"/>
      <c r="AT42" s="67"/>
      <c r="AU42" s="137" t="s">
        <v>270</v>
      </c>
      <c r="AV42" s="67"/>
      <c r="AW42" s="67"/>
      <c r="AX42" s="92" t="s">
        <v>270</v>
      </c>
      <c r="AY42" s="87"/>
      <c r="AZ42" s="87"/>
      <c r="BA42" s="79" t="s">
        <v>270</v>
      </c>
      <c r="BB42" s="67"/>
      <c r="BC42" s="67"/>
      <c r="BD42" s="79" t="s">
        <v>270</v>
      </c>
      <c r="BE42" s="67"/>
      <c r="BF42" s="67"/>
      <c r="BG42" s="6" t="s">
        <v>270</v>
      </c>
      <c r="BH42" s="67"/>
      <c r="BI42" s="67"/>
      <c r="BJ42" s="92" t="s">
        <v>270</v>
      </c>
      <c r="BK42" s="87"/>
      <c r="BL42" s="87"/>
      <c r="BM42" s="92" t="s">
        <v>270</v>
      </c>
      <c r="BN42" s="67"/>
      <c r="BO42" s="67"/>
      <c r="BP42" s="79" t="s">
        <v>270</v>
      </c>
      <c r="BQ42" s="67"/>
      <c r="BR42" s="67"/>
      <c r="BS42" s="92" t="s">
        <v>270</v>
      </c>
      <c r="BT42" s="79"/>
      <c r="BU42" s="79"/>
      <c r="BV42" s="92" t="s">
        <v>270</v>
      </c>
      <c r="BW42" s="67"/>
      <c r="BX42" s="67"/>
      <c r="BY42" s="79" t="s">
        <v>270</v>
      </c>
      <c r="BZ42" s="67"/>
      <c r="CA42" s="67"/>
      <c r="CB42" s="79"/>
      <c r="CC42" s="79"/>
      <c r="CD42" s="79" t="s">
        <v>270</v>
      </c>
      <c r="CE42" s="67"/>
      <c r="CF42" s="67"/>
      <c r="CG42" s="79" t="s">
        <v>270</v>
      </c>
      <c r="CH42" s="67"/>
      <c r="CI42" s="67"/>
      <c r="CJ42" s="120" t="s">
        <v>270</v>
      </c>
      <c r="CM42" s="6" t="s">
        <v>270</v>
      </c>
      <c r="CP42" s="6" t="s">
        <v>270</v>
      </c>
      <c r="CS42" s="6" t="s">
        <v>270</v>
      </c>
    </row>
    <row r="43" spans="4:97" s="6" customFormat="1" ht="60.75" customHeight="1">
      <c r="D43" s="114" t="s">
        <v>262</v>
      </c>
      <c r="E43" s="116"/>
      <c r="F43" s="116"/>
      <c r="G43" s="167"/>
      <c r="H43" s="167"/>
      <c r="I43" s="167"/>
      <c r="J43" s="69"/>
      <c r="K43" s="69"/>
      <c r="L43" s="81" t="s">
        <v>270</v>
      </c>
      <c r="M43" s="81"/>
      <c r="N43" s="81"/>
      <c r="O43" s="84" t="s">
        <v>270</v>
      </c>
      <c r="P43" s="84"/>
      <c r="Q43" s="69"/>
      <c r="R43" s="70" t="s">
        <v>270</v>
      </c>
      <c r="S43" s="70"/>
      <c r="T43" s="70"/>
      <c r="U43" s="67" t="s">
        <v>270</v>
      </c>
      <c r="V43" s="92"/>
      <c r="W43" s="92"/>
      <c r="X43" s="87" t="s">
        <v>270</v>
      </c>
      <c r="Y43" s="87"/>
      <c r="Z43" s="87"/>
      <c r="AA43" s="92" t="s">
        <v>270</v>
      </c>
      <c r="AB43" s="92"/>
      <c r="AC43" s="92"/>
      <c r="AD43" s="92" t="s">
        <v>74</v>
      </c>
      <c r="AE43" s="92"/>
      <c r="AF43" s="92"/>
      <c r="AG43" s="92" t="s">
        <v>270</v>
      </c>
      <c r="AH43" s="92"/>
      <c r="AI43" s="92"/>
      <c r="AJ43" s="137" t="s">
        <v>270</v>
      </c>
      <c r="AK43" s="79"/>
      <c r="AL43" s="79"/>
      <c r="AM43" s="92" t="s">
        <v>270</v>
      </c>
      <c r="AN43" s="92"/>
      <c r="AO43" s="92"/>
      <c r="AP43" s="79" t="s">
        <v>270</v>
      </c>
      <c r="AQ43" s="92"/>
      <c r="AR43" s="92"/>
      <c r="AS43" s="92"/>
      <c r="AT43" s="92"/>
      <c r="AU43" s="137" t="s">
        <v>270</v>
      </c>
      <c r="AV43" s="92"/>
      <c r="AW43" s="92"/>
      <c r="AX43" s="92" t="s">
        <v>270</v>
      </c>
      <c r="AY43" s="79"/>
      <c r="AZ43" s="79"/>
      <c r="BA43" s="79" t="s">
        <v>270</v>
      </c>
      <c r="BB43" s="79"/>
      <c r="BC43" s="79"/>
      <c r="BD43" s="79" t="s">
        <v>270</v>
      </c>
      <c r="BE43" s="79"/>
      <c r="BF43" s="79"/>
      <c r="BG43" s="6" t="s">
        <v>270</v>
      </c>
      <c r="BH43" s="79"/>
      <c r="BI43" s="79"/>
      <c r="BJ43" s="92" t="s">
        <v>270</v>
      </c>
      <c r="BK43" s="92"/>
      <c r="BL43" s="92"/>
      <c r="BM43" s="92" t="s">
        <v>270</v>
      </c>
      <c r="BN43" s="79"/>
      <c r="BO43" s="79"/>
      <c r="BP43" s="79" t="s">
        <v>270</v>
      </c>
      <c r="BQ43" s="79"/>
      <c r="BR43" s="79"/>
      <c r="BS43" s="92" t="s">
        <v>270</v>
      </c>
      <c r="BT43" s="92"/>
      <c r="BU43" s="92"/>
      <c r="BV43" s="92" t="s">
        <v>270</v>
      </c>
      <c r="BW43" s="92"/>
      <c r="BX43" s="92"/>
      <c r="BY43" s="79" t="s">
        <v>270</v>
      </c>
      <c r="BZ43" s="79"/>
      <c r="CA43" s="79"/>
      <c r="CB43" s="79"/>
      <c r="CC43" s="79"/>
      <c r="CD43" s="79" t="s">
        <v>270</v>
      </c>
      <c r="CE43" s="79"/>
      <c r="CF43" s="79"/>
      <c r="CG43" s="79" t="s">
        <v>270</v>
      </c>
      <c r="CH43" s="79"/>
      <c r="CI43" s="79"/>
      <c r="CJ43" s="120" t="s">
        <v>270</v>
      </c>
      <c r="CM43" s="6" t="s">
        <v>270</v>
      </c>
      <c r="CP43" s="6" t="s">
        <v>270</v>
      </c>
      <c r="CS43" s="6" t="s">
        <v>270</v>
      </c>
    </row>
    <row r="44" spans="4:97" ht="22.5" customHeight="1">
      <c r="D44" s="114" t="s">
        <v>263</v>
      </c>
      <c r="E44" s="116"/>
      <c r="F44" s="116"/>
      <c r="G44" s="167"/>
      <c r="H44" s="167"/>
      <c r="I44" s="167"/>
      <c r="J44" s="83"/>
      <c r="K44" s="83"/>
      <c r="L44" s="81" t="s">
        <v>270</v>
      </c>
      <c r="M44" s="70"/>
      <c r="N44" s="70"/>
      <c r="O44" s="84" t="s">
        <v>270</v>
      </c>
      <c r="P44" s="84"/>
      <c r="Q44" s="86"/>
      <c r="R44" s="70" t="s">
        <v>270</v>
      </c>
      <c r="S44" s="70"/>
      <c r="T44" s="70"/>
      <c r="U44" s="67" t="s">
        <v>270</v>
      </c>
      <c r="V44" s="67"/>
      <c r="W44" s="67"/>
      <c r="X44" s="87" t="s">
        <v>270</v>
      </c>
      <c r="Y44" s="67"/>
      <c r="Z44" s="67"/>
      <c r="AA44" s="92" t="s">
        <v>270</v>
      </c>
      <c r="AB44" s="67"/>
      <c r="AC44" s="67"/>
      <c r="AD44" s="67" t="s">
        <v>74</v>
      </c>
      <c r="AE44" s="67"/>
      <c r="AF44" s="67"/>
      <c r="AG44" s="92" t="s">
        <v>270</v>
      </c>
      <c r="AH44" s="67"/>
      <c r="AI44" s="67"/>
      <c r="AJ44" s="134" t="s">
        <v>270</v>
      </c>
      <c r="AK44" s="67"/>
      <c r="AL44" s="67"/>
      <c r="AM44" s="92" t="s">
        <v>270</v>
      </c>
      <c r="AN44" s="67"/>
      <c r="AO44" s="118"/>
      <c r="AP44" s="79" t="s">
        <v>270</v>
      </c>
      <c r="AQ44" s="3"/>
      <c r="AR44" s="3"/>
      <c r="AS44" s="3"/>
      <c r="AT44" s="3"/>
      <c r="AU44" s="137" t="s">
        <v>270</v>
      </c>
      <c r="AV44" s="67"/>
      <c r="AW44" s="67"/>
      <c r="AX44" s="92" t="s">
        <v>270</v>
      </c>
      <c r="AY44" s="67"/>
      <c r="AZ44" s="67"/>
      <c r="BA44" s="79" t="s">
        <v>270</v>
      </c>
      <c r="BB44" s="67"/>
      <c r="BC44" s="67"/>
      <c r="BD44" s="79" t="s">
        <v>270</v>
      </c>
      <c r="BE44" s="67"/>
      <c r="BF44" s="67"/>
      <c r="BG44" s="6" t="s">
        <v>270</v>
      </c>
      <c r="BH44" s="67"/>
      <c r="BI44" s="67"/>
      <c r="BJ44" s="92" t="s">
        <v>270</v>
      </c>
      <c r="BK44" s="87"/>
      <c r="BL44" s="87"/>
      <c r="BM44" s="92" t="s">
        <v>270</v>
      </c>
      <c r="BN44" s="67"/>
      <c r="BO44" s="67"/>
      <c r="BP44" s="79" t="s">
        <v>270</v>
      </c>
      <c r="BQ44" s="67"/>
      <c r="BR44" s="67"/>
      <c r="BS44" s="92" t="s">
        <v>270</v>
      </c>
      <c r="BT44" s="79"/>
      <c r="BU44" s="79"/>
      <c r="BV44" s="92" t="s">
        <v>270</v>
      </c>
      <c r="BW44" s="67"/>
      <c r="BX44" s="67"/>
      <c r="BY44" s="79" t="s">
        <v>270</v>
      </c>
      <c r="BZ44" s="67"/>
      <c r="CA44" s="67"/>
      <c r="CB44" s="79"/>
      <c r="CC44" s="79"/>
      <c r="CD44" s="79" t="s">
        <v>270</v>
      </c>
      <c r="CE44" s="67"/>
      <c r="CF44" s="67"/>
      <c r="CG44" s="79" t="s">
        <v>270</v>
      </c>
      <c r="CH44" s="67"/>
      <c r="CI44" s="67"/>
      <c r="CJ44" s="120" t="s">
        <v>270</v>
      </c>
      <c r="CM44" s="6" t="s">
        <v>270</v>
      </c>
      <c r="CP44" s="6" t="s">
        <v>270</v>
      </c>
      <c r="CS44" s="6" t="s">
        <v>270</v>
      </c>
    </row>
    <row r="45" spans="4:97" ht="78" customHeight="1">
      <c r="D45" s="112" t="s">
        <v>267</v>
      </c>
      <c r="E45" s="117"/>
      <c r="F45" s="117"/>
      <c r="G45" s="168"/>
      <c r="H45" s="168"/>
      <c r="I45" s="168"/>
      <c r="J45" s="88"/>
      <c r="K45" s="88"/>
      <c r="L45" s="81" t="s">
        <v>270</v>
      </c>
      <c r="M45" s="81"/>
      <c r="N45" s="81"/>
      <c r="O45" s="84" t="s">
        <v>270</v>
      </c>
      <c r="P45" s="84"/>
      <c r="Q45" s="85"/>
      <c r="R45" s="70" t="s">
        <v>270</v>
      </c>
      <c r="S45" s="80"/>
      <c r="T45" s="80"/>
      <c r="U45" s="67" t="s">
        <v>270</v>
      </c>
      <c r="V45" s="87"/>
      <c r="W45" s="87"/>
      <c r="X45" s="87" t="s">
        <v>270</v>
      </c>
      <c r="Y45" s="87"/>
      <c r="Z45" s="87"/>
      <c r="AA45" s="92" t="s">
        <v>270</v>
      </c>
      <c r="AB45" s="87"/>
      <c r="AC45" s="87"/>
      <c r="AD45" s="91" t="s">
        <v>74</v>
      </c>
      <c r="AE45" s="91"/>
      <c r="AF45" s="91"/>
      <c r="AG45" s="92" t="s">
        <v>270</v>
      </c>
      <c r="AH45" s="67"/>
      <c r="AI45" s="67"/>
      <c r="AJ45" s="140" t="s">
        <v>270</v>
      </c>
      <c r="AK45" s="87"/>
      <c r="AL45" s="87"/>
      <c r="AM45" s="92" t="s">
        <v>270</v>
      </c>
      <c r="AN45" s="92"/>
      <c r="AO45" s="92"/>
      <c r="AP45" s="79" t="s">
        <v>270</v>
      </c>
      <c r="AQ45" s="92"/>
      <c r="AR45" s="92"/>
      <c r="AS45" s="92"/>
      <c r="AT45" s="92"/>
      <c r="AU45" s="137" t="s">
        <v>270</v>
      </c>
      <c r="AV45" s="87"/>
      <c r="AW45" s="87"/>
      <c r="AX45" s="92" t="s">
        <v>270</v>
      </c>
      <c r="AY45" s="92"/>
      <c r="AZ45" s="92"/>
      <c r="BA45" s="79" t="s">
        <v>270</v>
      </c>
      <c r="BB45" s="67"/>
      <c r="BC45" s="67"/>
      <c r="BD45" s="79" t="s">
        <v>270</v>
      </c>
      <c r="BE45" s="92"/>
      <c r="BF45" s="92"/>
      <c r="BG45" s="6" t="s">
        <v>270</v>
      </c>
      <c r="BH45" s="67"/>
      <c r="BI45" s="67"/>
      <c r="BJ45" s="92" t="s">
        <v>270</v>
      </c>
      <c r="BK45" s="87"/>
      <c r="BL45" s="87"/>
      <c r="BM45" s="92" t="s">
        <v>270</v>
      </c>
      <c r="BN45" s="92"/>
      <c r="BO45" s="92"/>
      <c r="BP45" s="79" t="s">
        <v>270</v>
      </c>
      <c r="BQ45" s="67"/>
      <c r="BR45" s="67"/>
      <c r="BS45" s="92" t="s">
        <v>270</v>
      </c>
      <c r="BT45" s="92"/>
      <c r="BU45" s="92"/>
      <c r="BV45" s="92" t="s">
        <v>270</v>
      </c>
      <c r="BW45" s="87"/>
      <c r="BX45" s="87"/>
      <c r="BY45" s="79" t="s">
        <v>270</v>
      </c>
      <c r="BZ45" s="67"/>
      <c r="CA45" s="67"/>
      <c r="CB45" s="92"/>
      <c r="CC45" s="92"/>
      <c r="CD45" s="79" t="s">
        <v>270</v>
      </c>
      <c r="CE45" s="87"/>
      <c r="CF45" s="87"/>
      <c r="CG45" s="79" t="s">
        <v>270</v>
      </c>
      <c r="CH45" s="91"/>
      <c r="CI45" s="91"/>
      <c r="CJ45" s="120" t="s">
        <v>270</v>
      </c>
      <c r="CM45" s="6" t="s">
        <v>270</v>
      </c>
      <c r="CP45" s="6" t="s">
        <v>270</v>
      </c>
      <c r="CS45" s="6" t="s">
        <v>270</v>
      </c>
    </row>
    <row r="46" spans="4:97" ht="93.4" customHeight="1">
      <c r="D46" s="114" t="s">
        <v>264</v>
      </c>
      <c r="E46" s="116"/>
      <c r="F46" s="116"/>
      <c r="G46" s="167"/>
      <c r="H46" s="167"/>
      <c r="I46" s="167"/>
      <c r="J46" s="73"/>
      <c r="K46" s="73"/>
      <c r="L46" s="81" t="s">
        <v>270</v>
      </c>
      <c r="M46" s="81"/>
      <c r="N46" s="81"/>
      <c r="O46" s="84" t="s">
        <v>270</v>
      </c>
      <c r="P46" s="84"/>
      <c r="Q46" s="85"/>
      <c r="R46" s="70" t="s">
        <v>270</v>
      </c>
      <c r="S46" s="80"/>
      <c r="T46" s="80"/>
      <c r="U46" s="67" t="s">
        <v>270</v>
      </c>
      <c r="V46" s="87"/>
      <c r="W46" s="87"/>
      <c r="X46" s="87" t="s">
        <v>270</v>
      </c>
      <c r="Y46" s="87"/>
      <c r="Z46" s="87"/>
      <c r="AA46" s="92" t="s">
        <v>270</v>
      </c>
      <c r="AB46" s="67"/>
      <c r="AC46" s="67"/>
      <c r="AD46" s="91" t="s">
        <v>74</v>
      </c>
      <c r="AE46" s="91"/>
      <c r="AF46" s="91"/>
      <c r="AG46" s="92" t="s">
        <v>270</v>
      </c>
      <c r="AH46" s="67"/>
      <c r="AI46" s="67"/>
      <c r="AJ46" s="125" t="s">
        <v>270</v>
      </c>
      <c r="AK46" s="87"/>
      <c r="AL46" s="87"/>
      <c r="AM46" s="92" t="s">
        <v>270</v>
      </c>
      <c r="AN46" s="92"/>
      <c r="AO46" s="92"/>
      <c r="AP46" s="79" t="s">
        <v>270</v>
      </c>
      <c r="AQ46" s="87"/>
      <c r="AR46" s="87"/>
      <c r="AS46" s="87"/>
      <c r="AT46" s="87"/>
      <c r="AU46" s="137" t="s">
        <v>270</v>
      </c>
      <c r="AV46" s="87"/>
      <c r="AW46" s="87"/>
      <c r="AX46" s="92" t="s">
        <v>270</v>
      </c>
      <c r="AY46" s="92"/>
      <c r="AZ46" s="92"/>
      <c r="BA46" s="79" t="s">
        <v>270</v>
      </c>
      <c r="BB46" s="67"/>
      <c r="BC46" s="67"/>
      <c r="BD46" s="79" t="s">
        <v>270</v>
      </c>
      <c r="BE46" s="87"/>
      <c r="BF46" s="87"/>
      <c r="BG46" s="6" t="s">
        <v>270</v>
      </c>
      <c r="BH46" s="87"/>
      <c r="BI46" s="87"/>
      <c r="BJ46" s="92" t="s">
        <v>270</v>
      </c>
      <c r="BK46" s="87"/>
      <c r="BL46" s="87"/>
      <c r="BM46" s="92" t="s">
        <v>270</v>
      </c>
      <c r="BN46" s="92"/>
      <c r="BO46" s="92"/>
      <c r="BP46" s="79" t="s">
        <v>270</v>
      </c>
      <c r="BQ46" s="67"/>
      <c r="BR46" s="67"/>
      <c r="BS46" s="92" t="s">
        <v>270</v>
      </c>
      <c r="BT46" s="92"/>
      <c r="BU46" s="92"/>
      <c r="BV46" s="92" t="s">
        <v>270</v>
      </c>
      <c r="BW46" s="87"/>
      <c r="BX46" s="87"/>
      <c r="BY46" s="79" t="s">
        <v>270</v>
      </c>
      <c r="BZ46" s="67"/>
      <c r="CA46" s="67"/>
      <c r="CB46" s="79"/>
      <c r="CC46" s="79"/>
      <c r="CD46" s="79" t="s">
        <v>270</v>
      </c>
      <c r="CE46" s="87"/>
      <c r="CF46" s="87"/>
      <c r="CG46" s="79" t="s">
        <v>270</v>
      </c>
      <c r="CH46" s="92"/>
      <c r="CI46" s="92"/>
      <c r="CJ46" s="120" t="s">
        <v>270</v>
      </c>
      <c r="CM46" s="6" t="s">
        <v>270</v>
      </c>
      <c r="CP46" s="6" t="s">
        <v>270</v>
      </c>
      <c r="CS46" s="6" t="s">
        <v>270</v>
      </c>
    </row>
    <row r="47" spans="4:97" ht="50.25" customHeight="1">
      <c r="D47" s="115" t="s">
        <v>265</v>
      </c>
      <c r="E47" s="116"/>
      <c r="F47" s="116"/>
      <c r="G47" s="167"/>
      <c r="H47" s="167"/>
      <c r="I47" s="167"/>
      <c r="J47" s="74"/>
      <c r="K47" s="74"/>
      <c r="L47" s="81" t="s">
        <v>270</v>
      </c>
      <c r="M47" s="67"/>
      <c r="N47" s="67"/>
      <c r="O47" s="84" t="s">
        <v>270</v>
      </c>
      <c r="P47" s="84"/>
      <c r="Q47" s="85"/>
      <c r="R47" s="70" t="s">
        <v>270</v>
      </c>
      <c r="S47" s="70"/>
      <c r="T47" s="70"/>
      <c r="U47" s="67" t="s">
        <v>270</v>
      </c>
      <c r="V47" s="70"/>
      <c r="W47" s="70"/>
      <c r="X47" s="87" t="s">
        <v>270</v>
      </c>
      <c r="Y47" s="81"/>
      <c r="Z47" s="81"/>
      <c r="AA47" s="92" t="s">
        <v>270</v>
      </c>
      <c r="AB47" s="87"/>
      <c r="AC47" s="87"/>
      <c r="AD47" s="81" t="s">
        <v>74</v>
      </c>
      <c r="AE47" s="81"/>
      <c r="AF47" s="81"/>
      <c r="AG47" s="92" t="s">
        <v>270</v>
      </c>
      <c r="AH47" s="70"/>
      <c r="AI47" s="70"/>
      <c r="AJ47" s="124" t="s">
        <v>270</v>
      </c>
      <c r="AK47" s="81"/>
      <c r="AL47" s="81"/>
      <c r="AM47" s="92" t="s">
        <v>270</v>
      </c>
      <c r="AN47" s="81"/>
      <c r="AO47" s="81"/>
      <c r="AP47" s="79" t="s">
        <v>270</v>
      </c>
      <c r="AQ47" s="81"/>
      <c r="AR47" s="81"/>
      <c r="AS47" s="81"/>
      <c r="AT47" s="81"/>
      <c r="AU47" s="137" t="s">
        <v>270</v>
      </c>
      <c r="AV47" s="81"/>
      <c r="AW47" s="81"/>
      <c r="AX47" s="92" t="s">
        <v>270</v>
      </c>
      <c r="AY47" s="80"/>
      <c r="AZ47" s="80"/>
      <c r="BA47" s="79" t="s">
        <v>270</v>
      </c>
      <c r="BB47" s="81"/>
      <c r="BC47" s="81"/>
      <c r="BD47" s="79" t="s">
        <v>270</v>
      </c>
      <c r="BE47" s="80"/>
      <c r="BF47" s="80"/>
      <c r="BG47" s="6" t="s">
        <v>270</v>
      </c>
      <c r="BH47" s="70"/>
      <c r="BI47" s="70"/>
      <c r="BJ47" s="92" t="s">
        <v>270</v>
      </c>
      <c r="BK47" s="81"/>
      <c r="BL47" s="81"/>
      <c r="BM47" s="92" t="s">
        <v>270</v>
      </c>
      <c r="BN47" s="80"/>
      <c r="BO47" s="80"/>
      <c r="BP47" s="79" t="s">
        <v>270</v>
      </c>
      <c r="BQ47" s="81"/>
      <c r="BR47" s="81"/>
      <c r="BS47" s="92" t="s">
        <v>270</v>
      </c>
      <c r="BT47" s="80"/>
      <c r="BU47" s="80"/>
      <c r="BV47" s="92" t="s">
        <v>270</v>
      </c>
      <c r="BW47" s="81"/>
      <c r="BX47" s="81"/>
      <c r="BY47" s="79" t="s">
        <v>270</v>
      </c>
      <c r="BZ47" s="81"/>
      <c r="CA47" s="81"/>
      <c r="CB47" s="80"/>
      <c r="CC47" s="80"/>
      <c r="CD47" s="79" t="s">
        <v>270</v>
      </c>
      <c r="CE47" s="81"/>
      <c r="CF47" s="81"/>
      <c r="CG47" s="79" t="s">
        <v>270</v>
      </c>
      <c r="CH47" s="81"/>
      <c r="CI47" s="81"/>
      <c r="CJ47" s="120" t="s">
        <v>270</v>
      </c>
      <c r="CM47" s="6" t="s">
        <v>270</v>
      </c>
      <c r="CP47" s="6" t="s">
        <v>270</v>
      </c>
      <c r="CS47" s="6" t="s">
        <v>270</v>
      </c>
    </row>
    <row r="48" spans="4:97" s="6" customFormat="1" ht="55.9" customHeight="1">
      <c r="D48" s="112" t="s">
        <v>268</v>
      </c>
      <c r="E48" s="74"/>
      <c r="F48" s="74"/>
      <c r="G48" s="74"/>
      <c r="H48" s="74"/>
      <c r="I48" s="74"/>
      <c r="J48" s="74"/>
      <c r="K48" s="74"/>
      <c r="L48" s="81" t="s">
        <v>270</v>
      </c>
      <c r="M48" s="87"/>
      <c r="N48" s="87"/>
      <c r="O48" s="84" t="s">
        <v>270</v>
      </c>
      <c r="P48" s="84"/>
      <c r="Q48" s="85"/>
      <c r="R48" s="70" t="s">
        <v>270</v>
      </c>
      <c r="S48" s="99"/>
      <c r="T48" s="99"/>
      <c r="U48" s="67" t="s">
        <v>270</v>
      </c>
      <c r="V48" s="72"/>
      <c r="W48" s="72"/>
      <c r="X48" s="87" t="s">
        <v>270</v>
      </c>
      <c r="Y48" s="81"/>
      <c r="Z48" s="81"/>
      <c r="AA48" s="92" t="s">
        <v>270</v>
      </c>
      <c r="AB48" s="87"/>
      <c r="AC48" s="87"/>
      <c r="AD48" s="85" t="s">
        <v>74</v>
      </c>
      <c r="AE48" s="85"/>
      <c r="AF48" s="85"/>
      <c r="AG48" s="92" t="s">
        <v>270</v>
      </c>
      <c r="AH48" s="70"/>
      <c r="AI48" s="70"/>
      <c r="AJ48" s="124" t="s">
        <v>270</v>
      </c>
      <c r="AK48" s="81"/>
      <c r="AL48" s="81"/>
      <c r="AM48" s="92" t="s">
        <v>270</v>
      </c>
      <c r="AN48" s="72"/>
      <c r="AO48" s="72"/>
      <c r="AP48" s="79" t="s">
        <v>270</v>
      </c>
      <c r="AQ48" s="80"/>
      <c r="AR48" s="80"/>
      <c r="AS48" s="80"/>
      <c r="AT48" s="80"/>
      <c r="AU48" s="137" t="s">
        <v>270</v>
      </c>
      <c r="AV48" s="81"/>
      <c r="AW48" s="81"/>
      <c r="AX48" s="92" t="s">
        <v>270</v>
      </c>
      <c r="AY48" s="80"/>
      <c r="AZ48" s="80"/>
      <c r="BA48" s="79" t="s">
        <v>270</v>
      </c>
      <c r="BB48" s="70"/>
      <c r="BC48" s="70"/>
      <c r="BD48" s="79" t="s">
        <v>270</v>
      </c>
      <c r="BE48" s="80"/>
      <c r="BF48" s="80"/>
      <c r="BG48" s="6" t="s">
        <v>270</v>
      </c>
      <c r="BH48" s="70"/>
      <c r="BI48" s="70"/>
      <c r="BJ48" s="92" t="s">
        <v>270</v>
      </c>
      <c r="BK48" s="81"/>
      <c r="BL48" s="81"/>
      <c r="BM48" s="92" t="s">
        <v>270</v>
      </c>
      <c r="BN48" s="80"/>
      <c r="BO48" s="80"/>
      <c r="BP48" s="79" t="s">
        <v>270</v>
      </c>
      <c r="BQ48" s="72"/>
      <c r="BR48" s="72"/>
      <c r="BS48" s="92" t="s">
        <v>270</v>
      </c>
      <c r="BT48" s="80"/>
      <c r="BU48" s="80"/>
      <c r="BV48" s="92" t="s">
        <v>270</v>
      </c>
      <c r="BW48" s="81"/>
      <c r="BX48" s="81"/>
      <c r="BY48" s="79" t="s">
        <v>270</v>
      </c>
      <c r="BZ48" s="72"/>
      <c r="CA48" s="72"/>
      <c r="CB48" s="72"/>
      <c r="CC48" s="72"/>
      <c r="CD48" s="79" t="s">
        <v>270</v>
      </c>
      <c r="CE48" s="80"/>
      <c r="CF48" s="80"/>
      <c r="CG48" s="79" t="s">
        <v>270</v>
      </c>
      <c r="CH48" s="85"/>
      <c r="CI48" s="85"/>
      <c r="CJ48" s="120" t="s">
        <v>270</v>
      </c>
      <c r="CM48" s="6" t="s">
        <v>270</v>
      </c>
      <c r="CP48" s="6" t="s">
        <v>270</v>
      </c>
      <c r="CS48" s="6" t="s">
        <v>270</v>
      </c>
    </row>
    <row r="49" spans="4:97" ht="52.5" customHeight="1">
      <c r="D49" s="112" t="s">
        <v>269</v>
      </c>
      <c r="E49" s="69"/>
      <c r="F49" s="69"/>
      <c r="G49" s="69"/>
      <c r="H49" s="69"/>
      <c r="I49" s="69"/>
      <c r="J49" s="69"/>
      <c r="K49" s="69"/>
      <c r="L49" s="81" t="s">
        <v>270</v>
      </c>
      <c r="M49" s="70"/>
      <c r="N49" s="70"/>
      <c r="O49" s="84" t="s">
        <v>270</v>
      </c>
      <c r="P49" s="84"/>
      <c r="Q49" s="85"/>
      <c r="R49" s="70" t="s">
        <v>270</v>
      </c>
      <c r="S49" s="99"/>
      <c r="T49" s="99"/>
      <c r="U49" s="67" t="s">
        <v>270</v>
      </c>
      <c r="V49" s="72"/>
      <c r="W49" s="72"/>
      <c r="X49" s="87" t="s">
        <v>270</v>
      </c>
      <c r="Y49" s="81"/>
      <c r="Z49" s="81"/>
      <c r="AA49" s="92" t="s">
        <v>270</v>
      </c>
      <c r="AB49" s="80"/>
      <c r="AC49" s="80"/>
      <c r="AD49" s="85" t="s">
        <v>74</v>
      </c>
      <c r="AE49" s="85"/>
      <c r="AF49" s="85"/>
      <c r="AG49" s="92" t="s">
        <v>270</v>
      </c>
      <c r="AH49" s="70"/>
      <c r="AI49" s="70"/>
      <c r="AJ49" s="124" t="s">
        <v>270</v>
      </c>
      <c r="AK49" s="81"/>
      <c r="AL49" s="81"/>
      <c r="AM49" s="92" t="s">
        <v>270</v>
      </c>
      <c r="AN49" s="80"/>
      <c r="AO49" s="80"/>
      <c r="AP49" s="79" t="s">
        <v>270</v>
      </c>
      <c r="AQ49" s="81"/>
      <c r="AR49" s="81"/>
      <c r="AS49" s="81"/>
      <c r="AT49" s="81"/>
      <c r="AU49" s="137" t="s">
        <v>270</v>
      </c>
      <c r="AV49" s="81"/>
      <c r="AW49" s="81"/>
      <c r="AX49" s="92" t="s">
        <v>270</v>
      </c>
      <c r="AY49" s="80"/>
      <c r="AZ49" s="80"/>
      <c r="BA49" s="79" t="s">
        <v>270</v>
      </c>
      <c r="BB49" s="70"/>
      <c r="BC49" s="70"/>
      <c r="BD49" s="79" t="s">
        <v>270</v>
      </c>
      <c r="BE49" s="80"/>
      <c r="BF49" s="80"/>
      <c r="BG49" s="6" t="s">
        <v>270</v>
      </c>
      <c r="BH49" s="81"/>
      <c r="BI49" s="81"/>
      <c r="BJ49" s="92" t="s">
        <v>270</v>
      </c>
      <c r="BK49" s="81"/>
      <c r="BL49" s="81"/>
      <c r="BM49" s="92" t="s">
        <v>270</v>
      </c>
      <c r="BN49" s="80"/>
      <c r="BO49" s="80"/>
      <c r="BP49" s="79" t="s">
        <v>270</v>
      </c>
      <c r="BQ49" s="70"/>
      <c r="BR49" s="70"/>
      <c r="BS49" s="92" t="s">
        <v>270</v>
      </c>
      <c r="BT49" s="80"/>
      <c r="BU49" s="80"/>
      <c r="BV49" s="92" t="s">
        <v>270</v>
      </c>
      <c r="BW49" s="81"/>
      <c r="BX49" s="81"/>
      <c r="BY49" s="79" t="s">
        <v>270</v>
      </c>
      <c r="BZ49" s="72"/>
      <c r="CA49" s="72"/>
      <c r="CB49" s="72"/>
      <c r="CC49" s="72"/>
      <c r="CD49" s="79" t="s">
        <v>270</v>
      </c>
      <c r="CE49" s="80"/>
      <c r="CF49" s="80"/>
      <c r="CG49" s="79" t="s">
        <v>270</v>
      </c>
      <c r="CH49" s="85"/>
      <c r="CI49" s="85"/>
      <c r="CJ49" s="120" t="s">
        <v>270</v>
      </c>
      <c r="CM49" s="6" t="s">
        <v>270</v>
      </c>
      <c r="CP49" s="6" t="s">
        <v>270</v>
      </c>
      <c r="CS49" s="6" t="s">
        <v>270</v>
      </c>
    </row>
    <row r="50" spans="4:97" s="9" customFormat="1">
      <c r="D50" s="96" t="s">
        <v>163</v>
      </c>
      <c r="E50" s="96"/>
      <c r="F50" s="96"/>
      <c r="G50" s="169"/>
      <c r="H50" s="169"/>
      <c r="I50" s="169"/>
      <c r="J50" s="96"/>
      <c r="K50" s="96"/>
      <c r="AJ50" s="138"/>
      <c r="AU50" s="138"/>
    </row>
    <row r="51" spans="4:97" s="9" customFormat="1">
      <c r="D51" s="75"/>
      <c r="E51" s="75"/>
      <c r="F51" s="75"/>
      <c r="G51" s="75"/>
      <c r="H51" s="75"/>
      <c r="I51" s="75"/>
      <c r="J51" s="75"/>
      <c r="K51" s="75"/>
      <c r="AJ51" s="138"/>
      <c r="AU51" s="138"/>
    </row>
    <row r="52" spans="4:97" s="9" customFormat="1">
      <c r="D52" s="75"/>
      <c r="E52" s="75"/>
      <c r="F52" s="75"/>
      <c r="G52" s="75"/>
      <c r="H52" s="75"/>
      <c r="I52" s="75"/>
      <c r="J52" s="75"/>
      <c r="K52" s="75"/>
      <c r="AJ52" s="138"/>
      <c r="AU52" s="138"/>
    </row>
    <row r="53" spans="4:97" s="9" customFormat="1">
      <c r="D53" s="75"/>
      <c r="E53" s="75"/>
      <c r="F53" s="75"/>
      <c r="G53" s="75"/>
      <c r="H53" s="75"/>
      <c r="I53" s="75"/>
      <c r="J53" s="75"/>
      <c r="K53" s="75"/>
      <c r="AJ53" s="138"/>
      <c r="AU53" s="138"/>
    </row>
    <row r="54" spans="4:97" s="9" customFormat="1">
      <c r="D54" s="75"/>
      <c r="E54" s="75"/>
      <c r="F54" s="75"/>
      <c r="G54" s="75"/>
      <c r="H54" s="75"/>
      <c r="I54" s="75"/>
      <c r="J54" s="75"/>
      <c r="K54" s="75"/>
      <c r="AJ54" s="138"/>
      <c r="AU54" s="138"/>
    </row>
    <row r="55" spans="4:97" s="9" customFormat="1">
      <c r="D55" s="94" t="s">
        <v>164</v>
      </c>
      <c r="E55" s="94"/>
      <c r="F55" s="94"/>
      <c r="G55" s="75"/>
      <c r="H55" s="75"/>
      <c r="I55" s="75"/>
      <c r="J55" s="94"/>
      <c r="K55" s="94"/>
      <c r="AJ55" s="138"/>
      <c r="AU55" s="138"/>
    </row>
    <row r="56" spans="4:97" s="9" customFormat="1">
      <c r="D56" s="94" t="s">
        <v>166</v>
      </c>
      <c r="E56" s="94"/>
      <c r="F56" s="94"/>
      <c r="G56" s="75"/>
      <c r="H56" s="75"/>
      <c r="I56" s="75"/>
      <c r="J56" s="94"/>
      <c r="K56" s="94"/>
      <c r="AJ56" s="138"/>
      <c r="AU56" s="138"/>
    </row>
    <row r="57" spans="4:97" s="9" customFormat="1">
      <c r="D57" s="75"/>
      <c r="E57" s="75"/>
      <c r="F57" s="75"/>
      <c r="G57" s="75"/>
      <c r="H57" s="75"/>
      <c r="I57" s="75"/>
      <c r="J57" s="75"/>
      <c r="K57" s="75"/>
      <c r="AJ57" s="138"/>
      <c r="AU57" s="138"/>
    </row>
    <row r="58" spans="4:97" s="9" customFormat="1">
      <c r="D58" s="75"/>
      <c r="E58" s="75"/>
      <c r="F58" s="75"/>
      <c r="G58" s="75"/>
      <c r="H58" s="75"/>
      <c r="I58" s="75"/>
      <c r="J58" s="75"/>
      <c r="K58" s="75"/>
      <c r="AJ58" s="138"/>
      <c r="AU58" s="138"/>
    </row>
    <row r="59" spans="4:97" s="9" customFormat="1">
      <c r="G59" s="170"/>
      <c r="H59" s="170"/>
      <c r="I59" s="170"/>
      <c r="AJ59" s="138"/>
      <c r="AU59" s="138"/>
    </row>
    <row r="60" spans="4:97" s="9" customFormat="1">
      <c r="D60" s="75"/>
      <c r="E60" s="75"/>
      <c r="F60" s="75"/>
      <c r="G60" s="75"/>
      <c r="H60" s="75"/>
      <c r="I60" s="75"/>
      <c r="J60" s="75"/>
      <c r="K60" s="75"/>
      <c r="AJ60" s="138"/>
      <c r="AU60" s="138"/>
    </row>
    <row r="61" spans="4:97" s="9" customFormat="1">
      <c r="D61" s="9" t="s">
        <v>165</v>
      </c>
      <c r="G61" s="170"/>
      <c r="H61" s="170"/>
      <c r="I61" s="170"/>
      <c r="AJ61" s="138"/>
      <c r="AU61" s="138"/>
    </row>
    <row r="62" spans="4:97" s="9" customFormat="1">
      <c r="D62" s="94" t="s">
        <v>174</v>
      </c>
      <c r="E62" s="94"/>
      <c r="F62" s="94"/>
      <c r="G62" s="75"/>
      <c r="H62" s="75"/>
      <c r="I62" s="75"/>
      <c r="J62" s="94"/>
      <c r="K62" s="94"/>
      <c r="AJ62" s="138"/>
      <c r="AU62" s="138"/>
    </row>
    <row r="63" spans="4:97" s="9" customFormat="1">
      <c r="D63" s="75"/>
      <c r="E63" s="75"/>
      <c r="F63" s="75"/>
      <c r="G63" s="75"/>
      <c r="H63" s="75"/>
      <c r="I63" s="75"/>
      <c r="J63" s="75"/>
      <c r="K63" s="75"/>
      <c r="AJ63" s="138"/>
      <c r="AU63" s="138"/>
    </row>
    <row r="64" spans="4:97" s="9" customFormat="1">
      <c r="G64" s="170"/>
      <c r="H64" s="170"/>
      <c r="I64" s="170"/>
      <c r="AJ64" s="138"/>
      <c r="AU64" s="138"/>
    </row>
    <row r="65" spans="4:76" s="9" customFormat="1">
      <c r="D65" s="75"/>
      <c r="E65" s="75"/>
      <c r="F65" s="75"/>
      <c r="G65" s="75"/>
      <c r="H65" s="75"/>
      <c r="I65" s="75"/>
      <c r="J65" s="75"/>
      <c r="K65" s="75"/>
      <c r="AJ65" s="138"/>
      <c r="AU65" s="138"/>
    </row>
    <row r="66" spans="4:76" s="9" customFormat="1">
      <c r="G66" s="170"/>
      <c r="H66" s="170"/>
      <c r="I66" s="170"/>
      <c r="AJ66" s="138"/>
      <c r="AU66" s="138"/>
      <c r="BV66" s="9" t="s">
        <v>165</v>
      </c>
    </row>
    <row r="67" spans="4:76" s="9" customFormat="1" ht="42.75">
      <c r="D67" s="94" t="s">
        <v>167</v>
      </c>
      <c r="E67" s="94"/>
      <c r="F67" s="94"/>
      <c r="G67" s="75"/>
      <c r="H67" s="75"/>
      <c r="I67" s="75"/>
      <c r="J67" s="94"/>
      <c r="K67" s="94"/>
      <c r="AJ67" s="138"/>
      <c r="AU67" s="138"/>
      <c r="BV67" s="95" t="s">
        <v>168</v>
      </c>
      <c r="BW67" s="95"/>
      <c r="BX67" s="95"/>
    </row>
    <row r="68" spans="4:76" s="9" customFormat="1">
      <c r="D68" s="94" t="s">
        <v>170</v>
      </c>
      <c r="E68" s="94"/>
      <c r="F68" s="94"/>
      <c r="G68" s="75"/>
      <c r="H68" s="75"/>
      <c r="I68" s="75"/>
      <c r="J68" s="94"/>
      <c r="K68" s="94"/>
      <c r="AJ68" s="138"/>
      <c r="AU68" s="138"/>
    </row>
    <row r="69" spans="4:76" s="9" customFormat="1">
      <c r="D69" s="75"/>
      <c r="E69" s="75"/>
      <c r="F69" s="75"/>
      <c r="G69" s="75"/>
      <c r="H69" s="75"/>
      <c r="I69" s="75"/>
      <c r="J69" s="75"/>
      <c r="K69" s="75"/>
      <c r="AJ69" s="138"/>
      <c r="AU69" s="138"/>
    </row>
    <row r="70" spans="4:76" s="9" customFormat="1">
      <c r="D70" s="75"/>
      <c r="E70" s="75"/>
      <c r="F70" s="75"/>
      <c r="G70" s="75"/>
      <c r="H70" s="75"/>
      <c r="I70" s="75"/>
      <c r="J70" s="75"/>
      <c r="K70" s="75"/>
      <c r="AJ70" s="138"/>
      <c r="AU70" s="138"/>
    </row>
    <row r="71" spans="4:76" s="9" customFormat="1">
      <c r="D71" s="75"/>
      <c r="E71" s="75"/>
      <c r="F71" s="75"/>
      <c r="G71" s="75"/>
      <c r="H71" s="75"/>
      <c r="I71" s="75"/>
      <c r="J71" s="75"/>
      <c r="K71" s="75"/>
      <c r="AJ71" s="138"/>
      <c r="AU71" s="138"/>
    </row>
    <row r="72" spans="4:76" s="9" customFormat="1">
      <c r="G72" s="170"/>
      <c r="H72" s="170"/>
      <c r="I72" s="170"/>
      <c r="AJ72" s="138"/>
      <c r="AU72" s="138"/>
      <c r="BV72" s="9" t="s">
        <v>169</v>
      </c>
    </row>
    <row r="73" spans="4:76" s="9" customFormat="1">
      <c r="D73" s="94" t="s">
        <v>169</v>
      </c>
      <c r="E73" s="94"/>
      <c r="F73" s="94"/>
      <c r="G73" s="75"/>
      <c r="H73" s="75"/>
      <c r="I73" s="75"/>
      <c r="J73" s="94"/>
      <c r="K73" s="94"/>
      <c r="AJ73" s="138"/>
      <c r="AU73" s="138"/>
      <c r="BV73" s="9" t="s">
        <v>171</v>
      </c>
    </row>
    <row r="74" spans="4:76" s="9" customFormat="1">
      <c r="D74" s="94" t="s">
        <v>175</v>
      </c>
      <c r="E74" s="94"/>
      <c r="F74" s="94"/>
      <c r="G74" s="75"/>
      <c r="H74" s="75"/>
      <c r="I74" s="75"/>
      <c r="J74" s="94"/>
      <c r="K74" s="94"/>
      <c r="AJ74" s="138"/>
      <c r="AU74" s="138"/>
    </row>
    <row r="75" spans="4:76" s="9" customFormat="1">
      <c r="G75" s="170"/>
      <c r="H75" s="170"/>
      <c r="I75" s="170"/>
      <c r="AJ75" s="138"/>
      <c r="AU75" s="138"/>
    </row>
    <row r="76" spans="4:76" s="9" customFormat="1">
      <c r="D76" s="75"/>
      <c r="E76" s="75"/>
      <c r="F76" s="75"/>
      <c r="G76" s="75"/>
      <c r="H76" s="75"/>
      <c r="I76" s="75"/>
      <c r="J76" s="75"/>
      <c r="K76" s="75"/>
      <c r="AJ76" s="138"/>
      <c r="AU76" s="138"/>
    </row>
    <row r="77" spans="4:76" s="9" customFormat="1">
      <c r="D77" s="75"/>
      <c r="E77" s="75"/>
      <c r="F77" s="75"/>
      <c r="G77" s="75"/>
      <c r="H77" s="75"/>
      <c r="I77" s="75"/>
      <c r="J77" s="75"/>
      <c r="K77" s="75"/>
      <c r="AJ77" s="138"/>
      <c r="AU77" s="138"/>
    </row>
    <row r="78" spans="4:76" s="9" customFormat="1">
      <c r="G78" s="170"/>
      <c r="H78" s="170"/>
      <c r="I78" s="170"/>
      <c r="AJ78" s="138"/>
      <c r="AU78" s="138"/>
    </row>
    <row r="79" spans="4:76" s="9" customFormat="1">
      <c r="D79" s="94" t="s">
        <v>172</v>
      </c>
      <c r="E79" s="94"/>
      <c r="F79" s="94"/>
      <c r="G79" s="75"/>
      <c r="H79" s="75"/>
      <c r="I79" s="75"/>
      <c r="J79" s="94"/>
      <c r="K79" s="94"/>
      <c r="AJ79" s="138"/>
      <c r="AU79" s="138"/>
    </row>
    <row r="80" spans="4:76" s="9" customFormat="1">
      <c r="D80" s="94" t="s">
        <v>173</v>
      </c>
      <c r="E80" s="94"/>
      <c r="F80" s="94"/>
      <c r="G80" s="75"/>
      <c r="H80" s="75"/>
      <c r="I80" s="75"/>
      <c r="J80" s="94"/>
      <c r="K80" s="94"/>
      <c r="AJ80" s="138"/>
      <c r="AU80" s="138"/>
    </row>
    <row r="81" spans="4:47" s="9" customFormat="1">
      <c r="D81" s="75"/>
      <c r="E81" s="75"/>
      <c r="F81" s="75"/>
      <c r="G81" s="75"/>
      <c r="H81" s="75"/>
      <c r="I81" s="75"/>
      <c r="J81" s="75"/>
      <c r="K81" s="75"/>
      <c r="AJ81" s="138"/>
      <c r="AU81" s="138"/>
    </row>
    <row r="82" spans="4:47" s="9" customFormat="1">
      <c r="D82" s="75"/>
      <c r="E82" s="75"/>
      <c r="F82" s="75"/>
      <c r="G82" s="75"/>
      <c r="H82" s="75"/>
      <c r="I82" s="75"/>
      <c r="J82" s="75"/>
      <c r="K82" s="75"/>
      <c r="AJ82" s="138"/>
      <c r="AU82" s="138"/>
    </row>
    <row r="83" spans="4:47" s="9" customFormat="1">
      <c r="D83" s="75"/>
      <c r="E83" s="75"/>
      <c r="F83" s="75"/>
      <c r="G83" s="75"/>
      <c r="H83" s="75"/>
      <c r="I83" s="75"/>
      <c r="J83" s="75"/>
      <c r="K83" s="75"/>
      <c r="AJ83" s="138"/>
      <c r="AU83" s="138"/>
    </row>
    <row r="84" spans="4:47" s="9" customFormat="1">
      <c r="D84" s="75"/>
      <c r="E84" s="75"/>
      <c r="F84" s="75"/>
      <c r="G84" s="75"/>
      <c r="H84" s="75"/>
      <c r="I84" s="75"/>
      <c r="J84" s="75"/>
      <c r="K84" s="75"/>
      <c r="AJ84" s="138"/>
      <c r="AU84" s="138"/>
    </row>
    <row r="85" spans="4:47" s="9" customFormat="1">
      <c r="D85" s="75"/>
      <c r="E85" s="75"/>
      <c r="F85" s="75"/>
      <c r="G85" s="75"/>
      <c r="H85" s="75"/>
      <c r="I85" s="75"/>
      <c r="J85" s="75"/>
      <c r="K85" s="75"/>
      <c r="AJ85" s="138"/>
      <c r="AU85" s="138"/>
    </row>
    <row r="86" spans="4:47" s="9" customFormat="1">
      <c r="D86" s="75"/>
      <c r="E86" s="75"/>
      <c r="F86" s="75"/>
      <c r="G86" s="75"/>
      <c r="H86" s="75"/>
      <c r="I86" s="75"/>
      <c r="J86" s="75"/>
      <c r="K86" s="75"/>
      <c r="AJ86" s="138"/>
      <c r="AU86" s="138"/>
    </row>
    <row r="87" spans="4:47" s="9" customFormat="1">
      <c r="D87" s="75"/>
      <c r="E87" s="75"/>
      <c r="F87" s="75"/>
      <c r="G87" s="75"/>
      <c r="H87" s="75"/>
      <c r="I87" s="75"/>
      <c r="J87" s="75"/>
      <c r="K87" s="75"/>
      <c r="AJ87" s="138"/>
      <c r="AU87" s="138"/>
    </row>
    <row r="88" spans="4:47" s="9" customFormat="1">
      <c r="D88" s="75"/>
      <c r="E88" s="75"/>
      <c r="F88" s="75"/>
      <c r="G88" s="75"/>
      <c r="H88" s="75"/>
      <c r="I88" s="75"/>
      <c r="J88" s="75"/>
      <c r="K88" s="75"/>
      <c r="AJ88" s="138"/>
      <c r="AU88" s="138"/>
    </row>
    <row r="89" spans="4:47" s="9" customFormat="1">
      <c r="D89" s="75"/>
      <c r="E89" s="75"/>
      <c r="F89" s="75"/>
      <c r="G89" s="75"/>
      <c r="H89" s="75"/>
      <c r="I89" s="75"/>
      <c r="J89" s="75"/>
      <c r="K89" s="75"/>
      <c r="AJ89" s="138"/>
      <c r="AU89" s="138"/>
    </row>
    <row r="90" spans="4:47" s="9" customFormat="1">
      <c r="D90" s="75"/>
      <c r="E90" s="75"/>
      <c r="F90" s="75"/>
      <c r="G90" s="75"/>
      <c r="H90" s="75"/>
      <c r="I90" s="75"/>
      <c r="J90" s="75"/>
      <c r="K90" s="75"/>
      <c r="AJ90" s="138"/>
      <c r="AU90" s="138"/>
    </row>
    <row r="91" spans="4:47" s="9" customFormat="1">
      <c r="D91" s="75"/>
      <c r="E91" s="75"/>
      <c r="F91" s="75"/>
      <c r="G91" s="75"/>
      <c r="H91" s="75"/>
      <c r="I91" s="75"/>
      <c r="J91" s="75"/>
      <c r="K91" s="75"/>
      <c r="AJ91" s="138"/>
      <c r="AU91" s="138"/>
    </row>
    <row r="92" spans="4:47" s="9" customFormat="1">
      <c r="D92" s="75"/>
      <c r="E92" s="75"/>
      <c r="F92" s="75"/>
      <c r="G92" s="75"/>
      <c r="H92" s="75"/>
      <c r="I92" s="75"/>
      <c r="J92" s="75"/>
      <c r="K92" s="75"/>
      <c r="AJ92" s="138"/>
      <c r="AU92" s="138"/>
    </row>
    <row r="93" spans="4:47" s="9" customFormat="1">
      <c r="D93" s="75"/>
      <c r="E93" s="75"/>
      <c r="F93" s="75"/>
      <c r="G93" s="75"/>
      <c r="H93" s="75"/>
      <c r="I93" s="75"/>
      <c r="J93" s="75"/>
      <c r="K93" s="75"/>
      <c r="AJ93" s="138"/>
      <c r="AU93" s="138"/>
    </row>
    <row r="94" spans="4:47" s="9" customFormat="1">
      <c r="D94" s="75"/>
      <c r="E94" s="75"/>
      <c r="F94" s="75"/>
      <c r="G94" s="75"/>
      <c r="H94" s="75"/>
      <c r="I94" s="75"/>
      <c r="J94" s="75"/>
      <c r="K94" s="75"/>
      <c r="AJ94" s="138"/>
      <c r="AU94" s="138"/>
    </row>
    <row r="95" spans="4:47" s="9" customFormat="1">
      <c r="D95" s="75"/>
      <c r="E95" s="75"/>
      <c r="F95" s="75"/>
      <c r="G95" s="75"/>
      <c r="H95" s="75"/>
      <c r="I95" s="75"/>
      <c r="J95" s="75"/>
      <c r="K95" s="75"/>
      <c r="AJ95" s="138"/>
      <c r="AU95" s="138"/>
    </row>
    <row r="96" spans="4:47" s="9" customFormat="1">
      <c r="D96" s="75"/>
      <c r="E96" s="75"/>
      <c r="F96" s="75"/>
      <c r="G96" s="75"/>
      <c r="H96" s="75"/>
      <c r="I96" s="75"/>
      <c r="J96" s="75"/>
      <c r="K96" s="75"/>
      <c r="AJ96" s="138"/>
      <c r="AU96" s="138"/>
    </row>
    <row r="97" spans="4:47" s="9" customFormat="1">
      <c r="D97" s="75"/>
      <c r="E97" s="75"/>
      <c r="F97" s="75"/>
      <c r="G97" s="75"/>
      <c r="H97" s="75"/>
      <c r="I97" s="75"/>
      <c r="J97" s="75"/>
      <c r="K97" s="75"/>
      <c r="AJ97" s="138"/>
      <c r="AU97" s="138"/>
    </row>
    <row r="98" spans="4:47" s="9" customFormat="1">
      <c r="D98" s="75"/>
      <c r="E98" s="75"/>
      <c r="F98" s="75"/>
      <c r="G98" s="75"/>
      <c r="H98" s="75"/>
      <c r="I98" s="75"/>
      <c r="J98" s="75"/>
      <c r="K98" s="75"/>
      <c r="AJ98" s="138"/>
      <c r="AU98" s="138"/>
    </row>
    <row r="99" spans="4:47" s="9" customFormat="1">
      <c r="D99" s="75"/>
      <c r="E99" s="75"/>
      <c r="F99" s="75"/>
      <c r="G99" s="75"/>
      <c r="H99" s="75"/>
      <c r="I99" s="75"/>
      <c r="J99" s="75"/>
      <c r="K99" s="75"/>
      <c r="AJ99" s="138"/>
      <c r="AU99" s="138"/>
    </row>
    <row r="100" spans="4:47" s="9" customFormat="1">
      <c r="D100" s="75"/>
      <c r="E100" s="75"/>
      <c r="F100" s="75"/>
      <c r="G100" s="75"/>
      <c r="H100" s="75"/>
      <c r="I100" s="75"/>
      <c r="J100" s="75"/>
      <c r="K100" s="75"/>
      <c r="AJ100" s="138"/>
      <c r="AU100" s="138"/>
    </row>
    <row r="101" spans="4:47" s="9" customFormat="1">
      <c r="D101" s="75"/>
      <c r="E101" s="75"/>
      <c r="F101" s="75"/>
      <c r="G101" s="75"/>
      <c r="H101" s="75"/>
      <c r="I101" s="75"/>
      <c r="J101" s="75"/>
      <c r="K101" s="75"/>
      <c r="AJ101" s="138"/>
      <c r="AU101" s="138"/>
    </row>
    <row r="102" spans="4:47" s="9" customFormat="1">
      <c r="D102" s="75"/>
      <c r="E102" s="75"/>
      <c r="F102" s="75"/>
      <c r="G102" s="75"/>
      <c r="H102" s="75"/>
      <c r="I102" s="75"/>
      <c r="J102" s="75"/>
      <c r="K102" s="75"/>
      <c r="AJ102" s="138"/>
      <c r="AU102" s="138"/>
    </row>
    <row r="103" spans="4:47" s="9" customFormat="1">
      <c r="D103" s="75"/>
      <c r="E103" s="75"/>
      <c r="F103" s="75"/>
      <c r="G103" s="75"/>
      <c r="H103" s="75"/>
      <c r="I103" s="75"/>
      <c r="J103" s="75"/>
      <c r="K103" s="75"/>
      <c r="AJ103" s="138"/>
      <c r="AU103" s="138"/>
    </row>
    <row r="104" spans="4:47" s="9" customFormat="1">
      <c r="D104" s="75"/>
      <c r="E104" s="75"/>
      <c r="F104" s="75"/>
      <c r="G104" s="75"/>
      <c r="H104" s="75"/>
      <c r="I104" s="75"/>
      <c r="J104" s="75"/>
      <c r="K104" s="75"/>
      <c r="AJ104" s="138"/>
      <c r="AU104" s="138"/>
    </row>
    <row r="105" spans="4:47" s="9" customFormat="1">
      <c r="D105" s="75"/>
      <c r="E105" s="75"/>
      <c r="F105" s="75"/>
      <c r="G105" s="75"/>
      <c r="H105" s="75"/>
      <c r="I105" s="75"/>
      <c r="J105" s="75"/>
      <c r="K105" s="75"/>
      <c r="AJ105" s="138"/>
      <c r="AU105" s="138"/>
    </row>
    <row r="106" spans="4:47" s="9" customFormat="1">
      <c r="D106" s="75"/>
      <c r="E106" s="75"/>
      <c r="F106" s="75"/>
      <c r="G106" s="75"/>
      <c r="H106" s="75"/>
      <c r="I106" s="75"/>
      <c r="J106" s="75"/>
      <c r="K106" s="75"/>
      <c r="AJ106" s="138"/>
      <c r="AU106" s="138"/>
    </row>
    <row r="107" spans="4:47" s="9" customFormat="1">
      <c r="D107" s="75"/>
      <c r="E107" s="75"/>
      <c r="F107" s="75"/>
      <c r="G107" s="75"/>
      <c r="H107" s="75"/>
      <c r="I107" s="75"/>
      <c r="J107" s="75"/>
      <c r="K107" s="75"/>
      <c r="AJ107" s="138"/>
      <c r="AU107" s="138"/>
    </row>
    <row r="108" spans="4:47" s="9" customFormat="1">
      <c r="D108" s="75"/>
      <c r="E108" s="75"/>
      <c r="F108" s="75"/>
      <c r="G108" s="75"/>
      <c r="H108" s="75"/>
      <c r="I108" s="75"/>
      <c r="J108" s="75"/>
      <c r="K108" s="75"/>
      <c r="AJ108" s="138"/>
      <c r="AU108" s="138"/>
    </row>
    <row r="109" spans="4:47" s="9" customFormat="1">
      <c r="D109" s="75"/>
      <c r="E109" s="75"/>
      <c r="F109" s="75"/>
      <c r="G109" s="75"/>
      <c r="H109" s="75"/>
      <c r="I109" s="75"/>
      <c r="J109" s="75"/>
      <c r="K109" s="75"/>
      <c r="AJ109" s="138"/>
      <c r="AU109" s="138"/>
    </row>
    <row r="110" spans="4:47" s="9" customFormat="1">
      <c r="D110" s="75"/>
      <c r="E110" s="75"/>
      <c r="F110" s="75"/>
      <c r="G110" s="75"/>
      <c r="H110" s="75"/>
      <c r="I110" s="75"/>
      <c r="J110" s="75"/>
      <c r="K110" s="75"/>
      <c r="AJ110" s="138"/>
      <c r="AU110" s="138"/>
    </row>
    <row r="111" spans="4:47" s="9" customFormat="1">
      <c r="D111" s="75"/>
      <c r="E111" s="75"/>
      <c r="F111" s="75"/>
      <c r="G111" s="75"/>
      <c r="H111" s="75"/>
      <c r="I111" s="75"/>
      <c r="J111" s="75"/>
      <c r="K111" s="75"/>
      <c r="AJ111" s="138"/>
      <c r="AU111" s="138"/>
    </row>
    <row r="112" spans="4:47" s="9" customFormat="1">
      <c r="D112" s="75"/>
      <c r="E112" s="75"/>
      <c r="F112" s="75"/>
      <c r="G112" s="75"/>
      <c r="H112" s="75"/>
      <c r="I112" s="75"/>
      <c r="J112" s="75"/>
      <c r="K112" s="75"/>
      <c r="AJ112" s="138"/>
      <c r="AU112" s="138"/>
    </row>
    <row r="113" spans="4:47" s="9" customFormat="1">
      <c r="D113" s="75"/>
      <c r="E113" s="75"/>
      <c r="F113" s="75"/>
      <c r="G113" s="75"/>
      <c r="H113" s="75"/>
      <c r="I113" s="75"/>
      <c r="J113" s="75"/>
      <c r="K113" s="75"/>
      <c r="AJ113" s="138"/>
      <c r="AU113" s="138"/>
    </row>
    <row r="114" spans="4:47" s="9" customFormat="1">
      <c r="D114" s="75"/>
      <c r="E114" s="75"/>
      <c r="F114" s="75"/>
      <c r="G114" s="75"/>
      <c r="H114" s="75"/>
      <c r="I114" s="75"/>
      <c r="J114" s="75"/>
      <c r="K114" s="75"/>
      <c r="AJ114" s="138"/>
      <c r="AU114" s="138"/>
    </row>
    <row r="115" spans="4:47" s="9" customFormat="1">
      <c r="D115" s="75"/>
      <c r="E115" s="75"/>
      <c r="F115" s="75"/>
      <c r="G115" s="75"/>
      <c r="H115" s="75"/>
      <c r="I115" s="75"/>
      <c r="J115" s="75"/>
      <c r="K115" s="75"/>
      <c r="AJ115" s="138"/>
      <c r="AU115" s="138"/>
    </row>
    <row r="116" spans="4:47" s="9" customFormat="1">
      <c r="D116" s="75"/>
      <c r="E116" s="75"/>
      <c r="F116" s="75"/>
      <c r="G116" s="75"/>
      <c r="H116" s="75"/>
      <c r="I116" s="75"/>
      <c r="J116" s="75"/>
      <c r="K116" s="75"/>
      <c r="AJ116" s="138"/>
      <c r="AU116" s="138"/>
    </row>
    <row r="117" spans="4:47" s="9" customFormat="1">
      <c r="D117" s="75"/>
      <c r="E117" s="75"/>
      <c r="F117" s="75"/>
      <c r="G117" s="75"/>
      <c r="H117" s="75"/>
      <c r="I117" s="75"/>
      <c r="J117" s="75"/>
      <c r="K117" s="75"/>
      <c r="AJ117" s="138"/>
      <c r="AU117" s="138"/>
    </row>
    <row r="118" spans="4:47" s="9" customFormat="1">
      <c r="D118" s="75"/>
      <c r="E118" s="75"/>
      <c r="F118" s="75"/>
      <c r="G118" s="75"/>
      <c r="H118" s="75"/>
      <c r="I118" s="75"/>
      <c r="J118" s="75"/>
      <c r="K118" s="75"/>
      <c r="AJ118" s="138"/>
      <c r="AU118" s="138"/>
    </row>
    <row r="119" spans="4:47" s="9" customFormat="1">
      <c r="D119" s="75"/>
      <c r="E119" s="75"/>
      <c r="F119" s="75"/>
      <c r="G119" s="75"/>
      <c r="H119" s="75"/>
      <c r="I119" s="75"/>
      <c r="J119" s="75"/>
      <c r="K119" s="75"/>
      <c r="AJ119" s="138"/>
      <c r="AU119" s="138"/>
    </row>
    <row r="120" spans="4:47" s="9" customFormat="1">
      <c r="D120" s="75"/>
      <c r="E120" s="75"/>
      <c r="F120" s="75"/>
      <c r="G120" s="75"/>
      <c r="H120" s="75"/>
      <c r="I120" s="75"/>
      <c r="J120" s="75"/>
      <c r="K120" s="75"/>
      <c r="AJ120" s="138"/>
      <c r="AU120" s="138"/>
    </row>
    <row r="121" spans="4:47" s="9" customFormat="1">
      <c r="D121" s="75"/>
      <c r="E121" s="75"/>
      <c r="F121" s="75"/>
      <c r="G121" s="75"/>
      <c r="H121" s="75"/>
      <c r="I121" s="75"/>
      <c r="J121" s="75"/>
      <c r="K121" s="75"/>
      <c r="AJ121" s="138"/>
      <c r="AU121" s="138"/>
    </row>
    <row r="122" spans="4:47" s="9" customFormat="1">
      <c r="D122" s="75"/>
      <c r="E122" s="75"/>
      <c r="F122" s="75"/>
      <c r="G122" s="75"/>
      <c r="H122" s="75"/>
      <c r="I122" s="75"/>
      <c r="J122" s="75"/>
      <c r="K122" s="75"/>
      <c r="AJ122" s="138"/>
      <c r="AU122" s="138"/>
    </row>
    <row r="123" spans="4:47" s="9" customFormat="1">
      <c r="D123" s="75"/>
      <c r="E123" s="75"/>
      <c r="F123" s="75"/>
      <c r="G123" s="75"/>
      <c r="H123" s="75"/>
      <c r="I123" s="75"/>
      <c r="J123" s="75"/>
      <c r="K123" s="75"/>
      <c r="AJ123" s="138"/>
      <c r="AU123" s="138"/>
    </row>
    <row r="124" spans="4:47" s="9" customFormat="1">
      <c r="D124" s="75"/>
      <c r="E124" s="75"/>
      <c r="F124" s="75"/>
      <c r="G124" s="75"/>
      <c r="H124" s="75"/>
      <c r="I124" s="75"/>
      <c r="J124" s="75"/>
      <c r="K124" s="75"/>
      <c r="AJ124" s="138"/>
      <c r="AU124" s="138"/>
    </row>
    <row r="125" spans="4:47" s="9" customFormat="1">
      <c r="D125" s="75"/>
      <c r="E125" s="75"/>
      <c r="F125" s="75"/>
      <c r="G125" s="75"/>
      <c r="H125" s="75"/>
      <c r="I125" s="75"/>
      <c r="J125" s="75"/>
      <c r="K125" s="75"/>
      <c r="AJ125" s="138"/>
      <c r="AU125" s="138"/>
    </row>
    <row r="126" spans="4:47" s="9" customFormat="1">
      <c r="D126" s="75"/>
      <c r="E126" s="75"/>
      <c r="F126" s="75"/>
      <c r="G126" s="75"/>
      <c r="H126" s="75"/>
      <c r="I126" s="75"/>
      <c r="J126" s="75"/>
      <c r="K126" s="75"/>
      <c r="AJ126" s="138"/>
      <c r="AU126" s="138"/>
    </row>
    <row r="127" spans="4:47" s="9" customFormat="1">
      <c r="D127" s="75"/>
      <c r="E127" s="75"/>
      <c r="F127" s="75"/>
      <c r="G127" s="75"/>
      <c r="H127" s="75"/>
      <c r="I127" s="75"/>
      <c r="J127" s="75"/>
      <c r="K127" s="75"/>
      <c r="AJ127" s="138"/>
      <c r="AU127" s="138"/>
    </row>
    <row r="128" spans="4:47" s="9" customFormat="1">
      <c r="D128" s="75"/>
      <c r="E128" s="75"/>
      <c r="F128" s="75"/>
      <c r="G128" s="75"/>
      <c r="H128" s="75"/>
      <c r="I128" s="75"/>
      <c r="J128" s="75"/>
      <c r="K128" s="75"/>
      <c r="AJ128" s="138"/>
      <c r="AU128" s="138"/>
    </row>
    <row r="129" spans="4:47" s="9" customFormat="1">
      <c r="D129" s="75"/>
      <c r="E129" s="75"/>
      <c r="F129" s="75"/>
      <c r="G129" s="75"/>
      <c r="H129" s="75"/>
      <c r="I129" s="75"/>
      <c r="J129" s="75"/>
      <c r="K129" s="75"/>
      <c r="AJ129" s="138"/>
      <c r="AU129" s="138"/>
    </row>
    <row r="130" spans="4:47" s="9" customFormat="1">
      <c r="D130" s="75"/>
      <c r="E130" s="75"/>
      <c r="F130" s="75"/>
      <c r="G130" s="75"/>
      <c r="H130" s="75"/>
      <c r="I130" s="75"/>
      <c r="J130" s="75"/>
      <c r="K130" s="75"/>
      <c r="AJ130" s="138"/>
      <c r="AU130" s="138"/>
    </row>
    <row r="131" spans="4:47" s="9" customFormat="1">
      <c r="D131" s="75"/>
      <c r="E131" s="75"/>
      <c r="F131" s="75"/>
      <c r="G131" s="75"/>
      <c r="H131" s="75"/>
      <c r="I131" s="75"/>
      <c r="J131" s="75"/>
      <c r="K131" s="75"/>
      <c r="AJ131" s="138"/>
      <c r="AU131" s="138"/>
    </row>
    <row r="132" spans="4:47" s="9" customFormat="1">
      <c r="D132" s="75"/>
      <c r="E132" s="75"/>
      <c r="F132" s="75"/>
      <c r="G132" s="75"/>
      <c r="H132" s="75"/>
      <c r="I132" s="75"/>
      <c r="J132" s="75"/>
      <c r="K132" s="75"/>
      <c r="AJ132" s="138"/>
      <c r="AU132" s="138"/>
    </row>
    <row r="133" spans="4:47" s="9" customFormat="1">
      <c r="D133" s="75"/>
      <c r="E133" s="75"/>
      <c r="F133" s="75"/>
      <c r="G133" s="75"/>
      <c r="H133" s="75"/>
      <c r="I133" s="75"/>
      <c r="J133" s="75"/>
      <c r="K133" s="75"/>
      <c r="AJ133" s="138"/>
      <c r="AU133" s="138"/>
    </row>
    <row r="134" spans="4:47" s="9" customFormat="1">
      <c r="D134" s="75"/>
      <c r="E134" s="75"/>
      <c r="F134" s="75"/>
      <c r="G134" s="75"/>
      <c r="H134" s="75"/>
      <c r="I134" s="75"/>
      <c r="J134" s="75"/>
      <c r="K134" s="75"/>
      <c r="AJ134" s="138"/>
      <c r="AU134" s="138"/>
    </row>
    <row r="135" spans="4:47" s="9" customFormat="1">
      <c r="D135" s="75"/>
      <c r="E135" s="75"/>
      <c r="F135" s="75"/>
      <c r="G135" s="75"/>
      <c r="H135" s="75"/>
      <c r="I135" s="75"/>
      <c r="J135" s="75"/>
      <c r="K135" s="75"/>
      <c r="AJ135" s="138"/>
      <c r="AU135" s="138"/>
    </row>
    <row r="136" spans="4:47" s="9" customFormat="1">
      <c r="D136" s="75"/>
      <c r="E136" s="75"/>
      <c r="F136" s="75"/>
      <c r="G136" s="75"/>
      <c r="H136" s="75"/>
      <c r="I136" s="75"/>
      <c r="J136" s="75"/>
      <c r="K136" s="75"/>
      <c r="AJ136" s="138"/>
      <c r="AU136" s="138"/>
    </row>
    <row r="137" spans="4:47" s="9" customFormat="1">
      <c r="D137" s="75"/>
      <c r="E137" s="75"/>
      <c r="F137" s="75"/>
      <c r="G137" s="75"/>
      <c r="H137" s="75"/>
      <c r="I137" s="75"/>
      <c r="J137" s="75"/>
      <c r="K137" s="75"/>
      <c r="AJ137" s="138"/>
      <c r="AU137" s="138"/>
    </row>
    <row r="138" spans="4:47" s="9" customFormat="1">
      <c r="D138" s="75"/>
      <c r="E138" s="75"/>
      <c r="F138" s="75"/>
      <c r="G138" s="75"/>
      <c r="H138" s="75"/>
      <c r="I138" s="75"/>
      <c r="J138" s="75"/>
      <c r="K138" s="75"/>
      <c r="AJ138" s="138"/>
      <c r="AU138" s="138"/>
    </row>
    <row r="139" spans="4:47" s="9" customFormat="1">
      <c r="D139" s="75"/>
      <c r="E139" s="75"/>
      <c r="F139" s="75"/>
      <c r="G139" s="75"/>
      <c r="H139" s="75"/>
      <c r="I139" s="75"/>
      <c r="J139" s="75"/>
      <c r="K139" s="75"/>
      <c r="AJ139" s="138"/>
      <c r="AU139" s="138"/>
    </row>
    <row r="140" spans="4:47" s="9" customFormat="1">
      <c r="D140" s="75"/>
      <c r="E140" s="75"/>
      <c r="F140" s="75"/>
      <c r="G140" s="75"/>
      <c r="H140" s="75"/>
      <c r="I140" s="75"/>
      <c r="J140" s="75"/>
      <c r="K140" s="75"/>
      <c r="AJ140" s="138"/>
      <c r="AU140" s="138"/>
    </row>
    <row r="141" spans="4:47" s="9" customFormat="1">
      <c r="D141" s="75"/>
      <c r="E141" s="75"/>
      <c r="F141" s="75"/>
      <c r="G141" s="75"/>
      <c r="H141" s="75"/>
      <c r="I141" s="75"/>
      <c r="J141" s="75"/>
      <c r="K141" s="75"/>
      <c r="AJ141" s="138"/>
      <c r="AU141" s="138"/>
    </row>
    <row r="142" spans="4:47" s="9" customFormat="1">
      <c r="D142" s="75"/>
      <c r="E142" s="75"/>
      <c r="F142" s="75"/>
      <c r="G142" s="75"/>
      <c r="H142" s="75"/>
      <c r="I142" s="75"/>
      <c r="J142" s="75"/>
      <c r="K142" s="75"/>
      <c r="AJ142" s="138"/>
      <c r="AU142" s="138"/>
    </row>
    <row r="143" spans="4:47" s="9" customFormat="1">
      <c r="D143" s="75"/>
      <c r="E143" s="75"/>
      <c r="F143" s="75"/>
      <c r="G143" s="75"/>
      <c r="H143" s="75"/>
      <c r="I143" s="75"/>
      <c r="J143" s="75"/>
      <c r="K143" s="75"/>
      <c r="AJ143" s="138"/>
      <c r="AU143" s="138"/>
    </row>
    <row r="144" spans="4:47" s="9" customFormat="1">
      <c r="D144" s="75"/>
      <c r="E144" s="75"/>
      <c r="F144" s="75"/>
      <c r="G144" s="75"/>
      <c r="H144" s="75"/>
      <c r="I144" s="75"/>
      <c r="J144" s="75"/>
      <c r="K144" s="75"/>
      <c r="AJ144" s="138"/>
      <c r="AU144" s="138"/>
    </row>
    <row r="145" spans="4:47" s="9" customFormat="1">
      <c r="D145" s="75"/>
      <c r="E145" s="75"/>
      <c r="F145" s="75"/>
      <c r="G145" s="75"/>
      <c r="H145" s="75"/>
      <c r="I145" s="75"/>
      <c r="J145" s="75"/>
      <c r="K145" s="75"/>
      <c r="AJ145" s="138"/>
      <c r="AU145" s="138"/>
    </row>
    <row r="146" spans="4:47" s="9" customFormat="1">
      <c r="D146" s="75"/>
      <c r="E146" s="75"/>
      <c r="F146" s="75"/>
      <c r="G146" s="75"/>
      <c r="H146" s="75"/>
      <c r="I146" s="75"/>
      <c r="J146" s="75"/>
      <c r="K146" s="75"/>
      <c r="AJ146" s="138"/>
      <c r="AU146" s="138"/>
    </row>
    <row r="147" spans="4:47" s="9" customFormat="1">
      <c r="D147" s="75"/>
      <c r="E147" s="75"/>
      <c r="F147" s="75"/>
      <c r="G147" s="75"/>
      <c r="H147" s="75"/>
      <c r="I147" s="75"/>
      <c r="J147" s="75"/>
      <c r="K147" s="75"/>
      <c r="AJ147" s="138"/>
      <c r="AU147" s="138"/>
    </row>
    <row r="148" spans="4:47" s="9" customFormat="1">
      <c r="D148" s="75"/>
      <c r="E148" s="75"/>
      <c r="F148" s="75"/>
      <c r="G148" s="75"/>
      <c r="H148" s="75"/>
      <c r="I148" s="75"/>
      <c r="J148" s="75"/>
      <c r="K148" s="75"/>
      <c r="AJ148" s="138"/>
      <c r="AU148" s="138"/>
    </row>
    <row r="149" spans="4:47" s="9" customFormat="1">
      <c r="D149" s="75"/>
      <c r="E149" s="75"/>
      <c r="F149" s="75"/>
      <c r="G149" s="75"/>
      <c r="H149" s="75"/>
      <c r="I149" s="75"/>
      <c r="J149" s="75"/>
      <c r="K149" s="75"/>
      <c r="AJ149" s="138"/>
      <c r="AU149" s="138"/>
    </row>
    <row r="150" spans="4:47" s="9" customFormat="1">
      <c r="D150" s="75"/>
      <c r="E150" s="75"/>
      <c r="F150" s="75"/>
      <c r="G150" s="75"/>
      <c r="H150" s="75"/>
      <c r="I150" s="75"/>
      <c r="J150" s="75"/>
      <c r="K150" s="75"/>
      <c r="AJ150" s="138"/>
      <c r="AU150" s="138"/>
    </row>
    <row r="151" spans="4:47" s="9" customFormat="1">
      <c r="D151" s="75"/>
      <c r="E151" s="75"/>
      <c r="F151" s="75"/>
      <c r="G151" s="75"/>
      <c r="H151" s="75"/>
      <c r="I151" s="75"/>
      <c r="J151" s="75"/>
      <c r="K151" s="75"/>
      <c r="AJ151" s="138"/>
      <c r="AU151" s="138"/>
    </row>
    <row r="152" spans="4:47" s="9" customFormat="1">
      <c r="D152" s="75"/>
      <c r="E152" s="75"/>
      <c r="F152" s="75"/>
      <c r="G152" s="75"/>
      <c r="H152" s="75"/>
      <c r="I152" s="75"/>
      <c r="J152" s="75"/>
      <c r="K152" s="75"/>
      <c r="AJ152" s="138"/>
      <c r="AU152" s="138"/>
    </row>
    <row r="153" spans="4:47" s="9" customFormat="1">
      <c r="D153" s="75"/>
      <c r="E153" s="75"/>
      <c r="F153" s="75"/>
      <c r="G153" s="75"/>
      <c r="H153" s="75"/>
      <c r="I153" s="75"/>
      <c r="J153" s="75"/>
      <c r="K153" s="75"/>
      <c r="AJ153" s="138"/>
      <c r="AU153" s="138"/>
    </row>
    <row r="154" spans="4:47" s="9" customFormat="1">
      <c r="D154" s="75"/>
      <c r="E154" s="75"/>
      <c r="F154" s="75"/>
      <c r="G154" s="75"/>
      <c r="H154" s="75"/>
      <c r="I154" s="75"/>
      <c r="J154" s="75"/>
      <c r="K154" s="75"/>
      <c r="AJ154" s="138"/>
      <c r="AU154" s="138"/>
    </row>
    <row r="155" spans="4:47" s="9" customFormat="1">
      <c r="D155" s="75"/>
      <c r="E155" s="75"/>
      <c r="F155" s="75"/>
      <c r="G155" s="75"/>
      <c r="H155" s="75"/>
      <c r="I155" s="75"/>
      <c r="J155" s="75"/>
      <c r="K155" s="75"/>
      <c r="AJ155" s="138"/>
      <c r="AU155" s="138"/>
    </row>
    <row r="156" spans="4:47" s="9" customFormat="1">
      <c r="D156" s="75"/>
      <c r="E156" s="75"/>
      <c r="F156" s="75"/>
      <c r="G156" s="75"/>
      <c r="H156" s="75"/>
      <c r="I156" s="75"/>
      <c r="J156" s="75"/>
      <c r="K156" s="75"/>
      <c r="AJ156" s="138"/>
      <c r="AU156" s="138"/>
    </row>
    <row r="157" spans="4:47" s="9" customFormat="1">
      <c r="D157" s="75"/>
      <c r="E157" s="75"/>
      <c r="F157" s="75"/>
      <c r="G157" s="75"/>
      <c r="H157" s="75"/>
      <c r="I157" s="75"/>
      <c r="J157" s="75"/>
      <c r="K157" s="75"/>
      <c r="AJ157" s="138"/>
      <c r="AU157" s="138"/>
    </row>
    <row r="158" spans="4:47" s="9" customFormat="1">
      <c r="D158" s="75"/>
      <c r="E158" s="75"/>
      <c r="F158" s="75"/>
      <c r="G158" s="75"/>
      <c r="H158" s="75"/>
      <c r="I158" s="75"/>
      <c r="J158" s="75"/>
      <c r="K158" s="75"/>
      <c r="AJ158" s="138"/>
      <c r="AU158" s="138"/>
    </row>
    <row r="159" spans="4:47" s="9" customFormat="1">
      <c r="D159" s="75"/>
      <c r="E159" s="75"/>
      <c r="F159" s="75"/>
      <c r="G159" s="75"/>
      <c r="H159" s="75"/>
      <c r="I159" s="75"/>
      <c r="J159" s="75"/>
      <c r="K159" s="75"/>
      <c r="AJ159" s="138"/>
      <c r="AU159" s="138"/>
    </row>
    <row r="160" spans="4:47" s="9" customFormat="1">
      <c r="D160" s="75"/>
      <c r="E160" s="75"/>
      <c r="F160" s="75"/>
      <c r="G160" s="75"/>
      <c r="H160" s="75"/>
      <c r="I160" s="75"/>
      <c r="J160" s="75"/>
      <c r="K160" s="75"/>
      <c r="AJ160" s="138"/>
      <c r="AU160" s="138"/>
    </row>
    <row r="161" spans="4:47" s="9" customFormat="1">
      <c r="D161" s="75"/>
      <c r="E161" s="75"/>
      <c r="F161" s="75"/>
      <c r="G161" s="75"/>
      <c r="H161" s="75"/>
      <c r="I161" s="75"/>
      <c r="J161" s="75"/>
      <c r="K161" s="75"/>
      <c r="AJ161" s="138"/>
      <c r="AU161" s="138"/>
    </row>
    <row r="162" spans="4:47" s="9" customFormat="1">
      <c r="D162" s="75"/>
      <c r="E162" s="75"/>
      <c r="F162" s="75"/>
      <c r="G162" s="75"/>
      <c r="H162" s="75"/>
      <c r="I162" s="75"/>
      <c r="J162" s="75"/>
      <c r="K162" s="75"/>
      <c r="AJ162" s="138"/>
      <c r="AU162" s="138"/>
    </row>
    <row r="163" spans="4:47" s="9" customFormat="1">
      <c r="D163" s="75"/>
      <c r="E163" s="75"/>
      <c r="F163" s="75"/>
      <c r="G163" s="75"/>
      <c r="H163" s="75"/>
      <c r="I163" s="75"/>
      <c r="J163" s="75"/>
      <c r="K163" s="75"/>
      <c r="AJ163" s="138"/>
      <c r="AU163" s="138"/>
    </row>
    <row r="164" spans="4:47" s="9" customFormat="1">
      <c r="D164" s="75"/>
      <c r="E164" s="75"/>
      <c r="F164" s="75"/>
      <c r="G164" s="75"/>
      <c r="H164" s="75"/>
      <c r="I164" s="75"/>
      <c r="J164" s="75"/>
      <c r="K164" s="75"/>
      <c r="AJ164" s="138"/>
      <c r="AU164" s="138"/>
    </row>
    <row r="165" spans="4:47" s="9" customFormat="1">
      <c r="D165" s="75"/>
      <c r="E165" s="75"/>
      <c r="F165" s="75"/>
      <c r="G165" s="75"/>
      <c r="H165" s="75"/>
      <c r="I165" s="75"/>
      <c r="J165" s="75"/>
      <c r="K165" s="75"/>
      <c r="AJ165" s="138"/>
      <c r="AU165" s="138"/>
    </row>
    <row r="166" spans="4:47" s="9" customFormat="1">
      <c r="D166" s="75"/>
      <c r="E166" s="75"/>
      <c r="F166" s="75"/>
      <c r="G166" s="75"/>
      <c r="H166" s="75"/>
      <c r="I166" s="75"/>
      <c r="J166" s="75"/>
      <c r="K166" s="75"/>
      <c r="AJ166" s="138"/>
      <c r="AU166" s="138"/>
    </row>
    <row r="167" spans="4:47" s="9" customFormat="1">
      <c r="D167" s="75"/>
      <c r="E167" s="75"/>
      <c r="F167" s="75"/>
      <c r="G167" s="75"/>
      <c r="H167" s="75"/>
      <c r="I167" s="75"/>
      <c r="J167" s="75"/>
      <c r="K167" s="75"/>
      <c r="AJ167" s="138"/>
      <c r="AU167" s="138"/>
    </row>
    <row r="168" spans="4:47" s="9" customFormat="1">
      <c r="D168" s="75"/>
      <c r="E168" s="75"/>
      <c r="F168" s="75"/>
      <c r="G168" s="75"/>
      <c r="H168" s="75"/>
      <c r="I168" s="75"/>
      <c r="J168" s="75"/>
      <c r="K168" s="75"/>
      <c r="AJ168" s="138"/>
      <c r="AU168" s="138"/>
    </row>
    <row r="169" spans="4:47" s="9" customFormat="1">
      <c r="D169" s="75"/>
      <c r="E169" s="75"/>
      <c r="F169" s="75"/>
      <c r="G169" s="75"/>
      <c r="H169" s="75"/>
      <c r="I169" s="75"/>
      <c r="J169" s="75"/>
      <c r="K169" s="75"/>
      <c r="AJ169" s="138"/>
      <c r="AU169" s="138"/>
    </row>
    <row r="170" spans="4:47" s="9" customFormat="1">
      <c r="D170" s="75"/>
      <c r="E170" s="75"/>
      <c r="F170" s="75"/>
      <c r="G170" s="75"/>
      <c r="H170" s="75"/>
      <c r="I170" s="75"/>
      <c r="J170" s="75"/>
      <c r="K170" s="75"/>
      <c r="AJ170" s="138"/>
      <c r="AU170" s="138"/>
    </row>
    <row r="171" spans="4:47" s="9" customFormat="1">
      <c r="D171" s="75"/>
      <c r="E171" s="75"/>
      <c r="F171" s="75"/>
      <c r="G171" s="75"/>
      <c r="H171" s="75"/>
      <c r="I171" s="75"/>
      <c r="J171" s="75"/>
      <c r="K171" s="75"/>
      <c r="AJ171" s="138"/>
      <c r="AU171" s="138"/>
    </row>
    <row r="172" spans="4:47" s="9" customFormat="1">
      <c r="D172" s="75"/>
      <c r="E172" s="75"/>
      <c r="F172" s="75"/>
      <c r="G172" s="75"/>
      <c r="H172" s="75"/>
      <c r="I172" s="75"/>
      <c r="J172" s="75"/>
      <c r="K172" s="75"/>
      <c r="AJ172" s="138"/>
      <c r="AU172" s="138"/>
    </row>
    <row r="173" spans="4:47" s="9" customFormat="1">
      <c r="D173" s="75"/>
      <c r="E173" s="75"/>
      <c r="F173" s="75"/>
      <c r="G173" s="75"/>
      <c r="H173" s="75"/>
      <c r="I173" s="75"/>
      <c r="J173" s="75"/>
      <c r="K173" s="75"/>
      <c r="AJ173" s="138"/>
      <c r="AU173" s="138"/>
    </row>
    <row r="174" spans="4:47" s="9" customFormat="1">
      <c r="D174" s="75"/>
      <c r="E174" s="75"/>
      <c r="F174" s="75"/>
      <c r="G174" s="75"/>
      <c r="H174" s="75"/>
      <c r="I174" s="75"/>
      <c r="J174" s="75"/>
      <c r="K174" s="75"/>
      <c r="AJ174" s="138"/>
      <c r="AU174" s="138"/>
    </row>
    <row r="175" spans="4:47" s="9" customFormat="1">
      <c r="D175" s="75"/>
      <c r="E175" s="75"/>
      <c r="F175" s="75"/>
      <c r="G175" s="75"/>
      <c r="H175" s="75"/>
      <c r="I175" s="75"/>
      <c r="J175" s="75"/>
      <c r="K175" s="75"/>
      <c r="AJ175" s="138"/>
      <c r="AU175" s="138"/>
    </row>
    <row r="176" spans="4:47" s="9" customFormat="1">
      <c r="D176" s="75"/>
      <c r="E176" s="75"/>
      <c r="F176" s="75"/>
      <c r="G176" s="75"/>
      <c r="H176" s="75"/>
      <c r="I176" s="75"/>
      <c r="J176" s="75"/>
      <c r="K176" s="75"/>
      <c r="AJ176" s="138"/>
      <c r="AU176" s="138"/>
    </row>
    <row r="177" spans="4:47" s="9" customFormat="1">
      <c r="D177" s="75"/>
      <c r="E177" s="75"/>
      <c r="F177" s="75"/>
      <c r="G177" s="75"/>
      <c r="H177" s="75"/>
      <c r="I177" s="75"/>
      <c r="J177" s="75"/>
      <c r="K177" s="75"/>
      <c r="AJ177" s="138"/>
      <c r="AU177" s="138"/>
    </row>
    <row r="178" spans="4:47" s="9" customFormat="1">
      <c r="D178" s="75"/>
      <c r="E178" s="75"/>
      <c r="F178" s="75"/>
      <c r="G178" s="75"/>
      <c r="H178" s="75"/>
      <c r="I178" s="75"/>
      <c r="J178" s="75"/>
      <c r="K178" s="75"/>
      <c r="AJ178" s="138"/>
      <c r="AU178" s="138"/>
    </row>
    <row r="179" spans="4:47" s="9" customFormat="1">
      <c r="D179" s="75"/>
      <c r="E179" s="75"/>
      <c r="F179" s="75"/>
      <c r="G179" s="75"/>
      <c r="H179" s="75"/>
      <c r="I179" s="75"/>
      <c r="J179" s="75"/>
      <c r="K179" s="75"/>
      <c r="AJ179" s="138"/>
      <c r="AU179" s="138"/>
    </row>
    <row r="180" spans="4:47" s="9" customFormat="1">
      <c r="D180" s="75"/>
      <c r="E180" s="75"/>
      <c r="F180" s="75"/>
      <c r="G180" s="75"/>
      <c r="H180" s="75"/>
      <c r="I180" s="75"/>
      <c r="J180" s="75"/>
      <c r="K180" s="75"/>
      <c r="AJ180" s="138"/>
      <c r="AU180" s="138"/>
    </row>
    <row r="181" spans="4:47" s="9" customFormat="1">
      <c r="D181" s="75"/>
      <c r="E181" s="75"/>
      <c r="F181" s="75"/>
      <c r="G181" s="75"/>
      <c r="H181" s="75"/>
      <c r="I181" s="75"/>
      <c r="J181" s="75"/>
      <c r="K181" s="75"/>
      <c r="AJ181" s="138"/>
      <c r="AU181" s="138"/>
    </row>
    <row r="182" spans="4:47" s="9" customFormat="1">
      <c r="D182" s="75"/>
      <c r="E182" s="75"/>
      <c r="F182" s="75"/>
      <c r="G182" s="75"/>
      <c r="H182" s="75"/>
      <c r="I182" s="75"/>
      <c r="J182" s="75"/>
      <c r="K182" s="75"/>
      <c r="AJ182" s="138"/>
      <c r="AU182" s="138"/>
    </row>
    <row r="183" spans="4:47" s="9" customFormat="1">
      <c r="D183" s="75"/>
      <c r="E183" s="75"/>
      <c r="F183" s="75"/>
      <c r="G183" s="75"/>
      <c r="H183" s="75"/>
      <c r="I183" s="75"/>
      <c r="J183" s="75"/>
      <c r="K183" s="75"/>
      <c r="AJ183" s="138"/>
      <c r="AU183" s="138"/>
    </row>
    <row r="184" spans="4:47" s="9" customFormat="1">
      <c r="D184" s="75"/>
      <c r="E184" s="75"/>
      <c r="F184" s="75"/>
      <c r="G184" s="75"/>
      <c r="H184" s="75"/>
      <c r="I184" s="75"/>
      <c r="J184" s="75"/>
      <c r="K184" s="75"/>
      <c r="AJ184" s="138"/>
      <c r="AU184" s="138"/>
    </row>
    <row r="185" spans="4:47" s="9" customFormat="1">
      <c r="D185" s="75"/>
      <c r="E185" s="75"/>
      <c r="F185" s="75"/>
      <c r="G185" s="75"/>
      <c r="H185" s="75"/>
      <c r="I185" s="75"/>
      <c r="J185" s="75"/>
      <c r="K185" s="75"/>
      <c r="AJ185" s="138"/>
      <c r="AU185" s="138"/>
    </row>
    <row r="186" spans="4:47" s="9" customFormat="1">
      <c r="D186" s="75"/>
      <c r="E186" s="75"/>
      <c r="F186" s="75"/>
      <c r="G186" s="75"/>
      <c r="H186" s="75"/>
      <c r="I186" s="75"/>
      <c r="J186" s="75"/>
      <c r="K186" s="75"/>
      <c r="AJ186" s="138"/>
      <c r="AU186" s="138"/>
    </row>
    <row r="187" spans="4:47" s="9" customFormat="1">
      <c r="D187" s="75"/>
      <c r="E187" s="75"/>
      <c r="F187" s="75"/>
      <c r="G187" s="75"/>
      <c r="H187" s="75"/>
      <c r="I187" s="75"/>
      <c r="J187" s="75"/>
      <c r="K187" s="75"/>
      <c r="AJ187" s="138"/>
      <c r="AU187" s="138"/>
    </row>
    <row r="188" spans="4:47" s="9" customFormat="1">
      <c r="D188" s="75"/>
      <c r="E188" s="75"/>
      <c r="F188" s="75"/>
      <c r="G188" s="75"/>
      <c r="H188" s="75"/>
      <c r="I188" s="75"/>
      <c r="J188" s="75"/>
      <c r="K188" s="75"/>
      <c r="AJ188" s="138"/>
      <c r="AU188" s="138"/>
    </row>
    <row r="189" spans="4:47" s="9" customFormat="1">
      <c r="D189" s="75"/>
      <c r="E189" s="75"/>
      <c r="F189" s="75"/>
      <c r="G189" s="75"/>
      <c r="H189" s="75"/>
      <c r="I189" s="75"/>
      <c r="J189" s="75"/>
      <c r="K189" s="75"/>
      <c r="AJ189" s="138"/>
      <c r="AU189" s="138"/>
    </row>
    <row r="190" spans="4:47" s="9" customFormat="1">
      <c r="D190" s="75"/>
      <c r="E190" s="75"/>
      <c r="F190" s="75"/>
      <c r="G190" s="75"/>
      <c r="H190" s="75"/>
      <c r="I190" s="75"/>
      <c r="J190" s="75"/>
      <c r="K190" s="75"/>
      <c r="AJ190" s="138"/>
      <c r="AU190" s="138"/>
    </row>
    <row r="191" spans="4:47" s="9" customFormat="1">
      <c r="D191" s="75"/>
      <c r="E191" s="75"/>
      <c r="F191" s="75"/>
      <c r="G191" s="75"/>
      <c r="H191" s="75"/>
      <c r="I191" s="75"/>
      <c r="J191" s="75"/>
      <c r="K191" s="75"/>
      <c r="AJ191" s="138"/>
      <c r="AU191" s="138"/>
    </row>
    <row r="192" spans="4:47" s="9" customFormat="1">
      <c r="D192" s="75"/>
      <c r="E192" s="75"/>
      <c r="F192" s="75"/>
      <c r="G192" s="75"/>
      <c r="H192" s="75"/>
      <c r="I192" s="75"/>
      <c r="J192" s="75"/>
      <c r="K192" s="75"/>
      <c r="AJ192" s="138"/>
      <c r="AU192" s="138"/>
    </row>
    <row r="193" spans="4:47" s="9" customFormat="1">
      <c r="D193" s="75"/>
      <c r="E193" s="75"/>
      <c r="F193" s="75"/>
      <c r="G193" s="75"/>
      <c r="H193" s="75"/>
      <c r="I193" s="75"/>
      <c r="J193" s="75"/>
      <c r="K193" s="75"/>
      <c r="AJ193" s="138"/>
      <c r="AU193" s="138"/>
    </row>
    <row r="194" spans="4:47" s="9" customFormat="1">
      <c r="D194" s="75"/>
      <c r="E194" s="75"/>
      <c r="F194" s="75"/>
      <c r="G194" s="75"/>
      <c r="H194" s="75"/>
      <c r="I194" s="75"/>
      <c r="J194" s="75"/>
      <c r="K194" s="75"/>
      <c r="AJ194" s="138"/>
      <c r="AU194" s="138"/>
    </row>
    <row r="195" spans="4:47" s="9" customFormat="1">
      <c r="D195" s="75"/>
      <c r="E195" s="75"/>
      <c r="F195" s="75"/>
      <c r="G195" s="75"/>
      <c r="H195" s="75"/>
      <c r="I195" s="75"/>
      <c r="J195" s="75"/>
      <c r="K195" s="75"/>
      <c r="AJ195" s="138"/>
      <c r="AU195" s="138"/>
    </row>
    <row r="196" spans="4:47" s="9" customFormat="1">
      <c r="D196" s="75"/>
      <c r="E196" s="75"/>
      <c r="F196" s="75"/>
      <c r="G196" s="75"/>
      <c r="H196" s="75"/>
      <c r="I196" s="75"/>
      <c r="J196" s="75"/>
      <c r="K196" s="75"/>
      <c r="AJ196" s="138"/>
      <c r="AU196" s="138"/>
    </row>
    <row r="197" spans="4:47" s="9" customFormat="1">
      <c r="D197" s="75"/>
      <c r="E197" s="75"/>
      <c r="F197" s="75"/>
      <c r="G197" s="75"/>
      <c r="H197" s="75"/>
      <c r="I197" s="75"/>
      <c r="J197" s="75"/>
      <c r="K197" s="75"/>
      <c r="AJ197" s="138"/>
      <c r="AU197" s="138"/>
    </row>
    <row r="198" spans="4:47" s="9" customFormat="1">
      <c r="D198" s="75"/>
      <c r="E198" s="75"/>
      <c r="F198" s="75"/>
      <c r="G198" s="75"/>
      <c r="H198" s="75"/>
      <c r="I198" s="75"/>
      <c r="J198" s="75"/>
      <c r="K198" s="75"/>
      <c r="AJ198" s="138"/>
      <c r="AU198" s="138"/>
    </row>
    <row r="199" spans="4:47" s="9" customFormat="1">
      <c r="D199" s="75"/>
      <c r="E199" s="75"/>
      <c r="F199" s="75"/>
      <c r="G199" s="75"/>
      <c r="H199" s="75"/>
      <c r="I199" s="75"/>
      <c r="J199" s="75"/>
      <c r="K199" s="75"/>
      <c r="AJ199" s="138"/>
      <c r="AU199" s="138"/>
    </row>
    <row r="200" spans="4:47" s="9" customFormat="1">
      <c r="D200" s="75"/>
      <c r="E200" s="75"/>
      <c r="F200" s="75"/>
      <c r="G200" s="75"/>
      <c r="H200" s="75"/>
      <c r="I200" s="75"/>
      <c r="J200" s="75"/>
      <c r="K200" s="75"/>
      <c r="AJ200" s="138"/>
      <c r="AU200" s="138"/>
    </row>
    <row r="201" spans="4:47" s="9" customFormat="1">
      <c r="D201" s="75"/>
      <c r="E201" s="75"/>
      <c r="F201" s="75"/>
      <c r="G201" s="75"/>
      <c r="H201" s="75"/>
      <c r="I201" s="75"/>
      <c r="J201" s="75"/>
      <c r="K201" s="75"/>
      <c r="AJ201" s="138"/>
      <c r="AU201" s="138"/>
    </row>
    <row r="202" spans="4:47" s="9" customFormat="1">
      <c r="D202" s="75"/>
      <c r="E202" s="75"/>
      <c r="F202" s="75"/>
      <c r="G202" s="75"/>
      <c r="H202" s="75"/>
      <c r="I202" s="75"/>
      <c r="J202" s="75"/>
      <c r="K202" s="75"/>
      <c r="AJ202" s="138"/>
      <c r="AU202" s="138"/>
    </row>
    <row r="203" spans="4:47" s="9" customFormat="1">
      <c r="D203" s="75"/>
      <c r="E203" s="75"/>
      <c r="F203" s="75"/>
      <c r="G203" s="75"/>
      <c r="H203" s="75"/>
      <c r="I203" s="75"/>
      <c r="J203" s="75"/>
      <c r="K203" s="75"/>
      <c r="AJ203" s="138"/>
      <c r="AU203" s="138"/>
    </row>
    <row r="204" spans="4:47" s="9" customFormat="1">
      <c r="D204" s="75"/>
      <c r="E204" s="75"/>
      <c r="F204" s="75"/>
      <c r="G204" s="75"/>
      <c r="H204" s="75"/>
      <c r="I204" s="75"/>
      <c r="J204" s="75"/>
      <c r="K204" s="75"/>
      <c r="AJ204" s="138"/>
      <c r="AU204" s="138"/>
    </row>
    <row r="205" spans="4:47" s="9" customFormat="1">
      <c r="D205" s="75"/>
      <c r="E205" s="75"/>
      <c r="F205" s="75"/>
      <c r="G205" s="75"/>
      <c r="H205" s="75"/>
      <c r="I205" s="75"/>
      <c r="J205" s="75"/>
      <c r="K205" s="75"/>
      <c r="AJ205" s="138"/>
      <c r="AU205" s="138"/>
    </row>
    <row r="206" spans="4:47" s="9" customFormat="1">
      <c r="D206" s="75"/>
      <c r="E206" s="75"/>
      <c r="F206" s="75"/>
      <c r="G206" s="75"/>
      <c r="H206" s="75"/>
      <c r="I206" s="75"/>
      <c r="J206" s="75"/>
      <c r="K206" s="75"/>
      <c r="AJ206" s="138"/>
      <c r="AU206" s="138"/>
    </row>
    <row r="207" spans="4:47" s="9" customFormat="1">
      <c r="D207" s="75"/>
      <c r="E207" s="75"/>
      <c r="F207" s="75"/>
      <c r="G207" s="75"/>
      <c r="H207" s="75"/>
      <c r="I207" s="75"/>
      <c r="J207" s="75"/>
      <c r="K207" s="75"/>
      <c r="AJ207" s="138"/>
      <c r="AU207" s="138"/>
    </row>
    <row r="208" spans="4:47" s="9" customFormat="1">
      <c r="D208" s="75"/>
      <c r="E208" s="75"/>
      <c r="F208" s="75"/>
      <c r="G208" s="75"/>
      <c r="H208" s="75"/>
      <c r="I208" s="75"/>
      <c r="J208" s="75"/>
      <c r="K208" s="75"/>
      <c r="AJ208" s="138"/>
      <c r="AU208" s="138"/>
    </row>
    <row r="209" spans="4:47" s="9" customFormat="1">
      <c r="D209" s="75"/>
      <c r="E209" s="75"/>
      <c r="F209" s="75"/>
      <c r="G209" s="75"/>
      <c r="H209" s="75"/>
      <c r="I209" s="75"/>
      <c r="J209" s="75"/>
      <c r="K209" s="75"/>
      <c r="AJ209" s="138"/>
      <c r="AU209" s="138"/>
    </row>
    <row r="210" spans="4:47" s="9" customFormat="1">
      <c r="D210" s="75"/>
      <c r="E210" s="75"/>
      <c r="F210" s="75"/>
      <c r="G210" s="75"/>
      <c r="H210" s="75"/>
      <c r="I210" s="75"/>
      <c r="J210" s="75"/>
      <c r="K210" s="75"/>
      <c r="AJ210" s="138"/>
      <c r="AU210" s="138"/>
    </row>
    <row r="211" spans="4:47" s="9" customFormat="1">
      <c r="D211" s="75"/>
      <c r="E211" s="75"/>
      <c r="F211" s="75"/>
      <c r="G211" s="75"/>
      <c r="H211" s="75"/>
      <c r="I211" s="75"/>
      <c r="J211" s="75"/>
      <c r="K211" s="75"/>
      <c r="AJ211" s="138"/>
      <c r="AU211" s="138"/>
    </row>
    <row r="212" spans="4:47" s="9" customFormat="1">
      <c r="D212" s="75"/>
      <c r="E212" s="75"/>
      <c r="F212" s="75"/>
      <c r="G212" s="75"/>
      <c r="H212" s="75"/>
      <c r="I212" s="75"/>
      <c r="J212" s="75"/>
      <c r="K212" s="75"/>
      <c r="AJ212" s="138"/>
      <c r="AU212" s="138"/>
    </row>
    <row r="213" spans="4:47" s="9" customFormat="1">
      <c r="D213" s="75"/>
      <c r="E213" s="75"/>
      <c r="F213" s="75"/>
      <c r="G213" s="75"/>
      <c r="H213" s="75"/>
      <c r="I213" s="75"/>
      <c r="J213" s="75"/>
      <c r="K213" s="75"/>
      <c r="AJ213" s="138"/>
      <c r="AU213" s="138"/>
    </row>
    <row r="214" spans="4:47" s="9" customFormat="1">
      <c r="D214" s="75"/>
      <c r="E214" s="75"/>
      <c r="F214" s="75"/>
      <c r="G214" s="75"/>
      <c r="H214" s="75"/>
      <c r="I214" s="75"/>
      <c r="J214" s="75"/>
      <c r="K214" s="75"/>
      <c r="AJ214" s="138"/>
      <c r="AU214" s="138"/>
    </row>
    <row r="215" spans="4:47" s="9" customFormat="1">
      <c r="D215" s="75"/>
      <c r="E215" s="75"/>
      <c r="F215" s="75"/>
      <c r="G215" s="75"/>
      <c r="H215" s="75"/>
      <c r="I215" s="75"/>
      <c r="J215" s="75"/>
      <c r="K215" s="75"/>
      <c r="AJ215" s="138"/>
      <c r="AU215" s="138"/>
    </row>
    <row r="216" spans="4:47" s="9" customFormat="1">
      <c r="D216" s="75"/>
      <c r="E216" s="75"/>
      <c r="F216" s="75"/>
      <c r="G216" s="75"/>
      <c r="H216" s="75"/>
      <c r="I216" s="75"/>
      <c r="J216" s="75"/>
      <c r="K216" s="75"/>
      <c r="AJ216" s="138"/>
      <c r="AU216" s="138"/>
    </row>
    <row r="217" spans="4:47" s="9" customFormat="1">
      <c r="D217" s="75"/>
      <c r="E217" s="75"/>
      <c r="F217" s="75"/>
      <c r="G217" s="75"/>
      <c r="H217" s="75"/>
      <c r="I217" s="75"/>
      <c r="J217" s="75"/>
      <c r="K217" s="75"/>
      <c r="AJ217" s="138"/>
      <c r="AU217" s="138"/>
    </row>
    <row r="218" spans="4:47" s="9" customFormat="1">
      <c r="D218" s="75"/>
      <c r="E218" s="75"/>
      <c r="F218" s="75"/>
      <c r="G218" s="75"/>
      <c r="H218" s="75"/>
      <c r="I218" s="75"/>
      <c r="J218" s="75"/>
      <c r="K218" s="75"/>
      <c r="AJ218" s="138"/>
      <c r="AU218" s="138"/>
    </row>
    <row r="219" spans="4:47" s="9" customFormat="1">
      <c r="D219" s="75"/>
      <c r="E219" s="75"/>
      <c r="F219" s="75"/>
      <c r="G219" s="75"/>
      <c r="H219" s="75"/>
      <c r="I219" s="75"/>
      <c r="J219" s="75"/>
      <c r="K219" s="75"/>
      <c r="AJ219" s="138"/>
      <c r="AU219" s="138"/>
    </row>
    <row r="220" spans="4:47" s="9" customFormat="1">
      <c r="D220" s="75"/>
      <c r="E220" s="75"/>
      <c r="F220" s="75"/>
      <c r="G220" s="75"/>
      <c r="H220" s="75"/>
      <c r="I220" s="75"/>
      <c r="J220" s="75"/>
      <c r="K220" s="75"/>
      <c r="AJ220" s="138"/>
      <c r="AU220" s="138"/>
    </row>
    <row r="221" spans="4:47" s="9" customFormat="1">
      <c r="D221" s="75"/>
      <c r="E221" s="75"/>
      <c r="F221" s="75"/>
      <c r="G221" s="75"/>
      <c r="H221" s="75"/>
      <c r="I221" s="75"/>
      <c r="J221" s="75"/>
      <c r="K221" s="75"/>
      <c r="AJ221" s="138"/>
      <c r="AU221" s="138"/>
    </row>
    <row r="222" spans="4:47" s="9" customFormat="1">
      <c r="D222" s="75"/>
      <c r="E222" s="75"/>
      <c r="F222" s="75"/>
      <c r="G222" s="75"/>
      <c r="H222" s="75"/>
      <c r="I222" s="75"/>
      <c r="J222" s="75"/>
      <c r="K222" s="75"/>
      <c r="AJ222" s="138"/>
      <c r="AU222" s="138"/>
    </row>
    <row r="223" spans="4:47" s="9" customFormat="1">
      <c r="D223" s="75"/>
      <c r="E223" s="75"/>
      <c r="F223" s="75"/>
      <c r="G223" s="75"/>
      <c r="H223" s="75"/>
      <c r="I223" s="75"/>
      <c r="J223" s="75"/>
      <c r="K223" s="75"/>
      <c r="AJ223" s="138"/>
      <c r="AU223" s="138"/>
    </row>
    <row r="224" spans="4:47" s="9" customFormat="1">
      <c r="D224" s="75"/>
      <c r="E224" s="75"/>
      <c r="F224" s="75"/>
      <c r="G224" s="75"/>
      <c r="H224" s="75"/>
      <c r="I224" s="75"/>
      <c r="J224" s="75"/>
      <c r="K224" s="75"/>
      <c r="AJ224" s="138"/>
      <c r="AU224" s="138"/>
    </row>
    <row r="225" spans="4:47" s="9" customFormat="1">
      <c r="D225" s="75"/>
      <c r="E225" s="75"/>
      <c r="F225" s="75"/>
      <c r="G225" s="75"/>
      <c r="H225" s="75"/>
      <c r="I225" s="75"/>
      <c r="J225" s="75"/>
      <c r="K225" s="75"/>
      <c r="AJ225" s="138"/>
      <c r="AU225" s="138"/>
    </row>
    <row r="226" spans="4:47" s="9" customFormat="1">
      <c r="D226" s="75"/>
      <c r="E226" s="75"/>
      <c r="F226" s="75"/>
      <c r="G226" s="75"/>
      <c r="H226" s="75"/>
      <c r="I226" s="75"/>
      <c r="J226" s="75"/>
      <c r="K226" s="75"/>
      <c r="AJ226" s="138"/>
      <c r="AU226" s="138"/>
    </row>
    <row r="227" spans="4:47" s="9" customFormat="1">
      <c r="D227" s="75"/>
      <c r="E227" s="75"/>
      <c r="F227" s="75"/>
      <c r="G227" s="75"/>
      <c r="H227" s="75"/>
      <c r="I227" s="75"/>
      <c r="J227" s="75"/>
      <c r="K227" s="75"/>
      <c r="AJ227" s="138"/>
      <c r="AU227" s="138"/>
    </row>
    <row r="228" spans="4:47" s="9" customFormat="1">
      <c r="D228" s="75"/>
      <c r="E228" s="75"/>
      <c r="F228" s="75"/>
      <c r="G228" s="75"/>
      <c r="H228" s="75"/>
      <c r="I228" s="75"/>
      <c r="J228" s="75"/>
      <c r="K228" s="75"/>
      <c r="AJ228" s="138"/>
      <c r="AU228" s="138"/>
    </row>
    <row r="229" spans="4:47" s="9" customFormat="1">
      <c r="D229" s="75"/>
      <c r="E229" s="75"/>
      <c r="F229" s="75"/>
      <c r="G229" s="75"/>
      <c r="H229" s="75"/>
      <c r="I229" s="75"/>
      <c r="J229" s="75"/>
      <c r="K229" s="75"/>
      <c r="AJ229" s="138"/>
      <c r="AU229" s="138"/>
    </row>
    <row r="230" spans="4:47" s="9" customFormat="1">
      <c r="D230" s="75"/>
      <c r="E230" s="75"/>
      <c r="F230" s="75"/>
      <c r="G230" s="75"/>
      <c r="H230" s="75"/>
      <c r="I230" s="75"/>
      <c r="J230" s="75"/>
      <c r="K230" s="75"/>
      <c r="AJ230" s="138"/>
      <c r="AU230" s="138"/>
    </row>
    <row r="231" spans="4:47" s="9" customFormat="1">
      <c r="D231" s="75"/>
      <c r="E231" s="75"/>
      <c r="F231" s="75"/>
      <c r="G231" s="75"/>
      <c r="H231" s="75"/>
      <c r="I231" s="75"/>
      <c r="J231" s="75"/>
      <c r="K231" s="75"/>
      <c r="AJ231" s="138"/>
      <c r="AU231" s="138"/>
    </row>
    <row r="232" spans="4:47" s="9" customFormat="1">
      <c r="D232" s="75"/>
      <c r="E232" s="75"/>
      <c r="F232" s="75"/>
      <c r="G232" s="75"/>
      <c r="H232" s="75"/>
      <c r="I232" s="75"/>
      <c r="J232" s="75"/>
      <c r="K232" s="75"/>
      <c r="AJ232" s="138"/>
      <c r="AU232" s="138"/>
    </row>
    <row r="233" spans="4:47" s="9" customFormat="1">
      <c r="D233" s="75"/>
      <c r="E233" s="75"/>
      <c r="F233" s="75"/>
      <c r="G233" s="75"/>
      <c r="H233" s="75"/>
      <c r="I233" s="75"/>
      <c r="J233" s="75"/>
      <c r="K233" s="75"/>
      <c r="AJ233" s="138"/>
      <c r="AU233" s="138"/>
    </row>
    <row r="234" spans="4:47" s="9" customFormat="1">
      <c r="D234" s="75"/>
      <c r="E234" s="75"/>
      <c r="F234" s="75"/>
      <c r="G234" s="75"/>
      <c r="H234" s="75"/>
      <c r="I234" s="75"/>
      <c r="J234" s="75"/>
      <c r="K234" s="75"/>
      <c r="AJ234" s="138"/>
      <c r="AU234" s="138"/>
    </row>
    <row r="235" spans="4:47" s="9" customFormat="1">
      <c r="D235" s="75"/>
      <c r="E235" s="75"/>
      <c r="F235" s="75"/>
      <c r="G235" s="75"/>
      <c r="H235" s="75"/>
      <c r="I235" s="75"/>
      <c r="J235" s="75"/>
      <c r="K235" s="75"/>
      <c r="AJ235" s="138"/>
      <c r="AU235" s="138"/>
    </row>
    <row r="236" spans="4:47" s="9" customFormat="1">
      <c r="D236" s="75"/>
      <c r="E236" s="75"/>
      <c r="F236" s="75"/>
      <c r="G236" s="75"/>
      <c r="H236" s="75"/>
      <c r="I236" s="75"/>
      <c r="J236" s="75"/>
      <c r="K236" s="75"/>
      <c r="AJ236" s="138"/>
      <c r="AU236" s="138"/>
    </row>
    <row r="237" spans="4:47" s="9" customFormat="1">
      <c r="D237" s="75"/>
      <c r="E237" s="75"/>
      <c r="F237" s="75"/>
      <c r="G237" s="75"/>
      <c r="H237" s="75"/>
      <c r="I237" s="75"/>
      <c r="J237" s="75"/>
      <c r="K237" s="75"/>
      <c r="AJ237" s="138"/>
      <c r="AU237" s="138"/>
    </row>
    <row r="238" spans="4:47" s="9" customFormat="1">
      <c r="D238" s="75"/>
      <c r="E238" s="75"/>
      <c r="F238" s="75"/>
      <c r="G238" s="75"/>
      <c r="H238" s="75"/>
      <c r="I238" s="75"/>
      <c r="J238" s="75"/>
      <c r="K238" s="75"/>
      <c r="AJ238" s="138"/>
      <c r="AU238" s="138"/>
    </row>
    <row r="239" spans="4:47" s="9" customFormat="1">
      <c r="D239" s="75"/>
      <c r="E239" s="75"/>
      <c r="F239" s="75"/>
      <c r="G239" s="75"/>
      <c r="H239" s="75"/>
      <c r="I239" s="75"/>
      <c r="J239" s="75"/>
      <c r="K239" s="75"/>
      <c r="AJ239" s="138"/>
      <c r="AU239" s="138"/>
    </row>
    <row r="240" spans="4:47" s="9" customFormat="1">
      <c r="D240" s="75"/>
      <c r="E240" s="75"/>
      <c r="F240" s="75"/>
      <c r="G240" s="75"/>
      <c r="H240" s="75"/>
      <c r="I240" s="75"/>
      <c r="J240" s="75"/>
      <c r="K240" s="75"/>
      <c r="AJ240" s="138"/>
      <c r="AU240" s="138"/>
    </row>
    <row r="241" spans="4:47" s="9" customFormat="1">
      <c r="D241" s="75"/>
      <c r="E241" s="75"/>
      <c r="F241" s="75"/>
      <c r="G241" s="75"/>
      <c r="H241" s="75"/>
      <c r="I241" s="75"/>
      <c r="J241" s="75"/>
      <c r="K241" s="75"/>
      <c r="AJ241" s="138"/>
      <c r="AU241" s="138"/>
    </row>
    <row r="242" spans="4:47" s="9" customFormat="1">
      <c r="D242" s="75"/>
      <c r="E242" s="75"/>
      <c r="F242" s="75"/>
      <c r="G242" s="75"/>
      <c r="H242" s="75"/>
      <c r="I242" s="75"/>
      <c r="J242" s="75"/>
      <c r="K242" s="75"/>
      <c r="AJ242" s="138"/>
      <c r="AU242" s="138"/>
    </row>
    <row r="243" spans="4:47" s="9" customFormat="1">
      <c r="D243" s="75"/>
      <c r="E243" s="75"/>
      <c r="F243" s="75"/>
      <c r="G243" s="75"/>
      <c r="H243" s="75"/>
      <c r="I243" s="75"/>
      <c r="J243" s="75"/>
      <c r="K243" s="75"/>
      <c r="AJ243" s="138"/>
      <c r="AU243" s="138"/>
    </row>
    <row r="244" spans="4:47" s="9" customFormat="1">
      <c r="D244" s="75"/>
      <c r="E244" s="75"/>
      <c r="F244" s="75"/>
      <c r="G244" s="75"/>
      <c r="H244" s="75"/>
      <c r="I244" s="75"/>
      <c r="J244" s="75"/>
      <c r="K244" s="75"/>
      <c r="AJ244" s="138"/>
      <c r="AU244" s="138"/>
    </row>
    <row r="245" spans="4:47" s="9" customFormat="1">
      <c r="D245" s="75"/>
      <c r="E245" s="75"/>
      <c r="F245" s="75"/>
      <c r="G245" s="75"/>
      <c r="H245" s="75"/>
      <c r="I245" s="75"/>
      <c r="J245" s="75"/>
      <c r="K245" s="75"/>
      <c r="AJ245" s="138"/>
      <c r="AU245" s="138"/>
    </row>
    <row r="246" spans="4:47" s="9" customFormat="1">
      <c r="D246" s="75"/>
      <c r="E246" s="75"/>
      <c r="F246" s="75"/>
      <c r="G246" s="75"/>
      <c r="H246" s="75"/>
      <c r="I246" s="75"/>
      <c r="J246" s="75"/>
      <c r="K246" s="75"/>
      <c r="AJ246" s="138"/>
      <c r="AU246" s="138"/>
    </row>
    <row r="247" spans="4:47" s="9" customFormat="1">
      <c r="D247" s="75"/>
      <c r="E247" s="75"/>
      <c r="F247" s="75"/>
      <c r="G247" s="75"/>
      <c r="H247" s="75"/>
      <c r="I247" s="75"/>
      <c r="J247" s="75"/>
      <c r="K247" s="75"/>
      <c r="AJ247" s="138"/>
      <c r="AU247" s="138"/>
    </row>
    <row r="248" spans="4:47" s="9" customFormat="1">
      <c r="D248" s="75"/>
      <c r="E248" s="75"/>
      <c r="F248" s="75"/>
      <c r="G248" s="75"/>
      <c r="H248" s="75"/>
      <c r="I248" s="75"/>
      <c r="J248" s="75"/>
      <c r="K248" s="75"/>
      <c r="AJ248" s="138"/>
      <c r="AU248" s="138"/>
    </row>
    <row r="249" spans="4:47" s="9" customFormat="1">
      <c r="D249" s="75"/>
      <c r="E249" s="75"/>
      <c r="F249" s="75"/>
      <c r="G249" s="75"/>
      <c r="H249" s="75"/>
      <c r="I249" s="75"/>
      <c r="J249" s="75"/>
      <c r="K249" s="75"/>
      <c r="AJ249" s="138"/>
      <c r="AU249" s="138"/>
    </row>
    <row r="250" spans="4:47" s="9" customFormat="1">
      <c r="D250" s="75"/>
      <c r="E250" s="75"/>
      <c r="F250" s="75"/>
      <c r="G250" s="75"/>
      <c r="H250" s="75"/>
      <c r="I250" s="75"/>
      <c r="J250" s="75"/>
      <c r="K250" s="75"/>
      <c r="AJ250" s="138"/>
      <c r="AU250" s="138"/>
    </row>
    <row r="251" spans="4:47" s="9" customFormat="1">
      <c r="D251" s="75"/>
      <c r="E251" s="75"/>
      <c r="F251" s="75"/>
      <c r="G251" s="75"/>
      <c r="H251" s="75"/>
      <c r="I251" s="75"/>
      <c r="J251" s="75"/>
      <c r="K251" s="75"/>
      <c r="AJ251" s="138"/>
      <c r="AU251" s="138"/>
    </row>
    <row r="252" spans="4:47" s="9" customFormat="1">
      <c r="D252" s="75"/>
      <c r="E252" s="75"/>
      <c r="F252" s="75"/>
      <c r="G252" s="75"/>
      <c r="H252" s="75"/>
      <c r="I252" s="75"/>
      <c r="J252" s="75"/>
      <c r="K252" s="75"/>
      <c r="AJ252" s="138"/>
      <c r="AU252" s="138"/>
    </row>
    <row r="253" spans="4:47" s="9" customFormat="1">
      <c r="D253" s="75"/>
      <c r="E253" s="75"/>
      <c r="F253" s="75"/>
      <c r="G253" s="75"/>
      <c r="H253" s="75"/>
      <c r="I253" s="75"/>
      <c r="J253" s="75"/>
      <c r="K253" s="75"/>
      <c r="AJ253" s="138"/>
      <c r="AU253" s="138"/>
    </row>
    <row r="254" spans="4:47" s="9" customFormat="1">
      <c r="D254" s="75"/>
      <c r="E254" s="75"/>
      <c r="F254" s="75"/>
      <c r="G254" s="75"/>
      <c r="H254" s="75"/>
      <c r="I254" s="75"/>
      <c r="J254" s="75"/>
      <c r="K254" s="75"/>
      <c r="AJ254" s="138"/>
      <c r="AU254" s="138"/>
    </row>
    <row r="255" spans="4:47" s="9" customFormat="1">
      <c r="D255" s="75"/>
      <c r="E255" s="75"/>
      <c r="F255" s="75"/>
      <c r="G255" s="75"/>
      <c r="H255" s="75"/>
      <c r="I255" s="75"/>
      <c r="J255" s="75"/>
      <c r="K255" s="75"/>
      <c r="AJ255" s="138"/>
      <c r="AU255" s="138"/>
    </row>
    <row r="256" spans="4:47" s="9" customFormat="1">
      <c r="D256" s="75"/>
      <c r="E256" s="75"/>
      <c r="F256" s="75"/>
      <c r="G256" s="75"/>
      <c r="H256" s="75"/>
      <c r="I256" s="75"/>
      <c r="J256" s="75"/>
      <c r="K256" s="75"/>
      <c r="AJ256" s="138"/>
      <c r="AU256" s="138"/>
    </row>
    <row r="257" spans="4:47" s="9" customFormat="1">
      <c r="D257" s="75"/>
      <c r="E257" s="75"/>
      <c r="F257" s="75"/>
      <c r="G257" s="75"/>
      <c r="H257" s="75"/>
      <c r="I257" s="75"/>
      <c r="J257" s="75"/>
      <c r="K257" s="75"/>
      <c r="AJ257" s="138"/>
      <c r="AU257" s="138"/>
    </row>
    <row r="258" spans="4:47" s="9" customFormat="1">
      <c r="D258" s="75"/>
      <c r="E258" s="75"/>
      <c r="F258" s="75"/>
      <c r="G258" s="75"/>
      <c r="H258" s="75"/>
      <c r="I258" s="75"/>
      <c r="J258" s="75"/>
      <c r="K258" s="75"/>
      <c r="AJ258" s="138"/>
      <c r="AU258" s="138"/>
    </row>
    <row r="259" spans="4:47" s="9" customFormat="1">
      <c r="D259" s="75"/>
      <c r="E259" s="75"/>
      <c r="F259" s="75"/>
      <c r="G259" s="75"/>
      <c r="H259" s="75"/>
      <c r="I259" s="75"/>
      <c r="J259" s="75"/>
      <c r="K259" s="75"/>
      <c r="AJ259" s="138"/>
      <c r="AU259" s="138"/>
    </row>
    <row r="260" spans="4:47" s="9" customFormat="1">
      <c r="D260" s="75"/>
      <c r="E260" s="75"/>
      <c r="F260" s="75"/>
      <c r="G260" s="75"/>
      <c r="H260" s="75"/>
      <c r="I260" s="75"/>
      <c r="J260" s="75"/>
      <c r="K260" s="75"/>
      <c r="AJ260" s="138"/>
      <c r="AU260" s="138"/>
    </row>
    <row r="261" spans="4:47" s="9" customFormat="1">
      <c r="D261" s="75"/>
      <c r="E261" s="75"/>
      <c r="F261" s="75"/>
      <c r="G261" s="75"/>
      <c r="H261" s="75"/>
      <c r="I261" s="75"/>
      <c r="J261" s="75"/>
      <c r="K261" s="75"/>
      <c r="AJ261" s="138"/>
      <c r="AU261" s="138"/>
    </row>
    <row r="262" spans="4:47" s="9" customFormat="1">
      <c r="D262" s="75"/>
      <c r="E262" s="75"/>
      <c r="F262" s="75"/>
      <c r="G262" s="75"/>
      <c r="H262" s="75"/>
      <c r="I262" s="75"/>
      <c r="J262" s="75"/>
      <c r="K262" s="75"/>
      <c r="AJ262" s="138"/>
      <c r="AU262" s="138"/>
    </row>
    <row r="263" spans="4:47" s="9" customFormat="1">
      <c r="D263" s="75"/>
      <c r="E263" s="75"/>
      <c r="F263" s="75"/>
      <c r="G263" s="75"/>
      <c r="H263" s="75"/>
      <c r="I263" s="75"/>
      <c r="J263" s="75"/>
      <c r="K263" s="75"/>
      <c r="AJ263" s="138"/>
      <c r="AU263" s="138"/>
    </row>
    <row r="264" spans="4:47" s="9" customFormat="1">
      <c r="D264" s="75"/>
      <c r="E264" s="75"/>
      <c r="F264" s="75"/>
      <c r="G264" s="75"/>
      <c r="H264" s="75"/>
      <c r="I264" s="75"/>
      <c r="J264" s="75"/>
      <c r="K264" s="75"/>
      <c r="AJ264" s="138"/>
      <c r="AU264" s="138"/>
    </row>
    <row r="265" spans="4:47" s="9" customFormat="1">
      <c r="D265" s="75"/>
      <c r="E265" s="75"/>
      <c r="F265" s="75"/>
      <c r="G265" s="75"/>
      <c r="H265" s="75"/>
      <c r="I265" s="75"/>
      <c r="J265" s="75"/>
      <c r="K265" s="75"/>
      <c r="AJ265" s="138"/>
      <c r="AU265" s="138"/>
    </row>
    <row r="266" spans="4:47" s="9" customFormat="1">
      <c r="D266" s="75"/>
      <c r="E266" s="75"/>
      <c r="F266" s="75"/>
      <c r="G266" s="75"/>
      <c r="H266" s="75"/>
      <c r="I266" s="75"/>
      <c r="J266" s="75"/>
      <c r="K266" s="75"/>
      <c r="AJ266" s="138"/>
      <c r="AU266" s="138"/>
    </row>
    <row r="267" spans="4:47" s="9" customFormat="1">
      <c r="D267" s="75"/>
      <c r="E267" s="75"/>
      <c r="F267" s="75"/>
      <c r="G267" s="75"/>
      <c r="H267" s="75"/>
      <c r="I267" s="75"/>
      <c r="J267" s="75"/>
      <c r="K267" s="75"/>
      <c r="AJ267" s="138"/>
      <c r="AU267" s="138"/>
    </row>
    <row r="268" spans="4:47" s="9" customFormat="1">
      <c r="D268" s="75"/>
      <c r="E268" s="75"/>
      <c r="F268" s="75"/>
      <c r="G268" s="75"/>
      <c r="H268" s="75"/>
      <c r="I268" s="75"/>
      <c r="J268" s="75"/>
      <c r="K268" s="75"/>
      <c r="AJ268" s="138"/>
      <c r="AU268" s="138"/>
    </row>
    <row r="269" spans="4:47" s="9" customFormat="1">
      <c r="D269" s="75"/>
      <c r="E269" s="75"/>
      <c r="F269" s="75"/>
      <c r="G269" s="75"/>
      <c r="H269" s="75"/>
      <c r="I269" s="75"/>
      <c r="J269" s="75"/>
      <c r="K269" s="75"/>
      <c r="AJ269" s="138"/>
      <c r="AU269" s="138"/>
    </row>
    <row r="270" spans="4:47" s="9" customFormat="1">
      <c r="D270" s="75"/>
      <c r="E270" s="75"/>
      <c r="F270" s="75"/>
      <c r="G270" s="75"/>
      <c r="H270" s="75"/>
      <c r="I270" s="75"/>
      <c r="J270" s="75"/>
      <c r="K270" s="75"/>
      <c r="AJ270" s="138"/>
      <c r="AU270" s="138"/>
    </row>
    <row r="271" spans="4:47" s="9" customFormat="1">
      <c r="D271" s="75"/>
      <c r="E271" s="75"/>
      <c r="F271" s="75"/>
      <c r="G271" s="75"/>
      <c r="H271" s="75"/>
      <c r="I271" s="75"/>
      <c r="J271" s="75"/>
      <c r="K271" s="75"/>
      <c r="AJ271" s="138"/>
      <c r="AU271" s="138"/>
    </row>
    <row r="272" spans="4:47" s="9" customFormat="1">
      <c r="D272" s="75"/>
      <c r="E272" s="75"/>
      <c r="F272" s="75"/>
      <c r="G272" s="75"/>
      <c r="H272" s="75"/>
      <c r="I272" s="75"/>
      <c r="J272" s="75"/>
      <c r="K272" s="75"/>
      <c r="AJ272" s="138"/>
      <c r="AU272" s="138"/>
    </row>
    <row r="273" spans="4:47" s="9" customFormat="1">
      <c r="D273" s="75"/>
      <c r="E273" s="75"/>
      <c r="F273" s="75"/>
      <c r="G273" s="75"/>
      <c r="H273" s="75"/>
      <c r="I273" s="75"/>
      <c r="J273" s="75"/>
      <c r="K273" s="75"/>
      <c r="AJ273" s="138"/>
      <c r="AU273" s="138"/>
    </row>
    <row r="274" spans="4:47" s="9" customFormat="1">
      <c r="D274" s="75"/>
      <c r="E274" s="75"/>
      <c r="F274" s="75"/>
      <c r="G274" s="75"/>
      <c r="H274" s="75"/>
      <c r="I274" s="75"/>
      <c r="J274" s="75"/>
      <c r="K274" s="75"/>
      <c r="AJ274" s="138"/>
      <c r="AU274" s="138"/>
    </row>
    <row r="275" spans="4:47" s="9" customFormat="1">
      <c r="D275" s="75"/>
      <c r="E275" s="75"/>
      <c r="F275" s="75"/>
      <c r="G275" s="75"/>
      <c r="H275" s="75"/>
      <c r="I275" s="75"/>
      <c r="J275" s="75"/>
      <c r="K275" s="75"/>
      <c r="AJ275" s="138"/>
      <c r="AU275" s="138"/>
    </row>
    <row r="276" spans="4:47" s="9" customFormat="1">
      <c r="D276" s="75"/>
      <c r="E276" s="75"/>
      <c r="F276" s="75"/>
      <c r="G276" s="75"/>
      <c r="H276" s="75"/>
      <c r="I276" s="75"/>
      <c r="J276" s="75"/>
      <c r="K276" s="75"/>
      <c r="AJ276" s="138"/>
      <c r="AU276" s="138"/>
    </row>
    <row r="277" spans="4:47" s="9" customFormat="1">
      <c r="D277" s="75"/>
      <c r="E277" s="75"/>
      <c r="F277" s="75"/>
      <c r="G277" s="75"/>
      <c r="H277" s="75"/>
      <c r="I277" s="75"/>
      <c r="J277" s="75"/>
      <c r="K277" s="75"/>
      <c r="AJ277" s="138"/>
      <c r="AU277" s="138"/>
    </row>
    <row r="278" spans="4:47" s="9" customFormat="1">
      <c r="D278" s="75"/>
      <c r="E278" s="75"/>
      <c r="F278" s="75"/>
      <c r="G278" s="75"/>
      <c r="H278" s="75"/>
      <c r="I278" s="75"/>
      <c r="J278" s="75"/>
      <c r="K278" s="75"/>
      <c r="AJ278" s="138"/>
      <c r="AU278" s="138"/>
    </row>
    <row r="279" spans="4:47" s="9" customFormat="1">
      <c r="D279" s="75"/>
      <c r="E279" s="75"/>
      <c r="F279" s="75"/>
      <c r="G279" s="75"/>
      <c r="H279" s="75"/>
      <c r="I279" s="75"/>
      <c r="J279" s="75"/>
      <c r="K279" s="75"/>
      <c r="AJ279" s="138"/>
      <c r="AU279" s="138"/>
    </row>
    <row r="280" spans="4:47" s="9" customFormat="1">
      <c r="D280" s="75"/>
      <c r="E280" s="75"/>
      <c r="F280" s="75"/>
      <c r="G280" s="75"/>
      <c r="H280" s="75"/>
      <c r="I280" s="75"/>
      <c r="J280" s="75"/>
      <c r="K280" s="75"/>
      <c r="AJ280" s="138"/>
      <c r="AU280" s="138"/>
    </row>
    <row r="281" spans="4:47" s="9" customFormat="1">
      <c r="D281" s="75"/>
      <c r="E281" s="75"/>
      <c r="F281" s="75"/>
      <c r="G281" s="75"/>
      <c r="H281" s="75"/>
      <c r="I281" s="75"/>
      <c r="J281" s="75"/>
      <c r="K281" s="75"/>
      <c r="AJ281" s="138"/>
      <c r="AU281" s="138"/>
    </row>
    <row r="282" spans="4:47" s="9" customFormat="1">
      <c r="D282" s="75"/>
      <c r="E282" s="75"/>
      <c r="F282" s="75"/>
      <c r="G282" s="75"/>
      <c r="H282" s="75"/>
      <c r="I282" s="75"/>
      <c r="J282" s="75"/>
      <c r="K282" s="75"/>
      <c r="AJ282" s="138"/>
      <c r="AU282" s="138"/>
    </row>
    <row r="283" spans="4:47" s="9" customFormat="1">
      <c r="D283" s="75"/>
      <c r="E283" s="75"/>
      <c r="F283" s="75"/>
      <c r="G283" s="75"/>
      <c r="H283" s="75"/>
      <c r="I283" s="75"/>
      <c r="J283" s="75"/>
      <c r="K283" s="75"/>
      <c r="AJ283" s="138"/>
      <c r="AU283" s="138"/>
    </row>
    <row r="284" spans="4:47" s="9" customFormat="1">
      <c r="D284" s="75"/>
      <c r="E284" s="75"/>
      <c r="F284" s="75"/>
      <c r="G284" s="75"/>
      <c r="H284" s="75"/>
      <c r="I284" s="75"/>
      <c r="J284" s="75"/>
      <c r="K284" s="75"/>
      <c r="AJ284" s="138"/>
      <c r="AU284" s="138"/>
    </row>
    <row r="285" spans="4:47" s="9" customFormat="1">
      <c r="D285" s="75"/>
      <c r="E285" s="75"/>
      <c r="F285" s="75"/>
      <c r="G285" s="75"/>
      <c r="H285" s="75"/>
      <c r="I285" s="75"/>
      <c r="J285" s="75"/>
      <c r="K285" s="75"/>
      <c r="AJ285" s="138"/>
      <c r="AU285" s="138"/>
    </row>
    <row r="286" spans="4:47" s="9" customFormat="1">
      <c r="D286" s="75"/>
      <c r="E286" s="75"/>
      <c r="F286" s="75"/>
      <c r="G286" s="75"/>
      <c r="H286" s="75"/>
      <c r="I286" s="75"/>
      <c r="J286" s="75"/>
      <c r="K286" s="75"/>
      <c r="AJ286" s="138"/>
      <c r="AU286" s="138"/>
    </row>
    <row r="287" spans="4:47" s="9" customFormat="1">
      <c r="D287" s="75"/>
      <c r="E287" s="75"/>
      <c r="F287" s="75"/>
      <c r="G287" s="75"/>
      <c r="H287" s="75"/>
      <c r="I287" s="75"/>
      <c r="J287" s="75"/>
      <c r="K287" s="75"/>
      <c r="AJ287" s="138"/>
      <c r="AU287" s="138"/>
    </row>
    <row r="288" spans="4:47" s="9" customFormat="1">
      <c r="D288" s="75"/>
      <c r="E288" s="75"/>
      <c r="F288" s="75"/>
      <c r="G288" s="75"/>
      <c r="H288" s="75"/>
      <c r="I288" s="75"/>
      <c r="J288" s="75"/>
      <c r="K288" s="75"/>
      <c r="AJ288" s="138"/>
      <c r="AU288" s="138"/>
    </row>
    <row r="289" spans="4:47" s="9" customFormat="1">
      <c r="D289" s="75"/>
      <c r="E289" s="75"/>
      <c r="F289" s="75"/>
      <c r="G289" s="75"/>
      <c r="H289" s="75"/>
      <c r="I289" s="75"/>
      <c r="J289" s="75"/>
      <c r="K289" s="75"/>
      <c r="AJ289" s="138"/>
      <c r="AU289" s="138"/>
    </row>
    <row r="290" spans="4:47" s="9" customFormat="1">
      <c r="D290" s="75"/>
      <c r="E290" s="75"/>
      <c r="F290" s="75"/>
      <c r="G290" s="75"/>
      <c r="H290" s="75"/>
      <c r="I290" s="75"/>
      <c r="J290" s="75"/>
      <c r="K290" s="75"/>
      <c r="AJ290" s="138"/>
      <c r="AU290" s="138"/>
    </row>
    <row r="291" spans="4:47" s="9" customFormat="1">
      <c r="D291" s="75"/>
      <c r="E291" s="75"/>
      <c r="F291" s="75"/>
      <c r="G291" s="75"/>
      <c r="H291" s="75"/>
      <c r="I291" s="75"/>
      <c r="J291" s="75"/>
      <c r="K291" s="75"/>
      <c r="AJ291" s="138"/>
      <c r="AU291" s="138"/>
    </row>
    <row r="292" spans="4:47" s="9" customFormat="1">
      <c r="D292" s="75"/>
      <c r="E292" s="75"/>
      <c r="F292" s="75"/>
      <c r="G292" s="75"/>
      <c r="H292" s="75"/>
      <c r="I292" s="75"/>
      <c r="J292" s="75"/>
      <c r="K292" s="75"/>
      <c r="AJ292" s="138"/>
      <c r="AU292" s="138"/>
    </row>
    <row r="293" spans="4:47" s="9" customFormat="1">
      <c r="D293" s="75"/>
      <c r="E293" s="75"/>
      <c r="F293" s="75"/>
      <c r="G293" s="75"/>
      <c r="H293" s="75"/>
      <c r="I293" s="75"/>
      <c r="J293" s="75"/>
      <c r="K293" s="75"/>
      <c r="AJ293" s="138"/>
      <c r="AU293" s="138"/>
    </row>
    <row r="294" spans="4:47" s="9" customFormat="1">
      <c r="D294" s="75"/>
      <c r="E294" s="75"/>
      <c r="F294" s="75"/>
      <c r="G294" s="75"/>
      <c r="H294" s="75"/>
      <c r="I294" s="75"/>
      <c r="J294" s="75"/>
      <c r="K294" s="75"/>
      <c r="AJ294" s="138"/>
      <c r="AU294" s="138"/>
    </row>
    <row r="295" spans="4:47" s="9" customFormat="1">
      <c r="D295" s="75"/>
      <c r="E295" s="75"/>
      <c r="F295" s="75"/>
      <c r="G295" s="75"/>
      <c r="H295" s="75"/>
      <c r="I295" s="75"/>
      <c r="J295" s="75"/>
      <c r="K295" s="75"/>
      <c r="AJ295" s="138"/>
      <c r="AU295" s="138"/>
    </row>
    <row r="296" spans="4:47" s="9" customFormat="1">
      <c r="D296" s="75"/>
      <c r="E296" s="75"/>
      <c r="F296" s="75"/>
      <c r="G296" s="75"/>
      <c r="H296" s="75"/>
      <c r="I296" s="75"/>
      <c r="J296" s="75"/>
      <c r="K296" s="75"/>
      <c r="AJ296" s="138"/>
      <c r="AU296" s="138"/>
    </row>
    <row r="297" spans="4:47" s="9" customFormat="1">
      <c r="D297" s="75"/>
      <c r="E297" s="75"/>
      <c r="F297" s="75"/>
      <c r="G297" s="75"/>
      <c r="H297" s="75"/>
      <c r="I297" s="75"/>
      <c r="J297" s="75"/>
      <c r="K297" s="75"/>
      <c r="AJ297" s="138"/>
      <c r="AU297" s="138"/>
    </row>
    <row r="298" spans="4:47" s="9" customFormat="1">
      <c r="D298" s="75"/>
      <c r="E298" s="75"/>
      <c r="F298" s="75"/>
      <c r="G298" s="75"/>
      <c r="H298" s="75"/>
      <c r="I298" s="75"/>
      <c r="J298" s="75"/>
      <c r="K298" s="75"/>
      <c r="AJ298" s="138"/>
      <c r="AU298" s="138"/>
    </row>
    <row r="299" spans="4:47" s="9" customFormat="1">
      <c r="D299" s="75"/>
      <c r="E299" s="75"/>
      <c r="F299" s="75"/>
      <c r="G299" s="75"/>
      <c r="H299" s="75"/>
      <c r="I299" s="75"/>
      <c r="J299" s="75"/>
      <c r="K299" s="75"/>
      <c r="AJ299" s="138"/>
      <c r="AU299" s="138"/>
    </row>
    <row r="300" spans="4:47" s="9" customFormat="1">
      <c r="D300" s="75"/>
      <c r="E300" s="75"/>
      <c r="F300" s="75"/>
      <c r="G300" s="75"/>
      <c r="H300" s="75"/>
      <c r="I300" s="75"/>
      <c r="J300" s="75"/>
      <c r="K300" s="75"/>
      <c r="AJ300" s="138"/>
      <c r="AU300" s="138"/>
    </row>
    <row r="301" spans="4:47" s="9" customFormat="1">
      <c r="D301" s="75"/>
      <c r="E301" s="75"/>
      <c r="F301" s="75"/>
      <c r="G301" s="75"/>
      <c r="H301" s="75"/>
      <c r="I301" s="75"/>
      <c r="J301" s="75"/>
      <c r="K301" s="75"/>
      <c r="AJ301" s="138"/>
      <c r="AU301" s="138"/>
    </row>
    <row r="302" spans="4:47" s="9" customFormat="1">
      <c r="D302" s="75"/>
      <c r="E302" s="75"/>
      <c r="F302" s="75"/>
      <c r="G302" s="75"/>
      <c r="H302" s="75"/>
      <c r="I302" s="75"/>
      <c r="J302" s="75"/>
      <c r="K302" s="75"/>
      <c r="AJ302" s="138"/>
      <c r="AU302" s="138"/>
    </row>
    <row r="303" spans="4:47" s="9" customFormat="1">
      <c r="D303" s="75"/>
      <c r="E303" s="75"/>
      <c r="F303" s="75"/>
      <c r="G303" s="75"/>
      <c r="H303" s="75"/>
      <c r="I303" s="75"/>
      <c r="J303" s="75"/>
      <c r="K303" s="75"/>
      <c r="AJ303" s="138"/>
      <c r="AU303" s="138"/>
    </row>
    <row r="304" spans="4:47" s="9" customFormat="1">
      <c r="D304" s="75"/>
      <c r="E304" s="75"/>
      <c r="F304" s="75"/>
      <c r="G304" s="75"/>
      <c r="H304" s="75"/>
      <c r="I304" s="75"/>
      <c r="J304" s="75"/>
      <c r="K304" s="75"/>
      <c r="AJ304" s="138"/>
      <c r="AU304" s="138"/>
    </row>
    <row r="305" spans="4:47" s="9" customFormat="1">
      <c r="D305" s="75"/>
      <c r="E305" s="75"/>
      <c r="F305" s="75"/>
      <c r="G305" s="75"/>
      <c r="H305" s="75"/>
      <c r="I305" s="75"/>
      <c r="J305" s="75"/>
      <c r="K305" s="75"/>
      <c r="AJ305" s="138"/>
      <c r="AU305" s="138"/>
    </row>
    <row r="306" spans="4:47" s="9" customFormat="1">
      <c r="D306" s="75"/>
      <c r="E306" s="75"/>
      <c r="F306" s="75"/>
      <c r="G306" s="75"/>
      <c r="H306" s="75"/>
      <c r="I306" s="75"/>
      <c r="J306" s="75"/>
      <c r="K306" s="75"/>
      <c r="AJ306" s="138"/>
      <c r="AU306" s="138"/>
    </row>
    <row r="307" spans="4:47" s="9" customFormat="1">
      <c r="D307" s="75"/>
      <c r="E307" s="75"/>
      <c r="F307" s="75"/>
      <c r="G307" s="75"/>
      <c r="H307" s="75"/>
      <c r="I307" s="75"/>
      <c r="J307" s="75"/>
      <c r="K307" s="75"/>
      <c r="AJ307" s="138"/>
      <c r="AU307" s="138"/>
    </row>
    <row r="308" spans="4:47" s="9" customFormat="1">
      <c r="D308" s="75"/>
      <c r="E308" s="75"/>
      <c r="F308" s="75"/>
      <c r="G308" s="75"/>
      <c r="H308" s="75"/>
      <c r="I308" s="75"/>
      <c r="J308" s="75"/>
      <c r="K308" s="75"/>
      <c r="AJ308" s="138"/>
      <c r="AU308" s="138"/>
    </row>
    <row r="309" spans="4:47" s="9" customFormat="1">
      <c r="D309" s="75"/>
      <c r="E309" s="75"/>
      <c r="F309" s="75"/>
      <c r="G309" s="75"/>
      <c r="H309" s="75"/>
      <c r="I309" s="75"/>
      <c r="J309" s="75"/>
      <c r="K309" s="75"/>
      <c r="AJ309" s="138"/>
      <c r="AU309" s="138"/>
    </row>
    <row r="310" spans="4:47" s="9" customFormat="1">
      <c r="D310" s="75"/>
      <c r="E310" s="75"/>
      <c r="F310" s="75"/>
      <c r="G310" s="75"/>
      <c r="H310" s="75"/>
      <c r="I310" s="75"/>
      <c r="J310" s="75"/>
      <c r="K310" s="75"/>
      <c r="AJ310" s="138"/>
      <c r="AU310" s="138"/>
    </row>
    <row r="311" spans="4:47" s="9" customFormat="1">
      <c r="D311" s="75"/>
      <c r="E311" s="75"/>
      <c r="F311" s="75"/>
      <c r="G311" s="75"/>
      <c r="H311" s="75"/>
      <c r="I311" s="75"/>
      <c r="J311" s="75"/>
      <c r="K311" s="75"/>
      <c r="AJ311" s="138"/>
      <c r="AU311" s="138"/>
    </row>
    <row r="312" spans="4:47" s="9" customFormat="1">
      <c r="D312" s="75"/>
      <c r="E312" s="75"/>
      <c r="F312" s="75"/>
      <c r="G312" s="75"/>
      <c r="H312" s="75"/>
      <c r="I312" s="75"/>
      <c r="J312" s="75"/>
      <c r="K312" s="75"/>
      <c r="AJ312" s="138"/>
      <c r="AU312" s="138"/>
    </row>
    <row r="313" spans="4:47" s="9" customFormat="1">
      <c r="D313" s="75"/>
      <c r="E313" s="75"/>
      <c r="F313" s="75"/>
      <c r="G313" s="75"/>
      <c r="H313" s="75"/>
      <c r="I313" s="75"/>
      <c r="J313" s="75"/>
      <c r="K313" s="75"/>
      <c r="AJ313" s="138"/>
      <c r="AU313" s="138"/>
    </row>
    <row r="314" spans="4:47" s="9" customFormat="1">
      <c r="D314" s="75"/>
      <c r="E314" s="75"/>
      <c r="F314" s="75"/>
      <c r="G314" s="75"/>
      <c r="H314" s="75"/>
      <c r="I314" s="75"/>
      <c r="J314" s="75"/>
      <c r="K314" s="75"/>
      <c r="AJ314" s="138"/>
      <c r="AU314" s="138"/>
    </row>
    <row r="315" spans="4:47" s="9" customFormat="1">
      <c r="D315" s="75"/>
      <c r="E315" s="75"/>
      <c r="F315" s="75"/>
      <c r="G315" s="75"/>
      <c r="H315" s="75"/>
      <c r="I315" s="75"/>
      <c r="J315" s="75"/>
      <c r="K315" s="75"/>
      <c r="AJ315" s="138"/>
      <c r="AU315" s="138"/>
    </row>
    <row r="316" spans="4:47" s="9" customFormat="1">
      <c r="D316" s="75"/>
      <c r="E316" s="75"/>
      <c r="F316" s="75"/>
      <c r="G316" s="75"/>
      <c r="H316" s="75"/>
      <c r="I316" s="75"/>
      <c r="J316" s="75"/>
      <c r="K316" s="75"/>
      <c r="AJ316" s="138"/>
      <c r="AU316" s="138"/>
    </row>
    <row r="317" spans="4:47" s="9" customFormat="1">
      <c r="D317" s="75"/>
      <c r="E317" s="75"/>
      <c r="F317" s="75"/>
      <c r="G317" s="75"/>
      <c r="H317" s="75"/>
      <c r="I317" s="75"/>
      <c r="J317" s="75"/>
      <c r="K317" s="75"/>
      <c r="AJ317" s="138"/>
      <c r="AU317" s="138"/>
    </row>
    <row r="318" spans="4:47" s="9" customFormat="1">
      <c r="D318" s="75"/>
      <c r="E318" s="75"/>
      <c r="F318" s="75"/>
      <c r="G318" s="75"/>
      <c r="H318" s="75"/>
      <c r="I318" s="75"/>
      <c r="J318" s="75"/>
      <c r="K318" s="75"/>
      <c r="AJ318" s="138"/>
      <c r="AU318" s="138"/>
    </row>
    <row r="319" spans="4:47" s="9" customFormat="1">
      <c r="D319" s="75"/>
      <c r="E319" s="75"/>
      <c r="F319" s="75"/>
      <c r="G319" s="75"/>
      <c r="H319" s="75"/>
      <c r="I319" s="75"/>
      <c r="J319" s="75"/>
      <c r="K319" s="75"/>
      <c r="AJ319" s="138"/>
      <c r="AU319" s="138"/>
    </row>
    <row r="320" spans="4:47" s="9" customFormat="1">
      <c r="D320" s="75"/>
      <c r="E320" s="75"/>
      <c r="F320" s="75"/>
      <c r="G320" s="75"/>
      <c r="H320" s="75"/>
      <c r="I320" s="75"/>
      <c r="J320" s="75"/>
      <c r="K320" s="75"/>
      <c r="AJ320" s="138"/>
      <c r="AU320" s="138"/>
    </row>
    <row r="321" spans="4:47" s="9" customFormat="1">
      <c r="D321" s="75"/>
      <c r="E321" s="75"/>
      <c r="F321" s="75"/>
      <c r="G321" s="75"/>
      <c r="H321" s="75"/>
      <c r="I321" s="75"/>
      <c r="J321" s="75"/>
      <c r="K321" s="75"/>
      <c r="AJ321" s="138"/>
      <c r="AU321" s="138"/>
    </row>
    <row r="322" spans="4:47" s="9" customFormat="1">
      <c r="D322" s="75"/>
      <c r="E322" s="75"/>
      <c r="F322" s="75"/>
      <c r="G322" s="75"/>
      <c r="H322" s="75"/>
      <c r="I322" s="75"/>
      <c r="J322" s="75"/>
      <c r="K322" s="75"/>
      <c r="AJ322" s="138"/>
      <c r="AU322" s="138"/>
    </row>
    <row r="323" spans="4:47" s="9" customFormat="1">
      <c r="D323" s="75"/>
      <c r="E323" s="75"/>
      <c r="F323" s="75"/>
      <c r="G323" s="75"/>
      <c r="H323" s="75"/>
      <c r="I323" s="75"/>
      <c r="J323" s="75"/>
      <c r="K323" s="75"/>
      <c r="AJ323" s="138"/>
      <c r="AU323" s="138"/>
    </row>
    <row r="324" spans="4:47" s="9" customFormat="1">
      <c r="D324" s="75"/>
      <c r="E324" s="75"/>
      <c r="F324" s="75"/>
      <c r="G324" s="75"/>
      <c r="H324" s="75"/>
      <c r="I324" s="75"/>
      <c r="J324" s="75"/>
      <c r="K324" s="75"/>
      <c r="AJ324" s="138"/>
      <c r="AU324" s="138"/>
    </row>
    <row r="325" spans="4:47" s="9" customFormat="1">
      <c r="D325" s="75"/>
      <c r="E325" s="75"/>
      <c r="F325" s="75"/>
      <c r="G325" s="75"/>
      <c r="H325" s="75"/>
      <c r="I325" s="75"/>
      <c r="J325" s="75"/>
      <c r="K325" s="75"/>
      <c r="AJ325" s="138"/>
      <c r="AU325" s="138"/>
    </row>
    <row r="326" spans="4:47" s="9" customFormat="1">
      <c r="D326" s="75"/>
      <c r="E326" s="75"/>
      <c r="F326" s="75"/>
      <c r="G326" s="75"/>
      <c r="H326" s="75"/>
      <c r="I326" s="75"/>
      <c r="J326" s="75"/>
      <c r="K326" s="75"/>
      <c r="AJ326" s="138"/>
      <c r="AU326" s="138"/>
    </row>
    <row r="327" spans="4:47" s="9" customFormat="1">
      <c r="D327" s="75"/>
      <c r="E327" s="75"/>
      <c r="F327" s="75"/>
      <c r="G327" s="75"/>
      <c r="H327" s="75"/>
      <c r="I327" s="75"/>
      <c r="J327" s="75"/>
      <c r="K327" s="75"/>
      <c r="AJ327" s="138"/>
      <c r="AU327" s="138"/>
    </row>
    <row r="328" spans="4:47" s="9" customFormat="1">
      <c r="D328" s="75"/>
      <c r="E328" s="75"/>
      <c r="F328" s="75"/>
      <c r="G328" s="75"/>
      <c r="H328" s="75"/>
      <c r="I328" s="75"/>
      <c r="J328" s="75"/>
      <c r="K328" s="75"/>
      <c r="AJ328" s="138"/>
      <c r="AU328" s="138"/>
    </row>
    <row r="329" spans="4:47" s="9" customFormat="1">
      <c r="D329" s="75"/>
      <c r="E329" s="75"/>
      <c r="F329" s="75"/>
      <c r="G329" s="75"/>
      <c r="H329" s="75"/>
      <c r="I329" s="75"/>
      <c r="J329" s="75"/>
      <c r="K329" s="75"/>
      <c r="AJ329" s="138"/>
      <c r="AU329" s="138"/>
    </row>
    <row r="330" spans="4:47" s="9" customFormat="1">
      <c r="D330" s="75"/>
      <c r="E330" s="75"/>
      <c r="F330" s="75"/>
      <c r="G330" s="75"/>
      <c r="H330" s="75"/>
      <c r="I330" s="75"/>
      <c r="J330" s="75"/>
      <c r="K330" s="75"/>
      <c r="AJ330" s="138"/>
      <c r="AU330" s="138"/>
    </row>
    <row r="331" spans="4:47" s="9" customFormat="1">
      <c r="D331" s="75"/>
      <c r="E331" s="75"/>
      <c r="F331" s="75"/>
      <c r="G331" s="75"/>
      <c r="H331" s="75"/>
      <c r="I331" s="75"/>
      <c r="J331" s="75"/>
      <c r="K331" s="75"/>
      <c r="AJ331" s="138"/>
      <c r="AU331" s="138"/>
    </row>
    <row r="332" spans="4:47" s="9" customFormat="1">
      <c r="D332" s="75"/>
      <c r="E332" s="75"/>
      <c r="F332" s="75"/>
      <c r="G332" s="75"/>
      <c r="H332" s="75"/>
      <c r="I332" s="75"/>
      <c r="J332" s="75"/>
      <c r="K332" s="75"/>
      <c r="AJ332" s="138"/>
      <c r="AU332" s="138"/>
    </row>
    <row r="333" spans="4:47" s="9" customFormat="1">
      <c r="D333" s="75"/>
      <c r="E333" s="75"/>
      <c r="F333" s="75"/>
      <c r="G333" s="75"/>
      <c r="H333" s="75"/>
      <c r="I333" s="75"/>
      <c r="J333" s="75"/>
      <c r="K333" s="75"/>
      <c r="AJ333" s="138"/>
      <c r="AU333" s="138"/>
    </row>
    <row r="334" spans="4:47" s="9" customFormat="1">
      <c r="D334" s="75"/>
      <c r="E334" s="75"/>
      <c r="F334" s="75"/>
      <c r="G334" s="75"/>
      <c r="H334" s="75"/>
      <c r="I334" s="75"/>
      <c r="J334" s="75"/>
      <c r="K334" s="75"/>
      <c r="AJ334" s="138"/>
      <c r="AU334" s="138"/>
    </row>
    <row r="335" spans="4:47" s="9" customFormat="1">
      <c r="D335" s="75"/>
      <c r="E335" s="75"/>
      <c r="F335" s="75"/>
      <c r="G335" s="75"/>
      <c r="H335" s="75"/>
      <c r="I335" s="75"/>
      <c r="J335" s="75"/>
      <c r="K335" s="75"/>
      <c r="AJ335" s="138"/>
      <c r="AU335" s="138"/>
    </row>
    <row r="336" spans="4:47" s="9" customFormat="1">
      <c r="D336" s="75"/>
      <c r="E336" s="75"/>
      <c r="F336" s="75"/>
      <c r="G336" s="75"/>
      <c r="H336" s="75"/>
      <c r="I336" s="75"/>
      <c r="J336" s="75"/>
      <c r="K336" s="75"/>
      <c r="AJ336" s="138"/>
      <c r="AU336" s="138"/>
    </row>
    <row r="337" spans="4:47" s="9" customFormat="1">
      <c r="D337" s="75"/>
      <c r="E337" s="75"/>
      <c r="F337" s="75"/>
      <c r="G337" s="75"/>
      <c r="H337" s="75"/>
      <c r="I337" s="75"/>
      <c r="J337" s="75"/>
      <c r="K337" s="75"/>
      <c r="AJ337" s="138"/>
      <c r="AU337" s="138"/>
    </row>
    <row r="338" spans="4:47" s="9" customFormat="1">
      <c r="D338" s="75"/>
      <c r="E338" s="75"/>
      <c r="F338" s="75"/>
      <c r="G338" s="75"/>
      <c r="H338" s="75"/>
      <c r="I338" s="75"/>
      <c r="J338" s="75"/>
      <c r="K338" s="75"/>
      <c r="AJ338" s="138"/>
      <c r="AU338" s="138"/>
    </row>
    <row r="339" spans="4:47" s="9" customFormat="1">
      <c r="D339" s="75"/>
      <c r="E339" s="75"/>
      <c r="F339" s="75"/>
      <c r="G339" s="75"/>
      <c r="H339" s="75"/>
      <c r="I339" s="75"/>
      <c r="J339" s="75"/>
      <c r="K339" s="75"/>
      <c r="AJ339" s="138"/>
      <c r="AU339" s="138"/>
    </row>
    <row r="340" spans="4:47" s="9" customFormat="1">
      <c r="D340" s="75"/>
      <c r="E340" s="75"/>
      <c r="F340" s="75"/>
      <c r="G340" s="75"/>
      <c r="H340" s="75"/>
      <c r="I340" s="75"/>
      <c r="J340" s="75"/>
      <c r="K340" s="75"/>
      <c r="AJ340" s="138"/>
      <c r="AU340" s="138"/>
    </row>
    <row r="341" spans="4:47" s="9" customFormat="1">
      <c r="D341" s="75"/>
      <c r="E341" s="75"/>
      <c r="F341" s="75"/>
      <c r="G341" s="75"/>
      <c r="H341" s="75"/>
      <c r="I341" s="75"/>
      <c r="J341" s="75"/>
      <c r="K341" s="75"/>
      <c r="AJ341" s="138"/>
      <c r="AU341" s="138"/>
    </row>
    <row r="342" spans="4:47" s="9" customFormat="1">
      <c r="D342" s="75"/>
      <c r="E342" s="75"/>
      <c r="F342" s="75"/>
      <c r="G342" s="75"/>
      <c r="H342" s="75"/>
      <c r="I342" s="75"/>
      <c r="J342" s="75"/>
      <c r="K342" s="75"/>
      <c r="AJ342" s="138"/>
      <c r="AU342" s="138"/>
    </row>
    <row r="343" spans="4:47" s="9" customFormat="1">
      <c r="D343" s="75"/>
      <c r="E343" s="75"/>
      <c r="F343" s="75"/>
      <c r="G343" s="75"/>
      <c r="H343" s="75"/>
      <c r="I343" s="75"/>
      <c r="J343" s="75"/>
      <c r="K343" s="75"/>
      <c r="AJ343" s="138"/>
      <c r="AU343" s="138"/>
    </row>
    <row r="344" spans="4:47" s="9" customFormat="1">
      <c r="D344" s="75"/>
      <c r="E344" s="75"/>
      <c r="F344" s="75"/>
      <c r="G344" s="75"/>
      <c r="H344" s="75"/>
      <c r="I344" s="75"/>
      <c r="J344" s="75"/>
      <c r="K344" s="75"/>
      <c r="AJ344" s="138"/>
      <c r="AU344" s="138"/>
    </row>
    <row r="345" spans="4:47" s="9" customFormat="1">
      <c r="D345" s="75"/>
      <c r="E345" s="75"/>
      <c r="F345" s="75"/>
      <c r="G345" s="75"/>
      <c r="H345" s="75"/>
      <c r="I345" s="75"/>
      <c r="J345" s="75"/>
      <c r="K345" s="75"/>
      <c r="AJ345" s="138"/>
      <c r="AU345" s="138"/>
    </row>
    <row r="346" spans="4:47" s="9" customFormat="1">
      <c r="D346" s="75"/>
      <c r="E346" s="75"/>
      <c r="F346" s="75"/>
      <c r="G346" s="75"/>
      <c r="H346" s="75"/>
      <c r="I346" s="75"/>
      <c r="J346" s="75"/>
      <c r="K346" s="75"/>
      <c r="AJ346" s="138"/>
      <c r="AU346" s="138"/>
    </row>
    <row r="347" spans="4:47" s="9" customFormat="1">
      <c r="D347" s="75"/>
      <c r="E347" s="75"/>
      <c r="F347" s="75"/>
      <c r="G347" s="75"/>
      <c r="H347" s="75"/>
      <c r="I347" s="75"/>
      <c r="J347" s="75"/>
      <c r="K347" s="75"/>
      <c r="AJ347" s="138"/>
      <c r="AU347" s="138"/>
    </row>
    <row r="348" spans="4:47" s="9" customFormat="1">
      <c r="D348" s="75"/>
      <c r="E348" s="75"/>
      <c r="F348" s="75"/>
      <c r="G348" s="75"/>
      <c r="H348" s="75"/>
      <c r="I348" s="75"/>
      <c r="J348" s="75"/>
      <c r="K348" s="75"/>
      <c r="AJ348" s="138"/>
      <c r="AU348" s="138"/>
    </row>
    <row r="349" spans="4:47" s="9" customFormat="1">
      <c r="D349" s="75"/>
      <c r="E349" s="75"/>
      <c r="F349" s="75"/>
      <c r="G349" s="75"/>
      <c r="H349" s="75"/>
      <c r="I349" s="75"/>
      <c r="J349" s="75"/>
      <c r="K349" s="75"/>
      <c r="AJ349" s="138"/>
      <c r="AU349" s="138"/>
    </row>
    <row r="350" spans="4:47" s="9" customFormat="1">
      <c r="D350" s="75"/>
      <c r="E350" s="75"/>
      <c r="F350" s="75"/>
      <c r="G350" s="75"/>
      <c r="H350" s="75"/>
      <c r="I350" s="75"/>
      <c r="J350" s="75"/>
      <c r="K350" s="75"/>
      <c r="AJ350" s="138"/>
      <c r="AU350" s="138"/>
    </row>
    <row r="351" spans="4:47" s="9" customFormat="1">
      <c r="D351" s="75"/>
      <c r="E351" s="75"/>
      <c r="F351" s="75"/>
      <c r="G351" s="75"/>
      <c r="H351" s="75"/>
      <c r="I351" s="75"/>
      <c r="J351" s="75"/>
      <c r="K351" s="75"/>
      <c r="AJ351" s="138"/>
      <c r="AU351" s="138"/>
    </row>
    <row r="352" spans="4:47" s="9" customFormat="1">
      <c r="D352" s="75"/>
      <c r="E352" s="75"/>
      <c r="F352" s="75"/>
      <c r="G352" s="75"/>
      <c r="H352" s="75"/>
      <c r="I352" s="75"/>
      <c r="J352" s="75"/>
      <c r="K352" s="75"/>
      <c r="AJ352" s="138"/>
      <c r="AU352" s="138"/>
    </row>
    <row r="353" spans="4:47" s="9" customFormat="1">
      <c r="D353" s="75"/>
      <c r="E353" s="75"/>
      <c r="F353" s="75"/>
      <c r="G353" s="75"/>
      <c r="H353" s="75"/>
      <c r="I353" s="75"/>
      <c r="J353" s="75"/>
      <c r="K353" s="75"/>
      <c r="AJ353" s="138"/>
      <c r="AU353" s="138"/>
    </row>
    <row r="354" spans="4:47" s="9" customFormat="1">
      <c r="D354" s="75"/>
      <c r="E354" s="75"/>
      <c r="F354" s="75"/>
      <c r="G354" s="75"/>
      <c r="H354" s="75"/>
      <c r="I354" s="75"/>
      <c r="J354" s="75"/>
      <c r="K354" s="75"/>
      <c r="AJ354" s="138"/>
      <c r="AU354" s="138"/>
    </row>
    <row r="355" spans="4:47" s="9" customFormat="1">
      <c r="D355" s="75"/>
      <c r="E355" s="75"/>
      <c r="F355" s="75"/>
      <c r="G355" s="75"/>
      <c r="H355" s="75"/>
      <c r="I355" s="75"/>
      <c r="J355" s="75"/>
      <c r="K355" s="75"/>
      <c r="AJ355" s="138"/>
      <c r="AU355" s="138"/>
    </row>
    <row r="356" spans="4:47" s="9" customFormat="1">
      <c r="D356" s="75"/>
      <c r="E356" s="75"/>
      <c r="F356" s="75"/>
      <c r="G356" s="75"/>
      <c r="H356" s="75"/>
      <c r="I356" s="75"/>
      <c r="J356" s="75"/>
      <c r="K356" s="75"/>
      <c r="AJ356" s="138"/>
      <c r="AU356" s="138"/>
    </row>
    <row r="357" spans="4:47" s="9" customFormat="1">
      <c r="D357" s="75"/>
      <c r="E357" s="75"/>
      <c r="F357" s="75"/>
      <c r="G357" s="75"/>
      <c r="H357" s="75"/>
      <c r="I357" s="75"/>
      <c r="J357" s="75"/>
      <c r="K357" s="75"/>
      <c r="AJ357" s="138"/>
      <c r="AU357" s="138"/>
    </row>
    <row r="358" spans="4:47" s="9" customFormat="1">
      <c r="D358" s="75"/>
      <c r="E358" s="75"/>
      <c r="F358" s="75"/>
      <c r="G358" s="75"/>
      <c r="H358" s="75"/>
      <c r="I358" s="75"/>
      <c r="J358" s="75"/>
      <c r="K358" s="75"/>
      <c r="AJ358" s="138"/>
      <c r="AU358" s="138"/>
    </row>
    <row r="359" spans="4:47" s="9" customFormat="1">
      <c r="D359" s="75"/>
      <c r="E359" s="75"/>
      <c r="F359" s="75"/>
      <c r="G359" s="75"/>
      <c r="H359" s="75"/>
      <c r="I359" s="75"/>
      <c r="J359" s="75"/>
      <c r="K359" s="75"/>
      <c r="AJ359" s="138"/>
      <c r="AU359" s="138"/>
    </row>
    <row r="360" spans="4:47" s="9" customFormat="1">
      <c r="D360" s="75"/>
      <c r="E360" s="75"/>
      <c r="F360" s="75"/>
      <c r="G360" s="75"/>
      <c r="H360" s="75"/>
      <c r="I360" s="75"/>
      <c r="J360" s="75"/>
      <c r="K360" s="75"/>
      <c r="AJ360" s="138"/>
      <c r="AU360" s="138"/>
    </row>
    <row r="361" spans="4:47" s="9" customFormat="1">
      <c r="D361" s="75"/>
      <c r="E361" s="75"/>
      <c r="F361" s="75"/>
      <c r="G361" s="75"/>
      <c r="H361" s="75"/>
      <c r="I361" s="75"/>
      <c r="J361" s="75"/>
      <c r="K361" s="75"/>
      <c r="AJ361" s="138"/>
      <c r="AU361" s="138"/>
    </row>
    <row r="362" spans="4:47" s="9" customFormat="1">
      <c r="D362" s="75"/>
      <c r="E362" s="75"/>
      <c r="F362" s="75"/>
      <c r="G362" s="75"/>
      <c r="H362" s="75"/>
      <c r="I362" s="75"/>
      <c r="J362" s="75"/>
      <c r="K362" s="75"/>
      <c r="AJ362" s="138"/>
      <c r="AU362" s="138"/>
    </row>
    <row r="363" spans="4:47" s="9" customFormat="1">
      <c r="D363" s="75"/>
      <c r="E363" s="75"/>
      <c r="F363" s="75"/>
      <c r="G363" s="75"/>
      <c r="H363" s="75"/>
      <c r="I363" s="75"/>
      <c r="J363" s="75"/>
      <c r="K363" s="75"/>
      <c r="AJ363" s="138"/>
      <c r="AU363" s="138"/>
    </row>
    <row r="364" spans="4:47" s="9" customFormat="1">
      <c r="D364" s="75"/>
      <c r="E364" s="75"/>
      <c r="F364" s="75"/>
      <c r="G364" s="75"/>
      <c r="H364" s="75"/>
      <c r="I364" s="75"/>
      <c r="J364" s="75"/>
      <c r="K364" s="75"/>
      <c r="AJ364" s="138"/>
      <c r="AU364" s="138"/>
    </row>
    <row r="365" spans="4:47" s="9" customFormat="1">
      <c r="D365" s="75"/>
      <c r="E365" s="75"/>
      <c r="F365" s="75"/>
      <c r="G365" s="75"/>
      <c r="H365" s="75"/>
      <c r="I365" s="75"/>
      <c r="J365" s="75"/>
      <c r="K365" s="75"/>
      <c r="AJ365" s="138"/>
      <c r="AU365" s="138"/>
    </row>
    <row r="366" spans="4:47" s="9" customFormat="1">
      <c r="D366" s="75"/>
      <c r="E366" s="75"/>
      <c r="F366" s="75"/>
      <c r="G366" s="75"/>
      <c r="H366" s="75"/>
      <c r="I366" s="75"/>
      <c r="J366" s="75"/>
      <c r="K366" s="75"/>
      <c r="AJ366" s="138"/>
      <c r="AU366" s="138"/>
    </row>
    <row r="367" spans="4:47" s="9" customFormat="1">
      <c r="D367" s="75"/>
      <c r="E367" s="75"/>
      <c r="F367" s="75"/>
      <c r="G367" s="75"/>
      <c r="H367" s="75"/>
      <c r="I367" s="75"/>
      <c r="J367" s="75"/>
      <c r="K367" s="75"/>
      <c r="AJ367" s="138"/>
      <c r="AU367" s="138"/>
    </row>
    <row r="368" spans="4:47" s="9" customFormat="1">
      <c r="D368" s="75"/>
      <c r="E368" s="75"/>
      <c r="F368" s="75"/>
      <c r="G368" s="75"/>
      <c r="H368" s="75"/>
      <c r="I368" s="75"/>
      <c r="J368" s="75"/>
      <c r="K368" s="75"/>
      <c r="AJ368" s="138"/>
      <c r="AU368" s="138"/>
    </row>
    <row r="369" spans="4:47" s="9" customFormat="1">
      <c r="D369" s="75"/>
      <c r="E369" s="75"/>
      <c r="F369" s="75"/>
      <c r="G369" s="75"/>
      <c r="H369" s="75"/>
      <c r="I369" s="75"/>
      <c r="J369" s="75"/>
      <c r="K369" s="75"/>
      <c r="AJ369" s="138"/>
      <c r="AU369" s="138"/>
    </row>
    <row r="370" spans="4:47" s="9" customFormat="1">
      <c r="D370" s="75"/>
      <c r="E370" s="75"/>
      <c r="F370" s="75"/>
      <c r="G370" s="75"/>
      <c r="H370" s="75"/>
      <c r="I370" s="75"/>
      <c r="J370" s="75"/>
      <c r="K370" s="75"/>
      <c r="AJ370" s="138"/>
      <c r="AU370" s="138"/>
    </row>
    <row r="371" spans="4:47" s="9" customFormat="1">
      <c r="D371" s="75"/>
      <c r="E371" s="75"/>
      <c r="F371" s="75"/>
      <c r="G371" s="75"/>
      <c r="H371" s="75"/>
      <c r="I371" s="75"/>
      <c r="J371" s="75"/>
      <c r="K371" s="75"/>
      <c r="AJ371" s="138"/>
      <c r="AU371" s="138"/>
    </row>
    <row r="372" spans="4:47" s="9" customFormat="1">
      <c r="D372" s="75"/>
      <c r="E372" s="75"/>
      <c r="F372" s="75"/>
      <c r="G372" s="75"/>
      <c r="H372" s="75"/>
      <c r="I372" s="75"/>
      <c r="J372" s="75"/>
      <c r="K372" s="75"/>
      <c r="AJ372" s="138"/>
      <c r="AU372" s="138"/>
    </row>
    <row r="373" spans="4:47" s="9" customFormat="1">
      <c r="D373" s="75"/>
      <c r="E373" s="75"/>
      <c r="F373" s="75"/>
      <c r="G373" s="75"/>
      <c r="H373" s="75"/>
      <c r="I373" s="75"/>
      <c r="J373" s="75"/>
      <c r="K373" s="75"/>
      <c r="AJ373" s="138"/>
      <c r="AU373" s="138"/>
    </row>
    <row r="374" spans="4:47" s="9" customFormat="1">
      <c r="D374" s="75"/>
      <c r="E374" s="75"/>
      <c r="F374" s="75"/>
      <c r="G374" s="75"/>
      <c r="H374" s="75"/>
      <c r="I374" s="75"/>
      <c r="J374" s="75"/>
      <c r="K374" s="75"/>
      <c r="AJ374" s="138"/>
      <c r="AU374" s="138"/>
    </row>
    <row r="375" spans="4:47" s="9" customFormat="1">
      <c r="D375" s="75"/>
      <c r="E375" s="75"/>
      <c r="F375" s="75"/>
      <c r="G375" s="75"/>
      <c r="H375" s="75"/>
      <c r="I375" s="75"/>
      <c r="J375" s="75"/>
      <c r="K375" s="75"/>
      <c r="AJ375" s="138"/>
      <c r="AU375" s="138"/>
    </row>
    <row r="376" spans="4:47" s="9" customFormat="1">
      <c r="D376" s="75"/>
      <c r="E376" s="75"/>
      <c r="F376" s="75"/>
      <c r="G376" s="75"/>
      <c r="H376" s="75"/>
      <c r="I376" s="75"/>
      <c r="J376" s="75"/>
      <c r="K376" s="75"/>
      <c r="AJ376" s="138"/>
      <c r="AU376" s="138"/>
    </row>
    <row r="377" spans="4:47" s="9" customFormat="1">
      <c r="D377" s="75"/>
      <c r="E377" s="75"/>
      <c r="F377" s="75"/>
      <c r="G377" s="75"/>
      <c r="H377" s="75"/>
      <c r="I377" s="75"/>
      <c r="J377" s="75"/>
      <c r="K377" s="75"/>
      <c r="AJ377" s="138"/>
      <c r="AU377" s="138"/>
    </row>
    <row r="378" spans="4:47" s="9" customFormat="1">
      <c r="D378" s="75"/>
      <c r="E378" s="75"/>
      <c r="F378" s="75"/>
      <c r="G378" s="75"/>
      <c r="H378" s="75"/>
      <c r="I378" s="75"/>
      <c r="J378" s="75"/>
      <c r="K378" s="75"/>
      <c r="AJ378" s="138"/>
      <c r="AU378" s="138"/>
    </row>
    <row r="379" spans="4:47" s="9" customFormat="1">
      <c r="D379" s="75"/>
      <c r="E379" s="75"/>
      <c r="F379" s="75"/>
      <c r="G379" s="75"/>
      <c r="H379" s="75"/>
      <c r="I379" s="75"/>
      <c r="J379" s="75"/>
      <c r="K379" s="75"/>
      <c r="AJ379" s="138"/>
      <c r="AU379" s="138"/>
    </row>
    <row r="380" spans="4:47" s="9" customFormat="1">
      <c r="D380" s="75"/>
      <c r="E380" s="75"/>
      <c r="F380" s="75"/>
      <c r="G380" s="75"/>
      <c r="H380" s="75"/>
      <c r="I380" s="75"/>
      <c r="J380" s="75"/>
      <c r="K380" s="75"/>
      <c r="AJ380" s="138"/>
      <c r="AU380" s="138"/>
    </row>
    <row r="381" spans="4:47" s="9" customFormat="1">
      <c r="D381" s="75"/>
      <c r="E381" s="75"/>
      <c r="F381" s="75"/>
      <c r="G381" s="75"/>
      <c r="H381" s="75"/>
      <c r="I381" s="75"/>
      <c r="J381" s="75"/>
      <c r="K381" s="75"/>
      <c r="AJ381" s="138"/>
      <c r="AU381" s="138"/>
    </row>
    <row r="382" spans="4:47" s="9" customFormat="1">
      <c r="D382" s="75"/>
      <c r="E382" s="75"/>
      <c r="F382" s="75"/>
      <c r="G382" s="75"/>
      <c r="H382" s="75"/>
      <c r="I382" s="75"/>
      <c r="J382" s="75"/>
      <c r="K382" s="75"/>
      <c r="AJ382" s="138"/>
      <c r="AU382" s="138"/>
    </row>
    <row r="383" spans="4:47" s="9" customFormat="1">
      <c r="D383" s="75"/>
      <c r="E383" s="75"/>
      <c r="F383" s="75"/>
      <c r="G383" s="75"/>
      <c r="H383" s="75"/>
      <c r="I383" s="75"/>
      <c r="J383" s="75"/>
      <c r="K383" s="75"/>
      <c r="AJ383" s="138"/>
      <c r="AU383" s="138"/>
    </row>
    <row r="384" spans="4:47" s="9" customFormat="1">
      <c r="D384" s="75"/>
      <c r="E384" s="75"/>
      <c r="F384" s="75"/>
      <c r="G384" s="75"/>
      <c r="H384" s="75"/>
      <c r="I384" s="75"/>
      <c r="J384" s="75"/>
      <c r="K384" s="75"/>
      <c r="AJ384" s="138"/>
      <c r="AU384" s="138"/>
    </row>
    <row r="385" spans="4:47" s="9" customFormat="1">
      <c r="D385" s="75"/>
      <c r="E385" s="75"/>
      <c r="F385" s="75"/>
      <c r="G385" s="75"/>
      <c r="H385" s="75"/>
      <c r="I385" s="75"/>
      <c r="J385" s="75"/>
      <c r="K385" s="75"/>
      <c r="AJ385" s="138"/>
      <c r="AU385" s="138"/>
    </row>
    <row r="386" spans="4:47" s="9" customFormat="1">
      <c r="D386" s="75"/>
      <c r="E386" s="75"/>
      <c r="F386" s="75"/>
      <c r="G386" s="75"/>
      <c r="H386" s="75"/>
      <c r="I386" s="75"/>
      <c r="J386" s="75"/>
      <c r="K386" s="75"/>
      <c r="AJ386" s="138"/>
      <c r="AU386" s="138"/>
    </row>
    <row r="387" spans="4:47" s="9" customFormat="1">
      <c r="D387" s="75"/>
      <c r="E387" s="75"/>
      <c r="F387" s="75"/>
      <c r="G387" s="75"/>
      <c r="H387" s="75"/>
      <c r="I387" s="75"/>
      <c r="J387" s="75"/>
      <c r="K387" s="75"/>
      <c r="AJ387" s="138"/>
      <c r="AU387" s="138"/>
    </row>
    <row r="388" spans="4:47" s="9" customFormat="1">
      <c r="D388" s="75"/>
      <c r="E388" s="75"/>
      <c r="F388" s="75"/>
      <c r="G388" s="75"/>
      <c r="H388" s="75"/>
      <c r="I388" s="75"/>
      <c r="J388" s="75"/>
      <c r="K388" s="75"/>
      <c r="AJ388" s="138"/>
      <c r="AU388" s="138"/>
    </row>
    <row r="389" spans="4:47" s="9" customFormat="1">
      <c r="D389" s="75"/>
      <c r="E389" s="75"/>
      <c r="F389" s="75"/>
      <c r="G389" s="75"/>
      <c r="H389" s="75"/>
      <c r="I389" s="75"/>
      <c r="J389" s="75"/>
      <c r="K389" s="75"/>
      <c r="AJ389" s="138"/>
      <c r="AU389" s="138"/>
    </row>
    <row r="390" spans="4:47" s="9" customFormat="1">
      <c r="D390" s="75"/>
      <c r="E390" s="75"/>
      <c r="F390" s="75"/>
      <c r="G390" s="75"/>
      <c r="H390" s="75"/>
      <c r="I390" s="75"/>
      <c r="J390" s="75"/>
      <c r="K390" s="75"/>
      <c r="AJ390" s="138"/>
      <c r="AU390" s="138"/>
    </row>
    <row r="391" spans="4:47" s="9" customFormat="1">
      <c r="D391" s="75"/>
      <c r="E391" s="75"/>
      <c r="F391" s="75"/>
      <c r="G391" s="75"/>
      <c r="H391" s="75"/>
      <c r="I391" s="75"/>
      <c r="J391" s="75"/>
      <c r="K391" s="75"/>
      <c r="AJ391" s="138"/>
      <c r="AU391" s="138"/>
    </row>
    <row r="392" spans="4:47" s="9" customFormat="1">
      <c r="D392" s="75"/>
      <c r="E392" s="75"/>
      <c r="F392" s="75"/>
      <c r="G392" s="75"/>
      <c r="H392" s="75"/>
      <c r="I392" s="75"/>
      <c r="J392" s="75"/>
      <c r="K392" s="75"/>
      <c r="AJ392" s="138"/>
      <c r="AU392" s="138"/>
    </row>
    <row r="393" spans="4:47" s="9" customFormat="1">
      <c r="D393" s="75"/>
      <c r="E393" s="75"/>
      <c r="F393" s="75"/>
      <c r="G393" s="75"/>
      <c r="H393" s="75"/>
      <c r="I393" s="75"/>
      <c r="J393" s="75"/>
      <c r="K393" s="75"/>
      <c r="AJ393" s="138"/>
      <c r="AU393" s="138"/>
    </row>
    <row r="394" spans="4:47" s="9" customFormat="1">
      <c r="D394" s="75"/>
      <c r="E394" s="75"/>
      <c r="F394" s="75"/>
      <c r="G394" s="75"/>
      <c r="H394" s="75"/>
      <c r="I394" s="75"/>
      <c r="J394" s="75"/>
      <c r="K394" s="75"/>
      <c r="AJ394" s="138"/>
      <c r="AU394" s="138"/>
    </row>
    <row r="395" spans="4:47" s="9" customFormat="1">
      <c r="D395" s="75"/>
      <c r="E395" s="75"/>
      <c r="F395" s="75"/>
      <c r="G395" s="75"/>
      <c r="H395" s="75"/>
      <c r="I395" s="75"/>
      <c r="J395" s="75"/>
      <c r="K395" s="75"/>
      <c r="AJ395" s="138"/>
      <c r="AU395" s="138"/>
    </row>
    <row r="396" spans="4:47" s="9" customFormat="1">
      <c r="D396" s="75"/>
      <c r="E396" s="75"/>
      <c r="F396" s="75"/>
      <c r="G396" s="75"/>
      <c r="H396" s="75"/>
      <c r="I396" s="75"/>
      <c r="J396" s="75"/>
      <c r="K396" s="75"/>
      <c r="AJ396" s="138"/>
      <c r="AU396" s="138"/>
    </row>
    <row r="397" spans="4:47" s="9" customFormat="1">
      <c r="D397" s="75"/>
      <c r="E397" s="75"/>
      <c r="F397" s="75"/>
      <c r="G397" s="75"/>
      <c r="H397" s="75"/>
      <c r="I397" s="75"/>
      <c r="J397" s="75"/>
      <c r="K397" s="75"/>
      <c r="AJ397" s="138"/>
      <c r="AU397" s="138"/>
    </row>
    <row r="398" spans="4:47" s="9" customFormat="1">
      <c r="D398" s="75"/>
      <c r="E398" s="75"/>
      <c r="F398" s="75"/>
      <c r="G398" s="75"/>
      <c r="H398" s="75"/>
      <c r="I398" s="75"/>
      <c r="J398" s="75"/>
      <c r="K398" s="75"/>
      <c r="AJ398" s="138"/>
      <c r="AU398" s="138"/>
    </row>
    <row r="399" spans="4:47" s="9" customFormat="1">
      <c r="D399" s="75"/>
      <c r="E399" s="75"/>
      <c r="F399" s="75"/>
      <c r="G399" s="75"/>
      <c r="H399" s="75"/>
      <c r="I399" s="75"/>
      <c r="J399" s="75"/>
      <c r="K399" s="75"/>
      <c r="AJ399" s="138"/>
      <c r="AU399" s="138"/>
    </row>
    <row r="400" spans="4:47" s="9" customFormat="1">
      <c r="D400" s="75"/>
      <c r="E400" s="75"/>
      <c r="F400" s="75"/>
      <c r="G400" s="75"/>
      <c r="H400" s="75"/>
      <c r="I400" s="75"/>
      <c r="J400" s="75"/>
      <c r="K400" s="75"/>
      <c r="AJ400" s="138"/>
      <c r="AU400" s="138"/>
    </row>
    <row r="401" spans="4:47" s="9" customFormat="1">
      <c r="D401" s="75"/>
      <c r="E401" s="75"/>
      <c r="F401" s="75"/>
      <c r="G401" s="75"/>
      <c r="H401" s="75"/>
      <c r="I401" s="75"/>
      <c r="J401" s="75"/>
      <c r="K401" s="75"/>
      <c r="AJ401" s="138"/>
      <c r="AU401" s="138"/>
    </row>
    <row r="402" spans="4:47" s="9" customFormat="1">
      <c r="D402" s="75"/>
      <c r="E402" s="75"/>
      <c r="F402" s="75"/>
      <c r="G402" s="75"/>
      <c r="H402" s="75"/>
      <c r="I402" s="75"/>
      <c r="J402" s="75"/>
      <c r="K402" s="75"/>
      <c r="AJ402" s="138"/>
      <c r="AU402" s="138"/>
    </row>
    <row r="403" spans="4:47" s="9" customFormat="1">
      <c r="D403" s="75"/>
      <c r="E403" s="75"/>
      <c r="F403" s="75"/>
      <c r="G403" s="75"/>
      <c r="H403" s="75"/>
      <c r="I403" s="75"/>
      <c r="J403" s="75"/>
      <c r="K403" s="75"/>
      <c r="AJ403" s="138"/>
      <c r="AU403" s="138"/>
    </row>
    <row r="404" spans="4:47" s="9" customFormat="1">
      <c r="D404" s="75"/>
      <c r="E404" s="75"/>
      <c r="F404" s="75"/>
      <c r="G404" s="75"/>
      <c r="H404" s="75"/>
      <c r="I404" s="75"/>
      <c r="J404" s="75"/>
      <c r="K404" s="75"/>
      <c r="AJ404" s="138"/>
      <c r="AU404" s="138"/>
    </row>
    <row r="405" spans="4:47" s="9" customFormat="1">
      <c r="D405" s="75"/>
      <c r="E405" s="75"/>
      <c r="F405" s="75"/>
      <c r="G405" s="75"/>
      <c r="H405" s="75"/>
      <c r="I405" s="75"/>
      <c r="J405" s="75"/>
      <c r="K405" s="75"/>
      <c r="AJ405" s="138"/>
      <c r="AU405" s="138"/>
    </row>
    <row r="406" spans="4:47" s="9" customFormat="1">
      <c r="D406" s="75"/>
      <c r="E406" s="75"/>
      <c r="F406" s="75"/>
      <c r="G406" s="75"/>
      <c r="H406" s="75"/>
      <c r="I406" s="75"/>
      <c r="J406" s="75"/>
      <c r="K406" s="75"/>
      <c r="AJ406" s="138"/>
      <c r="AU406" s="138"/>
    </row>
    <row r="407" spans="4:47" s="9" customFormat="1">
      <c r="D407" s="75"/>
      <c r="E407" s="75"/>
      <c r="F407" s="75"/>
      <c r="G407" s="75"/>
      <c r="H407" s="75"/>
      <c r="I407" s="75"/>
      <c r="J407" s="75"/>
      <c r="K407" s="75"/>
      <c r="AJ407" s="138"/>
      <c r="AU407" s="138"/>
    </row>
    <row r="408" spans="4:47" s="9" customFormat="1">
      <c r="D408" s="75"/>
      <c r="E408" s="75"/>
      <c r="F408" s="75"/>
      <c r="G408" s="75"/>
      <c r="H408" s="75"/>
      <c r="I408" s="75"/>
      <c r="J408" s="75"/>
      <c r="K408" s="75"/>
      <c r="AJ408" s="138"/>
      <c r="AU408" s="138"/>
    </row>
    <row r="409" spans="4:47" s="9" customFormat="1">
      <c r="D409" s="75"/>
      <c r="E409" s="75"/>
      <c r="F409" s="75"/>
      <c r="G409" s="75"/>
      <c r="H409" s="75"/>
      <c r="I409" s="75"/>
      <c r="J409" s="75"/>
      <c r="K409" s="75"/>
      <c r="AJ409" s="138"/>
      <c r="AU409" s="138"/>
    </row>
    <row r="410" spans="4:47" s="9" customFormat="1">
      <c r="D410" s="75"/>
      <c r="E410" s="75"/>
      <c r="F410" s="75"/>
      <c r="G410" s="75"/>
      <c r="H410" s="75"/>
      <c r="I410" s="75"/>
      <c r="J410" s="75"/>
      <c r="K410" s="75"/>
      <c r="AJ410" s="138"/>
      <c r="AU410" s="138"/>
    </row>
    <row r="411" spans="4:47" s="9" customFormat="1">
      <c r="D411" s="75"/>
      <c r="E411" s="75"/>
      <c r="F411" s="75"/>
      <c r="G411" s="75"/>
      <c r="H411" s="75"/>
      <c r="I411" s="75"/>
      <c r="J411" s="75"/>
      <c r="K411" s="75"/>
      <c r="AJ411" s="138"/>
      <c r="AU411" s="138"/>
    </row>
    <row r="412" spans="4:47" s="9" customFormat="1">
      <c r="D412" s="75"/>
      <c r="E412" s="75"/>
      <c r="F412" s="75"/>
      <c r="G412" s="75"/>
      <c r="H412" s="75"/>
      <c r="I412" s="75"/>
      <c r="J412" s="75"/>
      <c r="K412" s="75"/>
      <c r="AJ412" s="138"/>
      <c r="AU412" s="138"/>
    </row>
    <row r="413" spans="4:47" s="9" customFormat="1">
      <c r="D413" s="75"/>
      <c r="E413" s="75"/>
      <c r="F413" s="75"/>
      <c r="G413" s="75"/>
      <c r="H413" s="75"/>
      <c r="I413" s="75"/>
      <c r="J413" s="75"/>
      <c r="K413" s="75"/>
      <c r="AJ413" s="138"/>
      <c r="AU413" s="138"/>
    </row>
    <row r="414" spans="4:47" s="9" customFormat="1">
      <c r="D414" s="75"/>
      <c r="E414" s="75"/>
      <c r="F414" s="75"/>
      <c r="G414" s="75"/>
      <c r="H414" s="75"/>
      <c r="I414" s="75"/>
      <c r="J414" s="75"/>
      <c r="K414" s="75"/>
      <c r="AJ414" s="138"/>
      <c r="AU414" s="138"/>
    </row>
    <row r="415" spans="4:47" s="9" customFormat="1">
      <c r="D415" s="75"/>
      <c r="E415" s="75"/>
      <c r="F415" s="75"/>
      <c r="G415" s="75"/>
      <c r="H415" s="75"/>
      <c r="I415" s="75"/>
      <c r="J415" s="75"/>
      <c r="K415" s="75"/>
      <c r="AJ415" s="138"/>
      <c r="AU415" s="138"/>
    </row>
    <row r="416" spans="4:47" s="9" customFormat="1">
      <c r="D416" s="75"/>
      <c r="E416" s="75"/>
      <c r="F416" s="75"/>
      <c r="G416" s="75"/>
      <c r="H416" s="75"/>
      <c r="I416" s="75"/>
      <c r="J416" s="75"/>
      <c r="K416" s="75"/>
      <c r="AJ416" s="138"/>
      <c r="AU416" s="138"/>
    </row>
    <row r="417" spans="4:47" s="9" customFormat="1">
      <c r="D417" s="75"/>
      <c r="E417" s="75"/>
      <c r="F417" s="75"/>
      <c r="G417" s="75"/>
      <c r="H417" s="75"/>
      <c r="I417" s="75"/>
      <c r="J417" s="75"/>
      <c r="K417" s="75"/>
      <c r="AJ417" s="138"/>
      <c r="AU417" s="138"/>
    </row>
    <row r="418" spans="4:47" s="9" customFormat="1">
      <c r="D418" s="75"/>
      <c r="E418" s="75"/>
      <c r="F418" s="75"/>
      <c r="G418" s="75"/>
      <c r="H418" s="75"/>
      <c r="I418" s="75"/>
      <c r="J418" s="75"/>
      <c r="K418" s="75"/>
      <c r="AJ418" s="138"/>
      <c r="AU418" s="138"/>
    </row>
    <row r="419" spans="4:47" s="9" customFormat="1">
      <c r="D419" s="75"/>
      <c r="E419" s="75"/>
      <c r="F419" s="75"/>
      <c r="G419" s="75"/>
      <c r="H419" s="75"/>
      <c r="I419" s="75"/>
      <c r="J419" s="75"/>
      <c r="K419" s="75"/>
      <c r="AJ419" s="138"/>
      <c r="AU419" s="138"/>
    </row>
    <row r="420" spans="4:47" s="9" customFormat="1">
      <c r="D420" s="75"/>
      <c r="E420" s="75"/>
      <c r="F420" s="75"/>
      <c r="G420" s="75"/>
      <c r="H420" s="75"/>
      <c r="I420" s="75"/>
      <c r="J420" s="75"/>
      <c r="K420" s="75"/>
      <c r="AJ420" s="138"/>
      <c r="AU420" s="138"/>
    </row>
    <row r="421" spans="4:47" s="9" customFormat="1">
      <c r="D421" s="75"/>
      <c r="E421" s="75"/>
      <c r="F421" s="75"/>
      <c r="G421" s="75"/>
      <c r="H421" s="75"/>
      <c r="I421" s="75"/>
      <c r="J421" s="75"/>
      <c r="K421" s="75"/>
      <c r="AJ421" s="138"/>
      <c r="AU421" s="138"/>
    </row>
    <row r="422" spans="4:47" s="9" customFormat="1">
      <c r="D422" s="75"/>
      <c r="E422" s="75"/>
      <c r="F422" s="75"/>
      <c r="G422" s="75"/>
      <c r="H422" s="75"/>
      <c r="I422" s="75"/>
      <c r="J422" s="75"/>
      <c r="K422" s="75"/>
      <c r="AJ422" s="138"/>
      <c r="AU422" s="138"/>
    </row>
    <row r="423" spans="4:47" s="9" customFormat="1">
      <c r="D423" s="75"/>
      <c r="E423" s="75"/>
      <c r="F423" s="75"/>
      <c r="G423" s="75"/>
      <c r="H423" s="75"/>
      <c r="I423" s="75"/>
      <c r="J423" s="75"/>
      <c r="K423" s="75"/>
      <c r="AJ423" s="138"/>
      <c r="AU423" s="138"/>
    </row>
    <row r="424" spans="4:47" s="9" customFormat="1">
      <c r="D424" s="75"/>
      <c r="E424" s="75"/>
      <c r="F424" s="75"/>
      <c r="G424" s="75"/>
      <c r="H424" s="75"/>
      <c r="I424" s="75"/>
      <c r="J424" s="75"/>
      <c r="K424" s="75"/>
      <c r="AJ424" s="138"/>
      <c r="AU424" s="138"/>
    </row>
    <row r="425" spans="4:47" s="9" customFormat="1">
      <c r="D425" s="75"/>
      <c r="E425" s="75"/>
      <c r="F425" s="75"/>
      <c r="G425" s="75"/>
      <c r="H425" s="75"/>
      <c r="I425" s="75"/>
      <c r="J425" s="75"/>
      <c r="K425" s="75"/>
      <c r="AJ425" s="138"/>
      <c r="AU425" s="138"/>
    </row>
    <row r="426" spans="4:47" s="9" customFormat="1">
      <c r="D426" s="75"/>
      <c r="E426" s="75"/>
      <c r="F426" s="75"/>
      <c r="G426" s="75"/>
      <c r="H426" s="75"/>
      <c r="I426" s="75"/>
      <c r="J426" s="75"/>
      <c r="K426" s="75"/>
      <c r="AJ426" s="138"/>
      <c r="AU426" s="138"/>
    </row>
    <row r="427" spans="4:47" s="9" customFormat="1">
      <c r="D427" s="75"/>
      <c r="E427" s="75"/>
      <c r="F427" s="75"/>
      <c r="G427" s="75"/>
      <c r="H427" s="75"/>
      <c r="I427" s="75"/>
      <c r="J427" s="75"/>
      <c r="K427" s="75"/>
      <c r="AJ427" s="138"/>
      <c r="AU427" s="138"/>
    </row>
    <row r="428" spans="4:47" s="9" customFormat="1">
      <c r="D428" s="75"/>
      <c r="E428" s="75"/>
      <c r="F428" s="75"/>
      <c r="G428" s="75"/>
      <c r="H428" s="75"/>
      <c r="I428" s="75"/>
      <c r="J428" s="75"/>
      <c r="K428" s="75"/>
      <c r="AJ428" s="138"/>
      <c r="AU428" s="138"/>
    </row>
    <row r="429" spans="4:47" s="9" customFormat="1">
      <c r="D429" s="75"/>
      <c r="E429" s="75"/>
      <c r="F429" s="75"/>
      <c r="G429" s="75"/>
      <c r="H429" s="75"/>
      <c r="I429" s="75"/>
      <c r="J429" s="75"/>
      <c r="K429" s="75"/>
      <c r="AJ429" s="138"/>
      <c r="AU429" s="138"/>
    </row>
    <row r="430" spans="4:47" s="9" customFormat="1">
      <c r="D430" s="75"/>
      <c r="E430" s="75"/>
      <c r="F430" s="75"/>
      <c r="G430" s="75"/>
      <c r="H430" s="75"/>
      <c r="I430" s="75"/>
      <c r="J430" s="75"/>
      <c r="K430" s="75"/>
      <c r="AJ430" s="138"/>
      <c r="AU430" s="138"/>
    </row>
    <row r="431" spans="4:47" s="9" customFormat="1">
      <c r="D431" s="75"/>
      <c r="E431" s="75"/>
      <c r="F431" s="75"/>
      <c r="G431" s="75"/>
      <c r="H431" s="75"/>
      <c r="I431" s="75"/>
      <c r="J431" s="75"/>
      <c r="K431" s="75"/>
      <c r="AJ431" s="138"/>
      <c r="AU431" s="138"/>
    </row>
    <row r="432" spans="4:47" s="9" customFormat="1">
      <c r="D432" s="75"/>
      <c r="E432" s="75"/>
      <c r="F432" s="75"/>
      <c r="G432" s="75"/>
      <c r="H432" s="75"/>
      <c r="I432" s="75"/>
      <c r="J432" s="75"/>
      <c r="K432" s="75"/>
      <c r="AJ432" s="138"/>
      <c r="AU432" s="138"/>
    </row>
    <row r="433" spans="4:47" s="9" customFormat="1">
      <c r="D433" s="75"/>
      <c r="E433" s="75"/>
      <c r="F433" s="75"/>
      <c r="G433" s="75"/>
      <c r="H433" s="75"/>
      <c r="I433" s="75"/>
      <c r="J433" s="75"/>
      <c r="K433" s="75"/>
      <c r="AJ433" s="138"/>
      <c r="AU433" s="138"/>
    </row>
    <row r="434" spans="4:47" s="9" customFormat="1">
      <c r="D434" s="75"/>
      <c r="E434" s="75"/>
      <c r="F434" s="75"/>
      <c r="G434" s="75"/>
      <c r="H434" s="75"/>
      <c r="I434" s="75"/>
      <c r="J434" s="75"/>
      <c r="K434" s="75"/>
      <c r="AJ434" s="138"/>
      <c r="AU434" s="138"/>
    </row>
    <row r="435" spans="4:47" s="9" customFormat="1">
      <c r="D435" s="75"/>
      <c r="E435" s="75"/>
      <c r="F435" s="75"/>
      <c r="G435" s="75"/>
      <c r="H435" s="75"/>
      <c r="I435" s="75"/>
      <c r="J435" s="75"/>
      <c r="K435" s="75"/>
      <c r="AJ435" s="138"/>
      <c r="AU435" s="138"/>
    </row>
    <row r="436" spans="4:47" s="9" customFormat="1">
      <c r="D436" s="75"/>
      <c r="E436" s="75"/>
      <c r="F436" s="75"/>
      <c r="G436" s="75"/>
      <c r="H436" s="75"/>
      <c r="I436" s="75"/>
      <c r="J436" s="75"/>
      <c r="K436" s="75"/>
      <c r="AJ436" s="138"/>
      <c r="AU436" s="138"/>
    </row>
    <row r="437" spans="4:47" s="9" customFormat="1">
      <c r="D437" s="75"/>
      <c r="E437" s="75"/>
      <c r="F437" s="75"/>
      <c r="G437" s="75"/>
      <c r="H437" s="75"/>
      <c r="I437" s="75"/>
      <c r="J437" s="75"/>
      <c r="K437" s="75"/>
      <c r="AJ437" s="138"/>
      <c r="AU437" s="138"/>
    </row>
    <row r="438" spans="4:47" s="9" customFormat="1">
      <c r="D438" s="75"/>
      <c r="E438" s="75"/>
      <c r="F438" s="75"/>
      <c r="G438" s="75"/>
      <c r="H438" s="75"/>
      <c r="I438" s="75"/>
      <c r="J438" s="75"/>
      <c r="K438" s="75"/>
      <c r="AJ438" s="138"/>
      <c r="AU438" s="138"/>
    </row>
    <row r="439" spans="4:47" s="9" customFormat="1">
      <c r="D439" s="75"/>
      <c r="E439" s="75"/>
      <c r="F439" s="75"/>
      <c r="G439" s="75"/>
      <c r="H439" s="75"/>
      <c r="I439" s="75"/>
      <c r="J439" s="75"/>
      <c r="K439" s="75"/>
      <c r="AJ439" s="138"/>
      <c r="AU439" s="138"/>
    </row>
    <row r="440" spans="4:47" s="9" customFormat="1">
      <c r="D440" s="75"/>
      <c r="E440" s="75"/>
      <c r="F440" s="75"/>
      <c r="G440" s="75"/>
      <c r="H440" s="75"/>
      <c r="I440" s="75"/>
      <c r="J440" s="75"/>
      <c r="K440" s="75"/>
      <c r="AJ440" s="138"/>
      <c r="AU440" s="138"/>
    </row>
    <row r="441" spans="4:47" s="9" customFormat="1">
      <c r="D441" s="75"/>
      <c r="E441" s="75"/>
      <c r="F441" s="75"/>
      <c r="G441" s="75"/>
      <c r="H441" s="75"/>
      <c r="I441" s="75"/>
      <c r="J441" s="75"/>
      <c r="K441" s="75"/>
      <c r="AJ441" s="138"/>
      <c r="AU441" s="138"/>
    </row>
    <row r="442" spans="4:47" s="9" customFormat="1">
      <c r="D442" s="75"/>
      <c r="E442" s="75"/>
      <c r="F442" s="75"/>
      <c r="G442" s="75"/>
      <c r="H442" s="75"/>
      <c r="I442" s="75"/>
      <c r="J442" s="75"/>
      <c r="K442" s="75"/>
      <c r="AJ442" s="138"/>
      <c r="AU442" s="138"/>
    </row>
    <row r="443" spans="4:47" s="9" customFormat="1">
      <c r="D443" s="75"/>
      <c r="E443" s="75"/>
      <c r="F443" s="75"/>
      <c r="G443" s="75"/>
      <c r="H443" s="75"/>
      <c r="I443" s="75"/>
      <c r="J443" s="75"/>
      <c r="K443" s="75"/>
      <c r="AJ443" s="138"/>
      <c r="AU443" s="138"/>
    </row>
    <row r="444" spans="4:47" s="9" customFormat="1">
      <c r="D444" s="75"/>
      <c r="E444" s="75"/>
      <c r="F444" s="75"/>
      <c r="G444" s="75"/>
      <c r="H444" s="75"/>
      <c r="I444" s="75"/>
      <c r="J444" s="75"/>
      <c r="K444" s="75"/>
      <c r="AJ444" s="138"/>
      <c r="AU444" s="138"/>
    </row>
    <row r="445" spans="4:47" s="9" customFormat="1">
      <c r="D445" s="75"/>
      <c r="E445" s="75"/>
      <c r="F445" s="75"/>
      <c r="G445" s="75"/>
      <c r="H445" s="75"/>
      <c r="I445" s="75"/>
      <c r="J445" s="75"/>
      <c r="K445" s="75"/>
      <c r="AJ445" s="138"/>
      <c r="AU445" s="138"/>
    </row>
    <row r="446" spans="4:47" s="9" customFormat="1">
      <c r="D446" s="75"/>
      <c r="E446" s="75"/>
      <c r="F446" s="75"/>
      <c r="G446" s="75"/>
      <c r="H446" s="75"/>
      <c r="I446" s="75"/>
      <c r="J446" s="75"/>
      <c r="K446" s="75"/>
      <c r="AJ446" s="138"/>
      <c r="AU446" s="138"/>
    </row>
    <row r="447" spans="4:47" s="9" customFormat="1">
      <c r="D447" s="75"/>
      <c r="E447" s="75"/>
      <c r="F447" s="75"/>
      <c r="G447" s="75"/>
      <c r="H447" s="75"/>
      <c r="I447" s="75"/>
      <c r="J447" s="75"/>
      <c r="K447" s="75"/>
      <c r="AJ447" s="138"/>
      <c r="AU447" s="138"/>
    </row>
    <row r="448" spans="4:47" s="9" customFormat="1">
      <c r="D448" s="75"/>
      <c r="E448" s="75"/>
      <c r="F448" s="75"/>
      <c r="G448" s="75"/>
      <c r="H448" s="75"/>
      <c r="I448" s="75"/>
      <c r="J448" s="75"/>
      <c r="K448" s="75"/>
      <c r="AJ448" s="138"/>
      <c r="AU448" s="138"/>
    </row>
    <row r="449" spans="4:47" s="9" customFormat="1">
      <c r="D449" s="75"/>
      <c r="E449" s="75"/>
      <c r="F449" s="75"/>
      <c r="G449" s="75"/>
      <c r="H449" s="75"/>
      <c r="I449" s="75"/>
      <c r="J449" s="75"/>
      <c r="K449" s="75"/>
      <c r="AJ449" s="138"/>
      <c r="AU449" s="138"/>
    </row>
    <row r="450" spans="4:47" s="9" customFormat="1">
      <c r="D450" s="75"/>
      <c r="E450" s="75"/>
      <c r="F450" s="75"/>
      <c r="G450" s="75"/>
      <c r="H450" s="75"/>
      <c r="I450" s="75"/>
      <c r="J450" s="75"/>
      <c r="K450" s="75"/>
      <c r="AJ450" s="138"/>
      <c r="AU450" s="138"/>
    </row>
    <row r="451" spans="4:47" s="9" customFormat="1">
      <c r="D451" s="75"/>
      <c r="E451" s="75"/>
      <c r="F451" s="75"/>
      <c r="G451" s="75"/>
      <c r="H451" s="75"/>
      <c r="I451" s="75"/>
      <c r="J451" s="75"/>
      <c r="K451" s="75"/>
      <c r="AJ451" s="138"/>
      <c r="AU451" s="138"/>
    </row>
    <row r="452" spans="4:47" s="9" customFormat="1">
      <c r="D452" s="75"/>
      <c r="E452" s="75"/>
      <c r="F452" s="75"/>
      <c r="G452" s="75"/>
      <c r="H452" s="75"/>
      <c r="I452" s="75"/>
      <c r="J452" s="75"/>
      <c r="K452" s="75"/>
      <c r="AJ452" s="138"/>
      <c r="AU452" s="138"/>
    </row>
    <row r="453" spans="4:47" s="9" customFormat="1">
      <c r="D453" s="75"/>
      <c r="E453" s="75"/>
      <c r="F453" s="75"/>
      <c r="G453" s="75"/>
      <c r="H453" s="75"/>
      <c r="I453" s="75"/>
      <c r="J453" s="75"/>
      <c r="K453" s="75"/>
      <c r="AJ453" s="138"/>
      <c r="AU453" s="138"/>
    </row>
    <row r="454" spans="4:47" s="9" customFormat="1">
      <c r="D454" s="75"/>
      <c r="E454" s="75"/>
      <c r="F454" s="75"/>
      <c r="G454" s="75"/>
      <c r="H454" s="75"/>
      <c r="I454" s="75"/>
      <c r="J454" s="75"/>
      <c r="K454" s="75"/>
      <c r="AJ454" s="138"/>
      <c r="AU454" s="138"/>
    </row>
    <row r="455" spans="4:47" s="9" customFormat="1">
      <c r="D455" s="75"/>
      <c r="E455" s="75"/>
      <c r="F455" s="75"/>
      <c r="G455" s="75"/>
      <c r="H455" s="75"/>
      <c r="I455" s="75"/>
      <c r="J455" s="75"/>
      <c r="K455" s="75"/>
      <c r="AJ455" s="138"/>
      <c r="AU455" s="138"/>
    </row>
    <row r="456" spans="4:47" s="9" customFormat="1">
      <c r="D456" s="75"/>
      <c r="E456" s="75"/>
      <c r="F456" s="75"/>
      <c r="G456" s="75"/>
      <c r="H456" s="75"/>
      <c r="I456" s="75"/>
      <c r="J456" s="75"/>
      <c r="K456" s="75"/>
      <c r="AJ456" s="138"/>
      <c r="AU456" s="138"/>
    </row>
    <row r="457" spans="4:47" s="9" customFormat="1">
      <c r="D457" s="75"/>
      <c r="E457" s="75"/>
      <c r="F457" s="75"/>
      <c r="G457" s="75"/>
      <c r="H457" s="75"/>
      <c r="I457" s="75"/>
      <c r="J457" s="75"/>
      <c r="K457" s="75"/>
      <c r="AJ457" s="138"/>
      <c r="AU457" s="138"/>
    </row>
    <row r="458" spans="4:47" s="9" customFormat="1">
      <c r="D458" s="75"/>
      <c r="E458" s="75"/>
      <c r="F458" s="75"/>
      <c r="G458" s="75"/>
      <c r="H458" s="75"/>
      <c r="I458" s="75"/>
      <c r="J458" s="75"/>
      <c r="K458" s="75"/>
      <c r="AJ458" s="138"/>
      <c r="AU458" s="138"/>
    </row>
    <row r="459" spans="4:47" s="9" customFormat="1">
      <c r="D459" s="75"/>
      <c r="E459" s="75"/>
      <c r="F459" s="75"/>
      <c r="G459" s="75"/>
      <c r="H459" s="75"/>
      <c r="I459" s="75"/>
      <c r="J459" s="75"/>
      <c r="K459" s="75"/>
      <c r="AJ459" s="138"/>
      <c r="AU459" s="138"/>
    </row>
    <row r="460" spans="4:47" s="9" customFormat="1">
      <c r="D460" s="75"/>
      <c r="E460" s="75"/>
      <c r="F460" s="75"/>
      <c r="G460" s="75"/>
      <c r="H460" s="75"/>
      <c r="I460" s="75"/>
      <c r="J460" s="75"/>
      <c r="K460" s="75"/>
      <c r="AJ460" s="138"/>
      <c r="AU460" s="138"/>
    </row>
    <row r="461" spans="4:47" s="9" customFormat="1">
      <c r="D461" s="75"/>
      <c r="E461" s="75"/>
      <c r="F461" s="75"/>
      <c r="G461" s="75"/>
      <c r="H461" s="75"/>
      <c r="I461" s="75"/>
      <c r="J461" s="75"/>
      <c r="K461" s="75"/>
      <c r="AJ461" s="138"/>
      <c r="AU461" s="138"/>
    </row>
    <row r="462" spans="4:47" s="9" customFormat="1">
      <c r="D462" s="75"/>
      <c r="E462" s="75"/>
      <c r="F462" s="75"/>
      <c r="G462" s="75"/>
      <c r="H462" s="75"/>
      <c r="I462" s="75"/>
      <c r="J462" s="75"/>
      <c r="K462" s="75"/>
      <c r="AJ462" s="138"/>
      <c r="AU462" s="138"/>
    </row>
    <row r="463" spans="4:47" s="9" customFormat="1">
      <c r="D463" s="75"/>
      <c r="E463" s="75"/>
      <c r="F463" s="75"/>
      <c r="G463" s="75"/>
      <c r="H463" s="75"/>
      <c r="I463" s="75"/>
      <c r="J463" s="75"/>
      <c r="K463" s="75"/>
      <c r="AJ463" s="138"/>
      <c r="AU463" s="138"/>
    </row>
    <row r="464" spans="4:47" s="9" customFormat="1">
      <c r="D464" s="75"/>
      <c r="E464" s="75"/>
      <c r="F464" s="75"/>
      <c r="G464" s="75"/>
      <c r="H464" s="75"/>
      <c r="I464" s="75"/>
      <c r="J464" s="75"/>
      <c r="K464" s="75"/>
      <c r="AJ464" s="138"/>
      <c r="AU464" s="138"/>
    </row>
    <row r="465" spans="4:47" s="9" customFormat="1">
      <c r="D465" s="75"/>
      <c r="E465" s="75"/>
      <c r="F465" s="75"/>
      <c r="G465" s="75"/>
      <c r="H465" s="75"/>
      <c r="I465" s="75"/>
      <c r="J465" s="75"/>
      <c r="K465" s="75"/>
      <c r="AJ465" s="138"/>
      <c r="AU465" s="138"/>
    </row>
    <row r="466" spans="4:47" s="9" customFormat="1">
      <c r="D466" s="75"/>
      <c r="E466" s="75"/>
      <c r="F466" s="75"/>
      <c r="G466" s="75"/>
      <c r="H466" s="75"/>
      <c r="I466" s="75"/>
      <c r="J466" s="75"/>
      <c r="K466" s="75"/>
      <c r="AJ466" s="138"/>
      <c r="AU466" s="138"/>
    </row>
    <row r="467" spans="4:47" s="9" customFormat="1">
      <c r="D467" s="75"/>
      <c r="E467" s="75"/>
      <c r="F467" s="75"/>
      <c r="G467" s="75"/>
      <c r="H467" s="75"/>
      <c r="I467" s="75"/>
      <c r="J467" s="75"/>
      <c r="K467" s="75"/>
      <c r="AJ467" s="138"/>
      <c r="AU467" s="138"/>
    </row>
    <row r="468" spans="4:47" s="9" customFormat="1">
      <c r="D468" s="75"/>
      <c r="E468" s="75"/>
      <c r="F468" s="75"/>
      <c r="G468" s="75"/>
      <c r="H468" s="75"/>
      <c r="I468" s="75"/>
      <c r="J468" s="75"/>
      <c r="K468" s="75"/>
      <c r="AJ468" s="138"/>
      <c r="AU468" s="138"/>
    </row>
    <row r="469" spans="4:47" s="9" customFormat="1">
      <c r="D469" s="75"/>
      <c r="E469" s="75"/>
      <c r="F469" s="75"/>
      <c r="G469" s="75"/>
      <c r="H469" s="75"/>
      <c r="I469" s="75"/>
      <c r="J469" s="75"/>
      <c r="K469" s="75"/>
      <c r="AJ469" s="138"/>
      <c r="AU469" s="138"/>
    </row>
    <row r="470" spans="4:47" s="9" customFormat="1">
      <c r="D470" s="75"/>
      <c r="E470" s="75"/>
      <c r="F470" s="75"/>
      <c r="G470" s="75"/>
      <c r="H470" s="75"/>
      <c r="I470" s="75"/>
      <c r="J470" s="75"/>
      <c r="K470" s="75"/>
      <c r="AJ470" s="138"/>
      <c r="AU470" s="138"/>
    </row>
    <row r="471" spans="4:47" s="9" customFormat="1">
      <c r="D471" s="75"/>
      <c r="E471" s="75"/>
      <c r="F471" s="75"/>
      <c r="G471" s="75"/>
      <c r="H471" s="75"/>
      <c r="I471" s="75"/>
      <c r="J471" s="75"/>
      <c r="K471" s="75"/>
      <c r="AJ471" s="138"/>
      <c r="AU471" s="138"/>
    </row>
    <row r="472" spans="4:47" s="9" customFormat="1">
      <c r="D472" s="75"/>
      <c r="E472" s="75"/>
      <c r="F472" s="75"/>
      <c r="G472" s="75"/>
      <c r="H472" s="75"/>
      <c r="I472" s="75"/>
      <c r="J472" s="75"/>
      <c r="K472" s="75"/>
      <c r="AJ472" s="138"/>
      <c r="AU472" s="138"/>
    </row>
    <row r="473" spans="4:47" s="9" customFormat="1">
      <c r="D473" s="75"/>
      <c r="E473" s="75"/>
      <c r="F473" s="75"/>
      <c r="G473" s="75"/>
      <c r="H473" s="75"/>
      <c r="I473" s="75"/>
      <c r="J473" s="75"/>
      <c r="K473" s="75"/>
      <c r="AJ473" s="138"/>
      <c r="AU473" s="138"/>
    </row>
    <row r="474" spans="4:47" s="9" customFormat="1">
      <c r="D474" s="75"/>
      <c r="E474" s="75"/>
      <c r="F474" s="75"/>
      <c r="G474" s="75"/>
      <c r="H474" s="75"/>
      <c r="I474" s="75"/>
      <c r="J474" s="75"/>
      <c r="K474" s="75"/>
      <c r="AJ474" s="138"/>
      <c r="AU474" s="138"/>
    </row>
    <row r="475" spans="4:47" s="9" customFormat="1">
      <c r="D475" s="75"/>
      <c r="E475" s="75"/>
      <c r="F475" s="75"/>
      <c r="G475" s="75"/>
      <c r="H475" s="75"/>
      <c r="I475" s="75"/>
      <c r="J475" s="75"/>
      <c r="K475" s="75"/>
      <c r="AJ475" s="138"/>
      <c r="AU475" s="138"/>
    </row>
    <row r="476" spans="4:47" s="9" customFormat="1">
      <c r="D476" s="75"/>
      <c r="E476" s="75"/>
      <c r="F476" s="75"/>
      <c r="G476" s="75"/>
      <c r="H476" s="75"/>
      <c r="I476" s="75"/>
      <c r="J476" s="75"/>
      <c r="K476" s="75"/>
      <c r="AJ476" s="138"/>
      <c r="AU476" s="138"/>
    </row>
    <row r="477" spans="4:47" s="9" customFormat="1">
      <c r="D477" s="75"/>
      <c r="E477" s="75"/>
      <c r="F477" s="75"/>
      <c r="G477" s="75"/>
      <c r="H477" s="75"/>
      <c r="I477" s="75"/>
      <c r="J477" s="75"/>
      <c r="K477" s="75"/>
      <c r="AJ477" s="138"/>
      <c r="AU477" s="138"/>
    </row>
    <row r="478" spans="4:47" s="9" customFormat="1">
      <c r="D478" s="75"/>
      <c r="E478" s="75"/>
      <c r="F478" s="75"/>
      <c r="G478" s="75"/>
      <c r="H478" s="75"/>
      <c r="I478" s="75"/>
      <c r="J478" s="75"/>
      <c r="K478" s="75"/>
      <c r="AJ478" s="138"/>
      <c r="AU478" s="138"/>
    </row>
    <row r="479" spans="4:47" s="9" customFormat="1">
      <c r="D479" s="75"/>
      <c r="E479" s="75"/>
      <c r="F479" s="75"/>
      <c r="G479" s="75"/>
      <c r="H479" s="75"/>
      <c r="I479" s="75"/>
      <c r="J479" s="75"/>
      <c r="K479" s="75"/>
      <c r="AJ479" s="138"/>
      <c r="AU479" s="138"/>
    </row>
    <row r="480" spans="4:47" s="9" customFormat="1">
      <c r="D480" s="75"/>
      <c r="E480" s="75"/>
      <c r="F480" s="75"/>
      <c r="G480" s="75"/>
      <c r="H480" s="75"/>
      <c r="I480" s="75"/>
      <c r="J480" s="75"/>
      <c r="K480" s="75"/>
      <c r="AJ480" s="138"/>
      <c r="AU480" s="138"/>
    </row>
    <row r="481" spans="4:47" s="9" customFormat="1">
      <c r="D481" s="75"/>
      <c r="E481" s="75"/>
      <c r="F481" s="75"/>
      <c r="G481" s="75"/>
      <c r="H481" s="75"/>
      <c r="I481" s="75"/>
      <c r="J481" s="75"/>
      <c r="K481" s="75"/>
      <c r="AJ481" s="138"/>
      <c r="AU481" s="138"/>
    </row>
    <row r="482" spans="4:47" s="9" customFormat="1">
      <c r="D482" s="75"/>
      <c r="E482" s="75"/>
      <c r="F482" s="75"/>
      <c r="G482" s="75"/>
      <c r="H482" s="75"/>
      <c r="I482" s="75"/>
      <c r="J482" s="75"/>
      <c r="K482" s="75"/>
      <c r="AJ482" s="138"/>
      <c r="AU482" s="138"/>
    </row>
    <row r="483" spans="4:47" s="9" customFormat="1">
      <c r="D483" s="75"/>
      <c r="E483" s="75"/>
      <c r="F483" s="75"/>
      <c r="G483" s="75"/>
      <c r="H483" s="75"/>
      <c r="I483" s="75"/>
      <c r="J483" s="75"/>
      <c r="K483" s="75"/>
      <c r="AJ483" s="138"/>
      <c r="AU483" s="138"/>
    </row>
    <row r="484" spans="4:47" s="9" customFormat="1">
      <c r="D484" s="75"/>
      <c r="E484" s="75"/>
      <c r="F484" s="75"/>
      <c r="G484" s="75"/>
      <c r="H484" s="75"/>
      <c r="I484" s="75"/>
      <c r="J484" s="75"/>
      <c r="K484" s="75"/>
      <c r="AJ484" s="138"/>
      <c r="AU484" s="138"/>
    </row>
    <row r="485" spans="4:47" s="9" customFormat="1">
      <c r="D485" s="75"/>
      <c r="E485" s="75"/>
      <c r="F485" s="75"/>
      <c r="G485" s="75"/>
      <c r="H485" s="75"/>
      <c r="I485" s="75"/>
      <c r="J485" s="75"/>
      <c r="K485" s="75"/>
      <c r="AJ485" s="138"/>
      <c r="AU485" s="138"/>
    </row>
    <row r="486" spans="4:47" s="9" customFormat="1">
      <c r="D486" s="75"/>
      <c r="E486" s="75"/>
      <c r="F486" s="75"/>
      <c r="G486" s="75"/>
      <c r="H486" s="75"/>
      <c r="I486" s="75"/>
      <c r="J486" s="75"/>
      <c r="K486" s="75"/>
      <c r="AJ486" s="138"/>
      <c r="AU486" s="138"/>
    </row>
    <row r="487" spans="4:47" s="9" customFormat="1">
      <c r="D487" s="75"/>
      <c r="E487" s="75"/>
      <c r="F487" s="75"/>
      <c r="G487" s="75"/>
      <c r="H487" s="75"/>
      <c r="I487" s="75"/>
      <c r="J487" s="75"/>
      <c r="K487" s="75"/>
      <c r="AJ487" s="138"/>
      <c r="AU487" s="138"/>
    </row>
    <row r="488" spans="4:47" s="9" customFormat="1">
      <c r="D488" s="75"/>
      <c r="E488" s="75"/>
      <c r="F488" s="75"/>
      <c r="G488" s="75"/>
      <c r="H488" s="75"/>
      <c r="I488" s="75"/>
      <c r="J488" s="75"/>
      <c r="K488" s="75"/>
      <c r="AJ488" s="138"/>
      <c r="AU488" s="138"/>
    </row>
    <row r="489" spans="4:47" s="9" customFormat="1">
      <c r="D489" s="75"/>
      <c r="E489" s="75"/>
      <c r="F489" s="75"/>
      <c r="G489" s="75"/>
      <c r="H489" s="75"/>
      <c r="I489" s="75"/>
      <c r="J489" s="75"/>
      <c r="K489" s="75"/>
      <c r="AJ489" s="138"/>
      <c r="AU489" s="138"/>
    </row>
    <row r="490" spans="4:47" s="9" customFormat="1">
      <c r="D490" s="75"/>
      <c r="E490" s="75"/>
      <c r="F490" s="75"/>
      <c r="G490" s="75"/>
      <c r="H490" s="75"/>
      <c r="I490" s="75"/>
      <c r="J490" s="75"/>
      <c r="K490" s="75"/>
      <c r="AJ490" s="138"/>
      <c r="AU490" s="138"/>
    </row>
    <row r="491" spans="4:47" s="9" customFormat="1">
      <c r="D491" s="75"/>
      <c r="E491" s="75"/>
      <c r="F491" s="75"/>
      <c r="G491" s="75"/>
      <c r="H491" s="75"/>
      <c r="I491" s="75"/>
      <c r="J491" s="75"/>
      <c r="K491" s="75"/>
      <c r="AJ491" s="138"/>
      <c r="AU491" s="138"/>
    </row>
    <row r="492" spans="4:47" s="9" customFormat="1">
      <c r="D492" s="75"/>
      <c r="E492" s="75"/>
      <c r="F492" s="75"/>
      <c r="G492" s="75"/>
      <c r="H492" s="75"/>
      <c r="I492" s="75"/>
      <c r="J492" s="75"/>
      <c r="K492" s="75"/>
      <c r="AJ492" s="138"/>
      <c r="AU492" s="138"/>
    </row>
    <row r="493" spans="4:47" s="9" customFormat="1">
      <c r="D493" s="75"/>
      <c r="E493" s="75"/>
      <c r="F493" s="75"/>
      <c r="G493" s="75"/>
      <c r="H493" s="75"/>
      <c r="I493" s="75"/>
      <c r="J493" s="75"/>
      <c r="K493" s="75"/>
      <c r="AJ493" s="138"/>
      <c r="AU493" s="138"/>
    </row>
    <row r="494" spans="4:47" s="9" customFormat="1">
      <c r="D494" s="75"/>
      <c r="E494" s="75"/>
      <c r="F494" s="75"/>
      <c r="G494" s="75"/>
      <c r="H494" s="75"/>
      <c r="I494" s="75"/>
      <c r="J494" s="75"/>
      <c r="K494" s="75"/>
      <c r="AJ494" s="138"/>
      <c r="AU494" s="138"/>
    </row>
    <row r="495" spans="4:47" s="9" customFormat="1">
      <c r="D495" s="75"/>
      <c r="E495" s="75"/>
      <c r="F495" s="75"/>
      <c r="G495" s="75"/>
      <c r="H495" s="75"/>
      <c r="I495" s="75"/>
      <c r="J495" s="75"/>
      <c r="K495" s="75"/>
      <c r="AJ495" s="138"/>
      <c r="AU495" s="138"/>
    </row>
    <row r="496" spans="4:47" s="9" customFormat="1">
      <c r="D496" s="75"/>
      <c r="E496" s="75"/>
      <c r="F496" s="75"/>
      <c r="G496" s="75"/>
      <c r="H496" s="75"/>
      <c r="I496" s="75"/>
      <c r="J496" s="75"/>
      <c r="K496" s="75"/>
      <c r="AJ496" s="138"/>
      <c r="AU496" s="138"/>
    </row>
    <row r="497" spans="4:47" s="9" customFormat="1">
      <c r="D497" s="75"/>
      <c r="E497" s="75"/>
      <c r="F497" s="75"/>
      <c r="G497" s="75"/>
      <c r="H497" s="75"/>
      <c r="I497" s="75"/>
      <c r="J497" s="75"/>
      <c r="K497" s="75"/>
      <c r="AJ497" s="138"/>
      <c r="AU497" s="138"/>
    </row>
    <row r="498" spans="4:47" s="9" customFormat="1">
      <c r="D498" s="75"/>
      <c r="E498" s="75"/>
      <c r="F498" s="75"/>
      <c r="G498" s="75"/>
      <c r="H498" s="75"/>
      <c r="I498" s="75"/>
      <c r="J498" s="75"/>
      <c r="K498" s="75"/>
      <c r="AJ498" s="138"/>
      <c r="AU498" s="138"/>
    </row>
    <row r="499" spans="4:47" s="9" customFormat="1">
      <c r="D499" s="75"/>
      <c r="E499" s="75"/>
      <c r="F499" s="75"/>
      <c r="G499" s="75"/>
      <c r="H499" s="75"/>
      <c r="I499" s="75"/>
      <c r="J499" s="75"/>
      <c r="K499" s="75"/>
      <c r="AJ499" s="138"/>
      <c r="AU499" s="138"/>
    </row>
    <row r="500" spans="4:47" s="9" customFormat="1">
      <c r="D500" s="75"/>
      <c r="E500" s="75"/>
      <c r="F500" s="75"/>
      <c r="G500" s="75"/>
      <c r="H500" s="75"/>
      <c r="I500" s="75"/>
      <c r="J500" s="75"/>
      <c r="K500" s="75"/>
      <c r="AJ500" s="138"/>
      <c r="AU500" s="138"/>
    </row>
    <row r="501" spans="4:47" s="9" customFormat="1">
      <c r="D501" s="75"/>
      <c r="E501" s="75"/>
      <c r="F501" s="75"/>
      <c r="G501" s="75"/>
      <c r="H501" s="75"/>
      <c r="I501" s="75"/>
      <c r="J501" s="75"/>
      <c r="K501" s="75"/>
      <c r="AJ501" s="138"/>
      <c r="AU501" s="138"/>
    </row>
    <row r="502" spans="4:47" s="9" customFormat="1">
      <c r="D502" s="75"/>
      <c r="E502" s="75"/>
      <c r="F502" s="75"/>
      <c r="G502" s="75"/>
      <c r="H502" s="75"/>
      <c r="I502" s="75"/>
      <c r="J502" s="75"/>
      <c r="K502" s="75"/>
      <c r="AJ502" s="138"/>
      <c r="AU502" s="138"/>
    </row>
    <row r="503" spans="4:47" s="9" customFormat="1">
      <c r="D503" s="75"/>
      <c r="E503" s="75"/>
      <c r="F503" s="75"/>
      <c r="G503" s="75"/>
      <c r="H503" s="75"/>
      <c r="I503" s="75"/>
      <c r="J503" s="75"/>
      <c r="K503" s="75"/>
      <c r="AJ503" s="138"/>
      <c r="AU503" s="138"/>
    </row>
    <row r="504" spans="4:47" s="9" customFormat="1">
      <c r="D504" s="75"/>
      <c r="E504" s="75"/>
      <c r="F504" s="75"/>
      <c r="G504" s="75"/>
      <c r="H504" s="75"/>
      <c r="I504" s="75"/>
      <c r="J504" s="75"/>
      <c r="K504" s="75"/>
      <c r="AJ504" s="138"/>
      <c r="AU504" s="138"/>
    </row>
    <row r="505" spans="4:47" s="9" customFormat="1">
      <c r="D505" s="75"/>
      <c r="E505" s="75"/>
      <c r="F505" s="75"/>
      <c r="G505" s="75"/>
      <c r="H505" s="75"/>
      <c r="I505" s="75"/>
      <c r="J505" s="75"/>
      <c r="K505" s="75"/>
      <c r="AJ505" s="138"/>
      <c r="AU505" s="138"/>
    </row>
    <row r="506" spans="4:47" s="9" customFormat="1">
      <c r="D506" s="75"/>
      <c r="E506" s="75"/>
      <c r="F506" s="75"/>
      <c r="G506" s="75"/>
      <c r="H506" s="75"/>
      <c r="I506" s="75"/>
      <c r="J506" s="75"/>
      <c r="K506" s="75"/>
      <c r="AJ506" s="138"/>
      <c r="AU506" s="138"/>
    </row>
    <row r="507" spans="4:47" s="9" customFormat="1">
      <c r="D507" s="75"/>
      <c r="E507" s="75"/>
      <c r="F507" s="75"/>
      <c r="G507" s="75"/>
      <c r="H507" s="75"/>
      <c r="I507" s="75"/>
      <c r="J507" s="75"/>
      <c r="K507" s="75"/>
      <c r="AJ507" s="138"/>
      <c r="AU507" s="138"/>
    </row>
    <row r="508" spans="4:47" s="9" customFormat="1">
      <c r="D508" s="75"/>
      <c r="E508" s="75"/>
      <c r="F508" s="75"/>
      <c r="G508" s="75"/>
      <c r="H508" s="75"/>
      <c r="I508" s="75"/>
      <c r="J508" s="75"/>
      <c r="K508" s="75"/>
      <c r="AJ508" s="138"/>
      <c r="AU508" s="138"/>
    </row>
    <row r="509" spans="4:47" s="9" customFormat="1">
      <c r="D509" s="75"/>
      <c r="E509" s="75"/>
      <c r="F509" s="75"/>
      <c r="G509" s="75"/>
      <c r="H509" s="75"/>
      <c r="I509" s="75"/>
      <c r="J509" s="75"/>
      <c r="K509" s="75"/>
      <c r="AJ509" s="138"/>
      <c r="AU509" s="138"/>
    </row>
    <row r="510" spans="4:47" s="9" customFormat="1">
      <c r="D510" s="75"/>
      <c r="E510" s="75"/>
      <c r="F510" s="75"/>
      <c r="G510" s="75"/>
      <c r="H510" s="75"/>
      <c r="I510" s="75"/>
      <c r="J510" s="75"/>
      <c r="K510" s="75"/>
      <c r="AJ510" s="138"/>
      <c r="AU510" s="138"/>
    </row>
    <row r="511" spans="4:47" s="9" customFormat="1">
      <c r="D511" s="75"/>
      <c r="E511" s="75"/>
      <c r="F511" s="75"/>
      <c r="G511" s="75"/>
      <c r="H511" s="75"/>
      <c r="I511" s="75"/>
      <c r="J511" s="75"/>
      <c r="K511" s="75"/>
      <c r="AJ511" s="138"/>
      <c r="AU511" s="138"/>
    </row>
    <row r="512" spans="4:47" s="9" customFormat="1">
      <c r="D512" s="75"/>
      <c r="E512" s="75"/>
      <c r="F512" s="75"/>
      <c r="G512" s="75"/>
      <c r="H512" s="75"/>
      <c r="I512" s="75"/>
      <c r="J512" s="75"/>
      <c r="K512" s="75"/>
      <c r="AJ512" s="138"/>
      <c r="AU512" s="138"/>
    </row>
    <row r="513" spans="4:47" s="9" customFormat="1">
      <c r="D513" s="75"/>
      <c r="E513" s="75"/>
      <c r="F513" s="75"/>
      <c r="G513" s="75"/>
      <c r="H513" s="75"/>
      <c r="I513" s="75"/>
      <c r="J513" s="75"/>
      <c r="K513" s="75"/>
      <c r="AJ513" s="138"/>
      <c r="AU513" s="138"/>
    </row>
    <row r="514" spans="4:47" s="9" customFormat="1">
      <c r="D514" s="75"/>
      <c r="E514" s="75"/>
      <c r="F514" s="75"/>
      <c r="G514" s="75"/>
      <c r="H514" s="75"/>
      <c r="I514" s="75"/>
      <c r="J514" s="75"/>
      <c r="K514" s="75"/>
      <c r="AJ514" s="138"/>
      <c r="AU514" s="138"/>
    </row>
    <row r="515" spans="4:47" s="9" customFormat="1">
      <c r="D515" s="75"/>
      <c r="E515" s="75"/>
      <c r="F515" s="75"/>
      <c r="G515" s="75"/>
      <c r="H515" s="75"/>
      <c r="I515" s="75"/>
      <c r="J515" s="75"/>
      <c r="K515" s="75"/>
      <c r="AJ515" s="138"/>
      <c r="AU515" s="138"/>
    </row>
    <row r="516" spans="4:47" s="9" customFormat="1">
      <c r="D516" s="75"/>
      <c r="E516" s="75"/>
      <c r="F516" s="75"/>
      <c r="G516" s="75"/>
      <c r="H516" s="75"/>
      <c r="I516" s="75"/>
      <c r="J516" s="75"/>
      <c r="K516" s="75"/>
      <c r="AJ516" s="138"/>
      <c r="AU516" s="138"/>
    </row>
    <row r="517" spans="4:47" s="9" customFormat="1">
      <c r="D517" s="75"/>
      <c r="E517" s="75"/>
      <c r="F517" s="75"/>
      <c r="G517" s="75"/>
      <c r="H517" s="75"/>
      <c r="I517" s="75"/>
      <c r="J517" s="75"/>
      <c r="K517" s="75"/>
      <c r="AJ517" s="138"/>
      <c r="AU517" s="138"/>
    </row>
    <row r="518" spans="4:47" s="9" customFormat="1">
      <c r="D518" s="75"/>
      <c r="E518" s="75"/>
      <c r="F518" s="75"/>
      <c r="G518" s="75"/>
      <c r="H518" s="75"/>
      <c r="I518" s="75"/>
      <c r="J518" s="75"/>
      <c r="K518" s="75"/>
      <c r="AJ518" s="138"/>
      <c r="AU518" s="138"/>
    </row>
    <row r="519" spans="4:47" s="9" customFormat="1">
      <c r="D519" s="75"/>
      <c r="E519" s="75"/>
      <c r="F519" s="75"/>
      <c r="G519" s="75"/>
      <c r="H519" s="75"/>
      <c r="I519" s="75"/>
      <c r="J519" s="75"/>
      <c r="K519" s="75"/>
      <c r="AJ519" s="138"/>
      <c r="AU519" s="138"/>
    </row>
    <row r="520" spans="4:47" s="9" customFormat="1">
      <c r="D520" s="75"/>
      <c r="E520" s="75"/>
      <c r="F520" s="75"/>
      <c r="G520" s="75"/>
      <c r="H520" s="75"/>
      <c r="I520" s="75"/>
      <c r="J520" s="75"/>
      <c r="K520" s="75"/>
      <c r="AJ520" s="138"/>
      <c r="AU520" s="138"/>
    </row>
    <row r="521" spans="4:47" s="9" customFormat="1">
      <c r="D521" s="75"/>
      <c r="E521" s="75"/>
      <c r="F521" s="75"/>
      <c r="G521" s="75"/>
      <c r="H521" s="75"/>
      <c r="I521" s="75"/>
      <c r="J521" s="75"/>
      <c r="K521" s="75"/>
      <c r="AJ521" s="138"/>
      <c r="AU521" s="138"/>
    </row>
    <row r="522" spans="4:47" s="9" customFormat="1">
      <c r="D522" s="75"/>
      <c r="E522" s="75"/>
      <c r="F522" s="75"/>
      <c r="G522" s="75"/>
      <c r="H522" s="75"/>
      <c r="I522" s="75"/>
      <c r="J522" s="75"/>
      <c r="K522" s="75"/>
      <c r="AJ522" s="138"/>
      <c r="AU522" s="138"/>
    </row>
    <row r="523" spans="4:47" s="9" customFormat="1">
      <c r="D523" s="75"/>
      <c r="E523" s="75"/>
      <c r="F523" s="75"/>
      <c r="G523" s="75"/>
      <c r="H523" s="75"/>
      <c r="I523" s="75"/>
      <c r="J523" s="75"/>
      <c r="K523" s="75"/>
      <c r="AJ523" s="138"/>
      <c r="AU523" s="138"/>
    </row>
    <row r="524" spans="4:47" s="9" customFormat="1">
      <c r="D524" s="75"/>
      <c r="E524" s="75"/>
      <c r="F524" s="75"/>
      <c r="G524" s="75"/>
      <c r="H524" s="75"/>
      <c r="I524" s="75"/>
      <c r="J524" s="75"/>
      <c r="K524" s="75"/>
      <c r="AJ524" s="138"/>
      <c r="AU524" s="138"/>
    </row>
    <row r="525" spans="4:47" s="9" customFormat="1">
      <c r="D525" s="75"/>
      <c r="E525" s="75"/>
      <c r="F525" s="75"/>
      <c r="G525" s="75"/>
      <c r="H525" s="75"/>
      <c r="I525" s="75"/>
      <c r="J525" s="75"/>
      <c r="K525" s="75"/>
      <c r="AJ525" s="138"/>
      <c r="AU525" s="138"/>
    </row>
    <row r="526" spans="4:47" s="9" customFormat="1">
      <c r="D526" s="75"/>
      <c r="E526" s="75"/>
      <c r="F526" s="75"/>
      <c r="G526" s="75"/>
      <c r="H526" s="75"/>
      <c r="I526" s="75"/>
      <c r="J526" s="75"/>
      <c r="K526" s="75"/>
      <c r="AJ526" s="138"/>
      <c r="AU526" s="138"/>
    </row>
    <row r="527" spans="4:47" s="9" customFormat="1">
      <c r="D527" s="75"/>
      <c r="E527" s="75"/>
      <c r="F527" s="75"/>
      <c r="G527" s="75"/>
      <c r="H527" s="75"/>
      <c r="I527" s="75"/>
      <c r="J527" s="75"/>
      <c r="K527" s="75"/>
      <c r="AJ527" s="138"/>
      <c r="AU527" s="138"/>
    </row>
    <row r="528" spans="4:47" s="9" customFormat="1">
      <c r="D528" s="75"/>
      <c r="E528" s="75"/>
      <c r="F528" s="75"/>
      <c r="G528" s="75"/>
      <c r="H528" s="75"/>
      <c r="I528" s="75"/>
      <c r="J528" s="75"/>
      <c r="K528" s="75"/>
      <c r="AJ528" s="138"/>
      <c r="AU528" s="138"/>
    </row>
    <row r="529" spans="4:47" s="9" customFormat="1">
      <c r="D529" s="75"/>
      <c r="E529" s="75"/>
      <c r="F529" s="75"/>
      <c r="G529" s="75"/>
      <c r="H529" s="75"/>
      <c r="I529" s="75"/>
      <c r="J529" s="75"/>
      <c r="K529" s="75"/>
      <c r="AJ529" s="138"/>
      <c r="AU529" s="138"/>
    </row>
    <row r="530" spans="4:47" s="9" customFormat="1">
      <c r="D530" s="75"/>
      <c r="E530" s="75"/>
      <c r="F530" s="75"/>
      <c r="G530" s="75"/>
      <c r="H530" s="75"/>
      <c r="I530" s="75"/>
      <c r="J530" s="75"/>
      <c r="K530" s="75"/>
      <c r="AJ530" s="138"/>
      <c r="AU530" s="138"/>
    </row>
    <row r="531" spans="4:47" s="9" customFormat="1">
      <c r="D531" s="75"/>
      <c r="E531" s="75"/>
      <c r="F531" s="75"/>
      <c r="G531" s="75"/>
      <c r="H531" s="75"/>
      <c r="I531" s="75"/>
      <c r="J531" s="75"/>
      <c r="K531" s="75"/>
      <c r="AJ531" s="138"/>
      <c r="AU531" s="138"/>
    </row>
    <row r="532" spans="4:47" s="9" customFormat="1">
      <c r="D532" s="75"/>
      <c r="E532" s="75"/>
      <c r="F532" s="75"/>
      <c r="G532" s="75"/>
      <c r="H532" s="75"/>
      <c r="I532" s="75"/>
      <c r="J532" s="75"/>
      <c r="K532" s="75"/>
      <c r="AJ532" s="138"/>
      <c r="AU532" s="138"/>
    </row>
    <row r="533" spans="4:47" s="9" customFormat="1">
      <c r="D533" s="75"/>
      <c r="E533" s="75"/>
      <c r="F533" s="75"/>
      <c r="G533" s="75"/>
      <c r="H533" s="75"/>
      <c r="I533" s="75"/>
      <c r="J533" s="75"/>
      <c r="K533" s="75"/>
      <c r="AJ533" s="138"/>
      <c r="AU533" s="138"/>
    </row>
    <row r="534" spans="4:47" s="9" customFormat="1">
      <c r="D534" s="75"/>
      <c r="E534" s="75"/>
      <c r="F534" s="75"/>
      <c r="G534" s="75"/>
      <c r="H534" s="75"/>
      <c r="I534" s="75"/>
      <c r="J534" s="75"/>
      <c r="K534" s="75"/>
      <c r="AJ534" s="138"/>
      <c r="AU534" s="138"/>
    </row>
    <row r="535" spans="4:47" s="9" customFormat="1">
      <c r="D535" s="75"/>
      <c r="E535" s="75"/>
      <c r="F535" s="75"/>
      <c r="G535" s="75"/>
      <c r="H535" s="75"/>
      <c r="I535" s="75"/>
      <c r="J535" s="75"/>
      <c r="K535" s="75"/>
      <c r="AJ535" s="138"/>
      <c r="AU535" s="138"/>
    </row>
    <row r="536" spans="4:47" s="9" customFormat="1">
      <c r="D536" s="75"/>
      <c r="E536" s="75"/>
      <c r="F536" s="75"/>
      <c r="G536" s="75"/>
      <c r="H536" s="75"/>
      <c r="I536" s="75"/>
      <c r="J536" s="75"/>
      <c r="K536" s="75"/>
      <c r="AJ536" s="138"/>
      <c r="AU536" s="138"/>
    </row>
    <row r="537" spans="4:47" s="9" customFormat="1">
      <c r="D537" s="75"/>
      <c r="E537" s="75"/>
      <c r="F537" s="75"/>
      <c r="G537" s="75"/>
      <c r="H537" s="75"/>
      <c r="I537" s="75"/>
      <c r="J537" s="75"/>
      <c r="K537" s="75"/>
      <c r="AJ537" s="138"/>
      <c r="AU537" s="138"/>
    </row>
    <row r="538" spans="4:47" s="9" customFormat="1">
      <c r="D538" s="75"/>
      <c r="E538" s="75"/>
      <c r="F538" s="75"/>
      <c r="G538" s="75"/>
      <c r="H538" s="75"/>
      <c r="I538" s="75"/>
      <c r="J538" s="75"/>
      <c r="K538" s="75"/>
      <c r="AJ538" s="138"/>
      <c r="AU538" s="138"/>
    </row>
    <row r="539" spans="4:47" s="9" customFormat="1">
      <c r="D539" s="75"/>
      <c r="E539" s="75"/>
      <c r="F539" s="75"/>
      <c r="G539" s="75"/>
      <c r="H539" s="75"/>
      <c r="I539" s="75"/>
      <c r="J539" s="75"/>
      <c r="K539" s="75"/>
      <c r="AJ539" s="138"/>
      <c r="AU539" s="138"/>
    </row>
    <row r="540" spans="4:47" s="9" customFormat="1">
      <c r="D540" s="75"/>
      <c r="E540" s="75"/>
      <c r="F540" s="75"/>
      <c r="G540" s="75"/>
      <c r="H540" s="75"/>
      <c r="I540" s="75"/>
      <c r="J540" s="75"/>
      <c r="K540" s="75"/>
      <c r="AJ540" s="138"/>
      <c r="AU540" s="138"/>
    </row>
    <row r="541" spans="4:47" s="9" customFormat="1">
      <c r="D541" s="75"/>
      <c r="E541" s="75"/>
      <c r="F541" s="75"/>
      <c r="G541" s="75"/>
      <c r="H541" s="75"/>
      <c r="I541" s="75"/>
      <c r="J541" s="75"/>
      <c r="K541" s="75"/>
      <c r="AJ541" s="138"/>
      <c r="AU541" s="138"/>
    </row>
    <row r="542" spans="4:47" s="9" customFormat="1">
      <c r="D542" s="75"/>
      <c r="E542" s="75"/>
      <c r="F542" s="75"/>
      <c r="G542" s="75"/>
      <c r="H542" s="75"/>
      <c r="I542" s="75"/>
      <c r="J542" s="75"/>
      <c r="K542" s="75"/>
      <c r="AJ542" s="138"/>
      <c r="AU542" s="138"/>
    </row>
    <row r="543" spans="4:47" s="9" customFormat="1">
      <c r="D543" s="75"/>
      <c r="E543" s="75"/>
      <c r="F543" s="75"/>
      <c r="G543" s="75"/>
      <c r="H543" s="75"/>
      <c r="I543" s="75"/>
      <c r="J543" s="75"/>
      <c r="K543" s="75"/>
      <c r="AJ543" s="138"/>
      <c r="AU543" s="138"/>
    </row>
    <row r="544" spans="4:47" s="9" customFormat="1">
      <c r="D544" s="75"/>
      <c r="E544" s="75"/>
      <c r="F544" s="75"/>
      <c r="G544" s="75"/>
      <c r="H544" s="75"/>
      <c r="I544" s="75"/>
      <c r="J544" s="75"/>
      <c r="K544" s="75"/>
      <c r="AJ544" s="138"/>
      <c r="AU544" s="138"/>
    </row>
    <row r="545" spans="4:47" s="9" customFormat="1">
      <c r="D545" s="75"/>
      <c r="E545" s="75"/>
      <c r="F545" s="75"/>
      <c r="G545" s="75"/>
      <c r="H545" s="75"/>
      <c r="I545" s="75"/>
      <c r="J545" s="75"/>
      <c r="K545" s="75"/>
      <c r="AJ545" s="138"/>
      <c r="AU545" s="138"/>
    </row>
    <row r="546" spans="4:47" s="9" customFormat="1">
      <c r="D546" s="75"/>
      <c r="E546" s="75"/>
      <c r="F546" s="75"/>
      <c r="G546" s="75"/>
      <c r="H546" s="75"/>
      <c r="I546" s="75"/>
      <c r="J546" s="75"/>
      <c r="K546" s="75"/>
      <c r="AJ546" s="138"/>
      <c r="AU546" s="138"/>
    </row>
    <row r="547" spans="4:47" s="9" customFormat="1">
      <c r="D547" s="75"/>
      <c r="E547" s="75"/>
      <c r="F547" s="75"/>
      <c r="G547" s="75"/>
      <c r="H547" s="75"/>
      <c r="I547" s="75"/>
      <c r="J547" s="75"/>
      <c r="K547" s="75"/>
      <c r="AJ547" s="138"/>
      <c r="AU547" s="138"/>
    </row>
    <row r="548" spans="4:47" s="9" customFormat="1">
      <c r="D548" s="75"/>
      <c r="E548" s="75"/>
      <c r="F548" s="75"/>
      <c r="G548" s="75"/>
      <c r="H548" s="75"/>
      <c r="I548" s="75"/>
      <c r="J548" s="75"/>
      <c r="K548" s="75"/>
      <c r="AJ548" s="138"/>
      <c r="AU548" s="138"/>
    </row>
    <row r="549" spans="4:47" s="9" customFormat="1">
      <c r="D549" s="75"/>
      <c r="E549" s="75"/>
      <c r="F549" s="75"/>
      <c r="G549" s="75"/>
      <c r="H549" s="75"/>
      <c r="I549" s="75"/>
      <c r="J549" s="75"/>
      <c r="K549" s="75"/>
      <c r="AJ549" s="138"/>
      <c r="AU549" s="138"/>
    </row>
    <row r="550" spans="4:47" s="9" customFormat="1">
      <c r="D550" s="75"/>
      <c r="E550" s="75"/>
      <c r="F550" s="75"/>
      <c r="G550" s="75"/>
      <c r="H550" s="75"/>
      <c r="I550" s="75"/>
      <c r="J550" s="75"/>
      <c r="K550" s="75"/>
      <c r="AJ550" s="138"/>
      <c r="AU550" s="138"/>
    </row>
    <row r="551" spans="4:47" s="9" customFormat="1">
      <c r="D551" s="75"/>
      <c r="E551" s="75"/>
      <c r="F551" s="75"/>
      <c r="G551" s="75"/>
      <c r="H551" s="75"/>
      <c r="I551" s="75"/>
      <c r="J551" s="75"/>
      <c r="K551" s="75"/>
      <c r="AJ551" s="138"/>
      <c r="AU551" s="138"/>
    </row>
    <row r="552" spans="4:47" s="9" customFormat="1">
      <c r="D552" s="75"/>
      <c r="E552" s="75"/>
      <c r="F552" s="75"/>
      <c r="G552" s="75"/>
      <c r="H552" s="75"/>
      <c r="I552" s="75"/>
      <c r="J552" s="75"/>
      <c r="K552" s="75"/>
      <c r="AJ552" s="138"/>
      <c r="AU552" s="138"/>
    </row>
    <row r="553" spans="4:47" s="9" customFormat="1">
      <c r="D553" s="75"/>
      <c r="E553" s="75"/>
      <c r="F553" s="75"/>
      <c r="G553" s="75"/>
      <c r="H553" s="75"/>
      <c r="I553" s="75"/>
      <c r="J553" s="75"/>
      <c r="K553" s="75"/>
      <c r="AJ553" s="138"/>
      <c r="AU553" s="138"/>
    </row>
    <row r="554" spans="4:47" s="9" customFormat="1">
      <c r="D554" s="75"/>
      <c r="E554" s="75"/>
      <c r="F554" s="75"/>
      <c r="G554" s="75"/>
      <c r="H554" s="75"/>
      <c r="I554" s="75"/>
      <c r="J554" s="75"/>
      <c r="K554" s="75"/>
      <c r="AJ554" s="138"/>
      <c r="AU554" s="138"/>
    </row>
    <row r="555" spans="4:47" s="9" customFormat="1">
      <c r="D555" s="75"/>
      <c r="E555" s="75"/>
      <c r="F555" s="75"/>
      <c r="G555" s="75"/>
      <c r="H555" s="75"/>
      <c r="I555" s="75"/>
      <c r="J555" s="75"/>
      <c r="K555" s="75"/>
      <c r="AJ555" s="138"/>
      <c r="AU555" s="138"/>
    </row>
    <row r="556" spans="4:47" s="9" customFormat="1">
      <c r="D556" s="75"/>
      <c r="E556" s="75"/>
      <c r="F556" s="75"/>
      <c r="G556" s="75"/>
      <c r="H556" s="75"/>
      <c r="I556" s="75"/>
      <c r="J556" s="75"/>
      <c r="K556" s="75"/>
      <c r="AJ556" s="138"/>
      <c r="AU556" s="138"/>
    </row>
    <row r="557" spans="4:47" s="9" customFormat="1">
      <c r="D557" s="75"/>
      <c r="E557" s="75"/>
      <c r="F557" s="75"/>
      <c r="G557" s="75"/>
      <c r="H557" s="75"/>
      <c r="I557" s="75"/>
      <c r="J557" s="75"/>
      <c r="K557" s="75"/>
      <c r="AJ557" s="138"/>
      <c r="AU557" s="138"/>
    </row>
    <row r="558" spans="4:47" s="9" customFormat="1">
      <c r="D558" s="75"/>
      <c r="E558" s="75"/>
      <c r="F558" s="75"/>
      <c r="G558" s="75"/>
      <c r="H558" s="75"/>
      <c r="I558" s="75"/>
      <c r="J558" s="75"/>
      <c r="K558" s="75"/>
      <c r="AJ558" s="138"/>
      <c r="AU558" s="138"/>
    </row>
    <row r="559" spans="4:47" s="9" customFormat="1">
      <c r="D559" s="75"/>
      <c r="E559" s="75"/>
      <c r="F559" s="75"/>
      <c r="G559" s="75"/>
      <c r="H559" s="75"/>
      <c r="I559" s="75"/>
      <c r="J559" s="75"/>
      <c r="K559" s="75"/>
      <c r="AJ559" s="138"/>
      <c r="AU559" s="138"/>
    </row>
    <row r="560" spans="4:47" s="9" customFormat="1">
      <c r="D560" s="75"/>
      <c r="E560" s="75"/>
      <c r="F560" s="75"/>
      <c r="G560" s="75"/>
      <c r="H560" s="75"/>
      <c r="I560" s="75"/>
      <c r="J560" s="75"/>
      <c r="K560" s="75"/>
      <c r="AJ560" s="138"/>
      <c r="AU560" s="138"/>
    </row>
    <row r="561" spans="4:47" s="9" customFormat="1">
      <c r="D561" s="75"/>
      <c r="E561" s="75"/>
      <c r="F561" s="75"/>
      <c r="G561" s="75"/>
      <c r="H561" s="75"/>
      <c r="I561" s="75"/>
      <c r="J561" s="75"/>
      <c r="K561" s="75"/>
      <c r="AJ561" s="138"/>
      <c r="AU561" s="138"/>
    </row>
    <row r="562" spans="4:47" s="9" customFormat="1">
      <c r="D562" s="75"/>
      <c r="E562" s="75"/>
      <c r="F562" s="75"/>
      <c r="G562" s="75"/>
      <c r="H562" s="75"/>
      <c r="I562" s="75"/>
      <c r="J562" s="75"/>
      <c r="K562" s="75"/>
      <c r="AJ562" s="138"/>
      <c r="AU562" s="138"/>
    </row>
    <row r="563" spans="4:47" s="9" customFormat="1">
      <c r="D563" s="75"/>
      <c r="E563" s="75"/>
      <c r="F563" s="75"/>
      <c r="G563" s="75"/>
      <c r="H563" s="75"/>
      <c r="I563" s="75"/>
      <c r="J563" s="75"/>
      <c r="K563" s="75"/>
      <c r="AJ563" s="138"/>
      <c r="AU563" s="138"/>
    </row>
    <row r="564" spans="4:47" s="9" customFormat="1">
      <c r="D564" s="75"/>
      <c r="E564" s="75"/>
      <c r="F564" s="75"/>
      <c r="G564" s="75"/>
      <c r="H564" s="75"/>
      <c r="I564" s="75"/>
      <c r="J564" s="75"/>
      <c r="K564" s="75"/>
      <c r="AJ564" s="138"/>
      <c r="AU564" s="138"/>
    </row>
    <row r="565" spans="4:47" s="9" customFormat="1">
      <c r="D565" s="75"/>
      <c r="E565" s="75"/>
      <c r="F565" s="75"/>
      <c r="G565" s="75"/>
      <c r="H565" s="75"/>
      <c r="I565" s="75"/>
      <c r="J565" s="75"/>
      <c r="K565" s="75"/>
      <c r="AJ565" s="138"/>
      <c r="AU565" s="138"/>
    </row>
    <row r="566" spans="4:47" s="9" customFormat="1">
      <c r="D566" s="75"/>
      <c r="E566" s="75"/>
      <c r="F566" s="75"/>
      <c r="G566" s="75"/>
      <c r="H566" s="75"/>
      <c r="I566" s="75"/>
      <c r="J566" s="75"/>
      <c r="K566" s="75"/>
      <c r="AJ566" s="138"/>
      <c r="AU566" s="138"/>
    </row>
    <row r="567" spans="4:47" s="9" customFormat="1">
      <c r="D567" s="75"/>
      <c r="E567" s="75"/>
      <c r="F567" s="75"/>
      <c r="G567" s="75"/>
      <c r="H567" s="75"/>
      <c r="I567" s="75"/>
      <c r="J567" s="75"/>
      <c r="K567" s="75"/>
      <c r="AJ567" s="138"/>
      <c r="AU567" s="138"/>
    </row>
    <row r="568" spans="4:47" s="9" customFormat="1">
      <c r="D568" s="75"/>
      <c r="E568" s="75"/>
      <c r="F568" s="75"/>
      <c r="G568" s="75"/>
      <c r="H568" s="75"/>
      <c r="I568" s="75"/>
      <c r="J568" s="75"/>
      <c r="K568" s="75"/>
      <c r="AJ568" s="138"/>
      <c r="AU568" s="138"/>
    </row>
    <row r="569" spans="4:47" s="9" customFormat="1">
      <c r="D569" s="75"/>
      <c r="E569" s="75"/>
      <c r="F569" s="75"/>
      <c r="G569" s="75"/>
      <c r="H569" s="75"/>
      <c r="I569" s="75"/>
      <c r="J569" s="75"/>
      <c r="K569" s="75"/>
      <c r="AJ569" s="138"/>
      <c r="AU569" s="138"/>
    </row>
    <row r="570" spans="4:47" s="9" customFormat="1">
      <c r="D570" s="75"/>
      <c r="E570" s="75"/>
      <c r="F570" s="75"/>
      <c r="G570" s="75"/>
      <c r="H570" s="75"/>
      <c r="I570" s="75"/>
      <c r="J570" s="75"/>
      <c r="K570" s="75"/>
      <c r="AJ570" s="138"/>
      <c r="AU570" s="138"/>
    </row>
    <row r="571" spans="4:47" s="9" customFormat="1">
      <c r="D571" s="75"/>
      <c r="E571" s="75"/>
      <c r="F571" s="75"/>
      <c r="G571" s="75"/>
      <c r="H571" s="75"/>
      <c r="I571" s="75"/>
      <c r="J571" s="75"/>
      <c r="K571" s="75"/>
      <c r="AJ571" s="138"/>
      <c r="AU571" s="138"/>
    </row>
    <row r="572" spans="4:47" s="9" customFormat="1">
      <c r="D572" s="75"/>
      <c r="E572" s="75"/>
      <c r="F572" s="75"/>
      <c r="G572" s="75"/>
      <c r="H572" s="75"/>
      <c r="I572" s="75"/>
      <c r="J572" s="75"/>
      <c r="K572" s="75"/>
      <c r="AJ572" s="138"/>
      <c r="AU572" s="138"/>
    </row>
    <row r="573" spans="4:47" s="9" customFormat="1">
      <c r="D573" s="75"/>
      <c r="E573" s="75"/>
      <c r="F573" s="75"/>
      <c r="G573" s="75"/>
      <c r="H573" s="75"/>
      <c r="I573" s="75"/>
      <c r="J573" s="75"/>
      <c r="K573" s="75"/>
      <c r="AJ573" s="138"/>
      <c r="AU573" s="138"/>
    </row>
    <row r="574" spans="4:47" s="9" customFormat="1">
      <c r="D574" s="75"/>
      <c r="E574" s="75"/>
      <c r="F574" s="75"/>
      <c r="G574" s="75"/>
      <c r="H574" s="75"/>
      <c r="I574" s="75"/>
      <c r="J574" s="75"/>
      <c r="K574" s="75"/>
      <c r="AJ574" s="138"/>
      <c r="AU574" s="138"/>
    </row>
    <row r="575" spans="4:47" s="9" customFormat="1">
      <c r="D575" s="75"/>
      <c r="E575" s="75"/>
      <c r="F575" s="75"/>
      <c r="G575" s="75"/>
      <c r="H575" s="75"/>
      <c r="I575" s="75"/>
      <c r="J575" s="75"/>
      <c r="K575" s="75"/>
      <c r="AJ575" s="138"/>
      <c r="AU575" s="138"/>
    </row>
    <row r="576" spans="4:47" s="9" customFormat="1">
      <c r="D576" s="75"/>
      <c r="E576" s="75"/>
      <c r="F576" s="75"/>
      <c r="G576" s="75"/>
      <c r="H576" s="75"/>
      <c r="I576" s="75"/>
      <c r="J576" s="75"/>
      <c r="K576" s="75"/>
      <c r="AJ576" s="138"/>
      <c r="AU576" s="138"/>
    </row>
    <row r="577" spans="4:47" s="9" customFormat="1">
      <c r="D577" s="75"/>
      <c r="E577" s="75"/>
      <c r="F577" s="75"/>
      <c r="G577" s="75"/>
      <c r="H577" s="75"/>
      <c r="I577" s="75"/>
      <c r="J577" s="75"/>
      <c r="K577" s="75"/>
      <c r="AJ577" s="138"/>
      <c r="AU577" s="138"/>
    </row>
    <row r="578" spans="4:47" s="9" customFormat="1">
      <c r="D578" s="75"/>
      <c r="E578" s="75"/>
      <c r="F578" s="75"/>
      <c r="G578" s="75"/>
      <c r="H578" s="75"/>
      <c r="I578" s="75"/>
      <c r="J578" s="75"/>
      <c r="K578" s="75"/>
      <c r="AJ578" s="138"/>
      <c r="AU578" s="138"/>
    </row>
    <row r="579" spans="4:47" s="9" customFormat="1">
      <c r="D579" s="75"/>
      <c r="E579" s="75"/>
      <c r="F579" s="75"/>
      <c r="G579" s="75"/>
      <c r="H579" s="75"/>
      <c r="I579" s="75"/>
      <c r="J579" s="75"/>
      <c r="K579" s="75"/>
      <c r="AJ579" s="138"/>
      <c r="AU579" s="138"/>
    </row>
    <row r="580" spans="4:47" s="9" customFormat="1">
      <c r="D580" s="75"/>
      <c r="E580" s="75"/>
      <c r="F580" s="75"/>
      <c r="G580" s="75"/>
      <c r="H580" s="75"/>
      <c r="I580" s="75"/>
      <c r="J580" s="75"/>
      <c r="K580" s="75"/>
      <c r="AJ580" s="138"/>
      <c r="AU580" s="138"/>
    </row>
    <row r="581" spans="4:47" s="9" customFormat="1">
      <c r="D581" s="75"/>
      <c r="E581" s="75"/>
      <c r="F581" s="75"/>
      <c r="G581" s="75"/>
      <c r="H581" s="75"/>
      <c r="I581" s="75"/>
      <c r="J581" s="75"/>
      <c r="K581" s="75"/>
      <c r="AJ581" s="138"/>
      <c r="AU581" s="138"/>
    </row>
    <row r="582" spans="4:47" s="9" customFormat="1">
      <c r="D582" s="75"/>
      <c r="E582" s="75"/>
      <c r="F582" s="75"/>
      <c r="G582" s="75"/>
      <c r="H582" s="75"/>
      <c r="I582" s="75"/>
      <c r="J582" s="75"/>
      <c r="K582" s="75"/>
      <c r="AJ582" s="138"/>
      <c r="AU582" s="138"/>
    </row>
    <row r="583" spans="4:47" s="9" customFormat="1">
      <c r="D583" s="75"/>
      <c r="E583" s="75"/>
      <c r="F583" s="75"/>
      <c r="G583" s="75"/>
      <c r="H583" s="75"/>
      <c r="I583" s="75"/>
      <c r="J583" s="75"/>
      <c r="K583" s="75"/>
      <c r="AJ583" s="138"/>
      <c r="AU583" s="138"/>
    </row>
    <row r="584" spans="4:47" s="9" customFormat="1">
      <c r="D584" s="75"/>
      <c r="E584" s="75"/>
      <c r="F584" s="75"/>
      <c r="G584" s="75"/>
      <c r="H584" s="75"/>
      <c r="I584" s="75"/>
      <c r="J584" s="75"/>
      <c r="K584" s="75"/>
      <c r="AJ584" s="138"/>
      <c r="AU584" s="138"/>
    </row>
    <row r="585" spans="4:47" s="9" customFormat="1">
      <c r="D585" s="75"/>
      <c r="E585" s="75"/>
      <c r="F585" s="75"/>
      <c r="G585" s="75"/>
      <c r="H585" s="75"/>
      <c r="I585" s="75"/>
      <c r="J585" s="75"/>
      <c r="K585" s="75"/>
      <c r="AJ585" s="138"/>
      <c r="AU585" s="138"/>
    </row>
    <row r="586" spans="4:47" s="9" customFormat="1">
      <c r="D586" s="75"/>
      <c r="E586" s="75"/>
      <c r="F586" s="75"/>
      <c r="G586" s="75"/>
      <c r="H586" s="75"/>
      <c r="I586" s="75"/>
      <c r="J586" s="75"/>
      <c r="K586" s="75"/>
      <c r="AJ586" s="138"/>
      <c r="AU586" s="138"/>
    </row>
    <row r="587" spans="4:47" s="9" customFormat="1">
      <c r="D587" s="75"/>
      <c r="E587" s="75"/>
      <c r="F587" s="75"/>
      <c r="G587" s="75"/>
      <c r="H587" s="75"/>
      <c r="I587" s="75"/>
      <c r="J587" s="75"/>
      <c r="K587" s="75"/>
      <c r="AJ587" s="138"/>
      <c r="AU587" s="138"/>
    </row>
    <row r="588" spans="4:47" s="9" customFormat="1">
      <c r="D588" s="75"/>
      <c r="E588" s="75"/>
      <c r="F588" s="75"/>
      <c r="G588" s="75"/>
      <c r="H588" s="75"/>
      <c r="I588" s="75"/>
      <c r="J588" s="75"/>
      <c r="K588" s="75"/>
      <c r="AJ588" s="138"/>
      <c r="AU588" s="138"/>
    </row>
    <row r="589" spans="4:47" s="9" customFormat="1">
      <c r="D589" s="75"/>
      <c r="E589" s="75"/>
      <c r="F589" s="75"/>
      <c r="G589" s="75"/>
      <c r="H589" s="75"/>
      <c r="I589" s="75"/>
      <c r="J589" s="75"/>
      <c r="K589" s="75"/>
      <c r="AJ589" s="138"/>
      <c r="AU589" s="138"/>
    </row>
    <row r="590" spans="4:47" s="9" customFormat="1">
      <c r="D590" s="75"/>
      <c r="E590" s="75"/>
      <c r="F590" s="75"/>
      <c r="G590" s="75"/>
      <c r="H590" s="75"/>
      <c r="I590" s="75"/>
      <c r="J590" s="75"/>
      <c r="K590" s="75"/>
      <c r="AJ590" s="138"/>
      <c r="AU590" s="138"/>
    </row>
    <row r="591" spans="4:47" s="9" customFormat="1">
      <c r="D591" s="75"/>
      <c r="E591" s="75"/>
      <c r="F591" s="75"/>
      <c r="G591" s="75"/>
      <c r="H591" s="75"/>
      <c r="I591" s="75"/>
      <c r="J591" s="75"/>
      <c r="K591" s="75"/>
      <c r="AJ591" s="138"/>
      <c r="AU591" s="138"/>
    </row>
    <row r="592" spans="4:47" s="9" customFormat="1">
      <c r="D592" s="75"/>
      <c r="E592" s="75"/>
      <c r="F592" s="75"/>
      <c r="G592" s="75"/>
      <c r="H592" s="75"/>
      <c r="I592" s="75"/>
      <c r="J592" s="75"/>
      <c r="K592" s="75"/>
      <c r="AJ592" s="138"/>
      <c r="AU592" s="138"/>
    </row>
    <row r="593" spans="4:47" s="9" customFormat="1">
      <c r="D593" s="75"/>
      <c r="E593" s="75"/>
      <c r="F593" s="75"/>
      <c r="G593" s="75"/>
      <c r="H593" s="75"/>
      <c r="I593" s="75"/>
      <c r="J593" s="75"/>
      <c r="K593" s="75"/>
      <c r="AJ593" s="138"/>
      <c r="AU593" s="138"/>
    </row>
    <row r="594" spans="4:47" s="9" customFormat="1">
      <c r="D594" s="75"/>
      <c r="E594" s="75"/>
      <c r="F594" s="75"/>
      <c r="G594" s="75"/>
      <c r="H594" s="75"/>
      <c r="I594" s="75"/>
      <c r="J594" s="75"/>
      <c r="K594" s="75"/>
      <c r="AJ594" s="138"/>
      <c r="AU594" s="138"/>
    </row>
    <row r="595" spans="4:47" s="9" customFormat="1">
      <c r="D595" s="75"/>
      <c r="E595" s="75"/>
      <c r="F595" s="75"/>
      <c r="G595" s="75"/>
      <c r="H595" s="75"/>
      <c r="I595" s="75"/>
      <c r="J595" s="75"/>
      <c r="K595" s="75"/>
      <c r="AJ595" s="138"/>
      <c r="AU595" s="138"/>
    </row>
    <row r="596" spans="4:47" s="9" customFormat="1">
      <c r="D596" s="75"/>
      <c r="E596" s="75"/>
      <c r="F596" s="75"/>
      <c r="G596" s="75"/>
      <c r="H596" s="75"/>
      <c r="I596" s="75"/>
      <c r="J596" s="75"/>
      <c r="K596" s="75"/>
      <c r="AJ596" s="138"/>
      <c r="AU596" s="138"/>
    </row>
    <row r="597" spans="4:47" s="9" customFormat="1">
      <c r="D597" s="75"/>
      <c r="E597" s="75"/>
      <c r="F597" s="75"/>
      <c r="G597" s="75"/>
      <c r="H597" s="75"/>
      <c r="I597" s="75"/>
      <c r="J597" s="75"/>
      <c r="K597" s="75"/>
      <c r="AJ597" s="138"/>
      <c r="AU597" s="138"/>
    </row>
    <row r="598" spans="4:47" s="9" customFormat="1">
      <c r="D598" s="75"/>
      <c r="E598" s="75"/>
      <c r="F598" s="75"/>
      <c r="G598" s="75"/>
      <c r="H598" s="75"/>
      <c r="I598" s="75"/>
      <c r="J598" s="75"/>
      <c r="K598" s="75"/>
      <c r="AJ598" s="138"/>
      <c r="AU598" s="138"/>
    </row>
    <row r="599" spans="4:47" s="9" customFormat="1">
      <c r="D599" s="75"/>
      <c r="E599" s="75"/>
      <c r="F599" s="75"/>
      <c r="G599" s="75"/>
      <c r="H599" s="75"/>
      <c r="I599" s="75"/>
      <c r="J599" s="75"/>
      <c r="K599" s="75"/>
      <c r="AJ599" s="138"/>
      <c r="AU599" s="138"/>
    </row>
    <row r="600" spans="4:47" s="9" customFormat="1">
      <c r="D600" s="75"/>
      <c r="E600" s="75"/>
      <c r="F600" s="75"/>
      <c r="G600" s="75"/>
      <c r="H600" s="75"/>
      <c r="I600" s="75"/>
      <c r="J600" s="75"/>
      <c r="K600" s="75"/>
      <c r="AJ600" s="138"/>
      <c r="AU600" s="138"/>
    </row>
    <row r="601" spans="4:47" s="9" customFormat="1">
      <c r="D601" s="75"/>
      <c r="E601" s="75"/>
      <c r="F601" s="75"/>
      <c r="G601" s="75"/>
      <c r="H601" s="75"/>
      <c r="I601" s="75"/>
      <c r="J601" s="75"/>
      <c r="K601" s="75"/>
      <c r="AJ601" s="138"/>
      <c r="AU601" s="138"/>
    </row>
    <row r="602" spans="4:47" s="9" customFormat="1">
      <c r="D602" s="75"/>
      <c r="E602" s="75"/>
      <c r="F602" s="75"/>
      <c r="G602" s="75"/>
      <c r="H602" s="75"/>
      <c r="I602" s="75"/>
      <c r="J602" s="75"/>
      <c r="K602" s="75"/>
      <c r="AJ602" s="138"/>
      <c r="AU602" s="138"/>
    </row>
    <row r="603" spans="4:47" s="9" customFormat="1">
      <c r="D603" s="75"/>
      <c r="E603" s="75"/>
      <c r="F603" s="75"/>
      <c r="G603" s="75"/>
      <c r="H603" s="75"/>
      <c r="I603" s="75"/>
      <c r="J603" s="75"/>
      <c r="K603" s="75"/>
      <c r="AJ603" s="138"/>
      <c r="AU603" s="138"/>
    </row>
    <row r="604" spans="4:47" s="9" customFormat="1">
      <c r="D604" s="75"/>
      <c r="E604" s="75"/>
      <c r="F604" s="75"/>
      <c r="G604" s="75"/>
      <c r="H604" s="75"/>
      <c r="I604" s="75"/>
      <c r="J604" s="75"/>
      <c r="K604" s="75"/>
      <c r="AJ604" s="138"/>
      <c r="AU604" s="138"/>
    </row>
    <row r="605" spans="4:47" s="9" customFormat="1">
      <c r="D605" s="75"/>
      <c r="E605" s="75"/>
      <c r="F605" s="75"/>
      <c r="G605" s="75"/>
      <c r="H605" s="75"/>
      <c r="I605" s="75"/>
      <c r="J605" s="75"/>
      <c r="K605" s="75"/>
      <c r="AJ605" s="138"/>
      <c r="AU605" s="138"/>
    </row>
    <row r="606" spans="4:47" s="9" customFormat="1">
      <c r="D606" s="75"/>
      <c r="E606" s="75"/>
      <c r="F606" s="75"/>
      <c r="G606" s="75"/>
      <c r="H606" s="75"/>
      <c r="I606" s="75"/>
      <c r="J606" s="75"/>
      <c r="K606" s="75"/>
      <c r="AJ606" s="138"/>
      <c r="AU606" s="138"/>
    </row>
    <row r="607" spans="4:47" s="9" customFormat="1">
      <c r="D607" s="75"/>
      <c r="E607" s="75"/>
      <c r="F607" s="75"/>
      <c r="G607" s="75"/>
      <c r="H607" s="75"/>
      <c r="I607" s="75"/>
      <c r="J607" s="75"/>
      <c r="K607" s="75"/>
      <c r="AJ607" s="138"/>
      <c r="AU607" s="138"/>
    </row>
    <row r="608" spans="4:47" s="9" customFormat="1">
      <c r="D608" s="75"/>
      <c r="E608" s="75"/>
      <c r="F608" s="75"/>
      <c r="G608" s="75"/>
      <c r="H608" s="75"/>
      <c r="I608" s="75"/>
      <c r="J608" s="75"/>
      <c r="K608" s="75"/>
      <c r="AJ608" s="138"/>
      <c r="AU608" s="138"/>
    </row>
    <row r="609" spans="4:47" s="9" customFormat="1">
      <c r="D609" s="75"/>
      <c r="E609" s="75"/>
      <c r="F609" s="75"/>
      <c r="G609" s="75"/>
      <c r="H609" s="75"/>
      <c r="I609" s="75"/>
      <c r="J609" s="75"/>
      <c r="K609" s="75"/>
      <c r="AJ609" s="138"/>
      <c r="AU609" s="138"/>
    </row>
    <row r="610" spans="4:47" s="9" customFormat="1">
      <c r="D610" s="75"/>
      <c r="E610" s="75"/>
      <c r="F610" s="75"/>
      <c r="G610" s="75"/>
      <c r="H610" s="75"/>
      <c r="I610" s="75"/>
      <c r="J610" s="75"/>
      <c r="K610" s="75"/>
      <c r="AJ610" s="138"/>
      <c r="AU610" s="138"/>
    </row>
    <row r="611" spans="4:47" s="9" customFormat="1">
      <c r="D611" s="75"/>
      <c r="E611" s="75"/>
      <c r="F611" s="75"/>
      <c r="G611" s="75"/>
      <c r="H611" s="75"/>
      <c r="I611" s="75"/>
      <c r="J611" s="75"/>
      <c r="K611" s="75"/>
      <c r="AJ611" s="138"/>
      <c r="AU611" s="138"/>
    </row>
    <row r="612" spans="4:47" s="9" customFormat="1">
      <c r="D612" s="75"/>
      <c r="E612" s="75"/>
      <c r="F612" s="75"/>
      <c r="G612" s="75"/>
      <c r="H612" s="75"/>
      <c r="I612" s="75"/>
      <c r="J612" s="75"/>
      <c r="K612" s="75"/>
      <c r="AJ612" s="138"/>
      <c r="AU612" s="138"/>
    </row>
    <row r="613" spans="4:47" s="9" customFormat="1">
      <c r="D613" s="75"/>
      <c r="E613" s="75"/>
      <c r="F613" s="75"/>
      <c r="G613" s="75"/>
      <c r="H613" s="75"/>
      <c r="I613" s="75"/>
      <c r="J613" s="75"/>
      <c r="K613" s="75"/>
      <c r="AJ613" s="138"/>
      <c r="AU613" s="138"/>
    </row>
    <row r="614" spans="4:47" s="9" customFormat="1">
      <c r="D614" s="75"/>
      <c r="E614" s="75"/>
      <c r="F614" s="75"/>
      <c r="G614" s="75"/>
      <c r="H614" s="75"/>
      <c r="I614" s="75"/>
      <c r="J614" s="75"/>
      <c r="K614" s="75"/>
      <c r="AJ614" s="138"/>
      <c r="AU614" s="138"/>
    </row>
    <row r="615" spans="4:47" s="9" customFormat="1">
      <c r="D615" s="75"/>
      <c r="E615" s="75"/>
      <c r="F615" s="75"/>
      <c r="G615" s="75"/>
      <c r="H615" s="75"/>
      <c r="I615" s="75"/>
      <c r="J615" s="75"/>
      <c r="K615" s="75"/>
      <c r="AJ615" s="138"/>
      <c r="AU615" s="138"/>
    </row>
    <row r="616" spans="4:47" s="9" customFormat="1">
      <c r="D616" s="75"/>
      <c r="E616" s="75"/>
      <c r="F616" s="75"/>
      <c r="G616" s="75"/>
      <c r="H616" s="75"/>
      <c r="I616" s="75"/>
      <c r="J616" s="75"/>
      <c r="K616" s="75"/>
      <c r="AJ616" s="138"/>
      <c r="AU616" s="138"/>
    </row>
    <row r="617" spans="4:47" s="9" customFormat="1">
      <c r="D617" s="75"/>
      <c r="E617" s="75"/>
      <c r="F617" s="75"/>
      <c r="G617" s="75"/>
      <c r="H617" s="75"/>
      <c r="I617" s="75"/>
      <c r="J617" s="75"/>
      <c r="K617" s="75"/>
      <c r="AJ617" s="138"/>
      <c r="AU617" s="138"/>
    </row>
    <row r="618" spans="4:47" s="9" customFormat="1">
      <c r="D618" s="75"/>
      <c r="E618" s="75"/>
      <c r="F618" s="75"/>
      <c r="G618" s="75"/>
      <c r="H618" s="75"/>
      <c r="I618" s="75"/>
      <c r="J618" s="75"/>
      <c r="K618" s="75"/>
      <c r="AJ618" s="138"/>
      <c r="AU618" s="138"/>
    </row>
    <row r="619" spans="4:47" s="9" customFormat="1">
      <c r="D619" s="75"/>
      <c r="E619" s="75"/>
      <c r="F619" s="75"/>
      <c r="G619" s="75"/>
      <c r="H619" s="75"/>
      <c r="I619" s="75"/>
      <c r="J619" s="75"/>
      <c r="K619" s="75"/>
      <c r="AJ619" s="138"/>
      <c r="AU619" s="138"/>
    </row>
    <row r="620" spans="4:47" s="9" customFormat="1">
      <c r="D620" s="75"/>
      <c r="E620" s="75"/>
      <c r="F620" s="75"/>
      <c r="G620" s="75"/>
      <c r="H620" s="75"/>
      <c r="I620" s="75"/>
      <c r="J620" s="75"/>
      <c r="K620" s="75"/>
      <c r="AJ620" s="138"/>
      <c r="AU620" s="138"/>
    </row>
    <row r="621" spans="4:47" s="9" customFormat="1">
      <c r="D621" s="75"/>
      <c r="E621" s="75"/>
      <c r="F621" s="75"/>
      <c r="G621" s="75"/>
      <c r="H621" s="75"/>
      <c r="I621" s="75"/>
      <c r="J621" s="75"/>
      <c r="K621" s="75"/>
      <c r="AJ621" s="138"/>
      <c r="AU621" s="138"/>
    </row>
    <row r="622" spans="4:47" s="9" customFormat="1">
      <c r="D622" s="75"/>
      <c r="E622" s="75"/>
      <c r="F622" s="75"/>
      <c r="G622" s="75"/>
      <c r="H622" s="75"/>
      <c r="I622" s="75"/>
      <c r="J622" s="75"/>
      <c r="K622" s="75"/>
      <c r="AJ622" s="138"/>
      <c r="AU622" s="138"/>
    </row>
    <row r="623" spans="4:47" s="9" customFormat="1">
      <c r="D623" s="75"/>
      <c r="E623" s="75"/>
      <c r="F623" s="75"/>
      <c r="G623" s="75"/>
      <c r="H623" s="75"/>
      <c r="I623" s="75"/>
      <c r="J623" s="75"/>
      <c r="K623" s="75"/>
      <c r="AJ623" s="138"/>
      <c r="AU623" s="138"/>
    </row>
    <row r="624" spans="4:47" s="9" customFormat="1">
      <c r="D624" s="75"/>
      <c r="E624" s="75"/>
      <c r="F624" s="75"/>
      <c r="G624" s="75"/>
      <c r="H624" s="75"/>
      <c r="I624" s="75"/>
      <c r="J624" s="75"/>
      <c r="K624" s="75"/>
      <c r="AJ624" s="138"/>
      <c r="AU624" s="138"/>
    </row>
    <row r="625" spans="4:47" s="9" customFormat="1">
      <c r="D625" s="75"/>
      <c r="E625" s="75"/>
      <c r="F625" s="75"/>
      <c r="G625" s="75"/>
      <c r="H625" s="75"/>
      <c r="I625" s="75"/>
      <c r="J625" s="75"/>
      <c r="K625" s="75"/>
      <c r="AJ625" s="138"/>
      <c r="AU625" s="138"/>
    </row>
    <row r="626" spans="4:47" s="9" customFormat="1">
      <c r="D626" s="75"/>
      <c r="E626" s="75"/>
      <c r="F626" s="75"/>
      <c r="G626" s="75"/>
      <c r="H626" s="75"/>
      <c r="I626" s="75"/>
      <c r="J626" s="75"/>
      <c r="K626" s="75"/>
      <c r="AJ626" s="138"/>
      <c r="AU626" s="138"/>
    </row>
    <row r="627" spans="4:47" s="9" customFormat="1">
      <c r="D627" s="75"/>
      <c r="E627" s="75"/>
      <c r="F627" s="75"/>
      <c r="G627" s="75"/>
      <c r="H627" s="75"/>
      <c r="I627" s="75"/>
      <c r="J627" s="75"/>
      <c r="K627" s="75"/>
      <c r="AJ627" s="138"/>
      <c r="AU627" s="138"/>
    </row>
    <row r="628" spans="4:47" s="9" customFormat="1">
      <c r="D628" s="75"/>
      <c r="E628" s="75"/>
      <c r="F628" s="75"/>
      <c r="G628" s="75"/>
      <c r="H628" s="75"/>
      <c r="I628" s="75"/>
      <c r="J628" s="75"/>
      <c r="K628" s="75"/>
      <c r="AJ628" s="138"/>
      <c r="AU628" s="138"/>
    </row>
    <row r="629" spans="4:47" s="9" customFormat="1">
      <c r="D629" s="75"/>
      <c r="E629" s="75"/>
      <c r="F629" s="75"/>
      <c r="G629" s="75"/>
      <c r="H629" s="75"/>
      <c r="I629" s="75"/>
      <c r="J629" s="75"/>
      <c r="K629" s="75"/>
      <c r="AJ629" s="138"/>
      <c r="AU629" s="138"/>
    </row>
    <row r="630" spans="4:47" s="9" customFormat="1">
      <c r="D630" s="75"/>
      <c r="E630" s="75"/>
      <c r="F630" s="75"/>
      <c r="G630" s="75"/>
      <c r="H630" s="75"/>
      <c r="I630" s="75"/>
      <c r="J630" s="75"/>
      <c r="K630" s="75"/>
      <c r="AJ630" s="138"/>
      <c r="AU630" s="138"/>
    </row>
    <row r="631" spans="4:47" s="9" customFormat="1">
      <c r="D631" s="75"/>
      <c r="E631" s="75"/>
      <c r="F631" s="75"/>
      <c r="G631" s="75"/>
      <c r="H631" s="75"/>
      <c r="I631" s="75"/>
      <c r="J631" s="75"/>
      <c r="K631" s="75"/>
      <c r="AJ631" s="138"/>
      <c r="AU631" s="138"/>
    </row>
    <row r="632" spans="4:47" s="9" customFormat="1">
      <c r="D632" s="75"/>
      <c r="E632" s="75"/>
      <c r="F632" s="75"/>
      <c r="G632" s="75"/>
      <c r="H632" s="75"/>
      <c r="I632" s="75"/>
      <c r="J632" s="75"/>
      <c r="K632" s="75"/>
      <c r="AJ632" s="138"/>
      <c r="AU632" s="138"/>
    </row>
    <row r="633" spans="4:47" s="9" customFormat="1">
      <c r="D633" s="75"/>
      <c r="E633" s="75"/>
      <c r="F633" s="75"/>
      <c r="G633" s="75"/>
      <c r="H633" s="75"/>
      <c r="I633" s="75"/>
      <c r="J633" s="75"/>
      <c r="K633" s="75"/>
      <c r="AJ633" s="138"/>
      <c r="AU633" s="138"/>
    </row>
    <row r="634" spans="4:47" s="9" customFormat="1">
      <c r="D634" s="75"/>
      <c r="E634" s="75"/>
      <c r="F634" s="75"/>
      <c r="G634" s="75"/>
      <c r="H634" s="75"/>
      <c r="I634" s="75"/>
      <c r="J634" s="75"/>
      <c r="K634" s="75"/>
      <c r="AJ634" s="138"/>
      <c r="AU634" s="138"/>
    </row>
    <row r="635" spans="4:47" s="9" customFormat="1">
      <c r="D635" s="75"/>
      <c r="E635" s="75"/>
      <c r="F635" s="75"/>
      <c r="G635" s="75"/>
      <c r="H635" s="75"/>
      <c r="I635" s="75"/>
      <c r="J635" s="75"/>
      <c r="K635" s="75"/>
      <c r="AJ635" s="138"/>
      <c r="AU635" s="138"/>
    </row>
    <row r="636" spans="4:47" s="9" customFormat="1">
      <c r="D636" s="75"/>
      <c r="E636" s="75"/>
      <c r="F636" s="75"/>
      <c r="G636" s="75"/>
      <c r="H636" s="75"/>
      <c r="I636" s="75"/>
      <c r="J636" s="75"/>
      <c r="K636" s="75"/>
      <c r="AJ636" s="138"/>
      <c r="AU636" s="138"/>
    </row>
    <row r="637" spans="4:47" s="9" customFormat="1">
      <c r="D637" s="75"/>
      <c r="E637" s="75"/>
      <c r="F637" s="75"/>
      <c r="G637" s="75"/>
      <c r="H637" s="75"/>
      <c r="I637" s="75"/>
      <c r="J637" s="75"/>
      <c r="K637" s="75"/>
      <c r="AJ637" s="138"/>
      <c r="AU637" s="138"/>
    </row>
    <row r="638" spans="4:47" s="9" customFormat="1">
      <c r="D638" s="75"/>
      <c r="E638" s="75"/>
      <c r="F638" s="75"/>
      <c r="G638" s="75"/>
      <c r="H638" s="75"/>
      <c r="I638" s="75"/>
      <c r="J638" s="75"/>
      <c r="K638" s="75"/>
      <c r="AJ638" s="138"/>
      <c r="AU638" s="138"/>
    </row>
    <row r="639" spans="4:47" s="9" customFormat="1">
      <c r="D639" s="75"/>
      <c r="E639" s="75"/>
      <c r="F639" s="75"/>
      <c r="G639" s="75"/>
      <c r="H639" s="75"/>
      <c r="I639" s="75"/>
      <c r="J639" s="75"/>
      <c r="K639" s="75"/>
      <c r="AJ639" s="138"/>
      <c r="AU639" s="138"/>
    </row>
    <row r="640" spans="4:47" s="9" customFormat="1">
      <c r="D640" s="75"/>
      <c r="E640" s="75"/>
      <c r="F640" s="75"/>
      <c r="G640" s="75"/>
      <c r="H640" s="75"/>
      <c r="I640" s="75"/>
      <c r="J640" s="75"/>
      <c r="K640" s="75"/>
      <c r="AJ640" s="138"/>
      <c r="AU640" s="138"/>
    </row>
    <row r="641" spans="4:47" s="9" customFormat="1">
      <c r="D641" s="75"/>
      <c r="E641" s="75"/>
      <c r="F641" s="75"/>
      <c r="G641" s="75"/>
      <c r="H641" s="75"/>
      <c r="I641" s="75"/>
      <c r="J641" s="75"/>
      <c r="K641" s="75"/>
      <c r="AJ641" s="138"/>
      <c r="AU641" s="138"/>
    </row>
    <row r="642" spans="4:47" s="9" customFormat="1">
      <c r="D642" s="75"/>
      <c r="E642" s="75"/>
      <c r="F642" s="75"/>
      <c r="G642" s="75"/>
      <c r="H642" s="75"/>
      <c r="I642" s="75"/>
      <c r="J642" s="75"/>
      <c r="K642" s="75"/>
      <c r="AJ642" s="138"/>
      <c r="AU642" s="138"/>
    </row>
    <row r="643" spans="4:47" s="9" customFormat="1">
      <c r="D643" s="75"/>
      <c r="E643" s="75"/>
      <c r="F643" s="75"/>
      <c r="G643" s="75"/>
      <c r="H643" s="75"/>
      <c r="I643" s="75"/>
      <c r="J643" s="75"/>
      <c r="K643" s="75"/>
      <c r="AJ643" s="138"/>
      <c r="AU643" s="138"/>
    </row>
    <row r="644" spans="4:47" s="9" customFormat="1">
      <c r="D644" s="75"/>
      <c r="E644" s="75"/>
      <c r="F644" s="75"/>
      <c r="G644" s="75"/>
      <c r="H644" s="75"/>
      <c r="I644" s="75"/>
      <c r="J644" s="75"/>
      <c r="K644" s="75"/>
      <c r="AJ644" s="138"/>
      <c r="AU644" s="138"/>
    </row>
    <row r="645" spans="4:47" s="9" customFormat="1">
      <c r="D645" s="75"/>
      <c r="E645" s="75"/>
      <c r="F645" s="75"/>
      <c r="G645" s="75"/>
      <c r="H645" s="75"/>
      <c r="I645" s="75"/>
      <c r="J645" s="75"/>
      <c r="K645" s="75"/>
      <c r="AJ645" s="138"/>
      <c r="AU645" s="138"/>
    </row>
    <row r="646" spans="4:47" s="9" customFormat="1">
      <c r="D646" s="75"/>
      <c r="E646" s="75"/>
      <c r="F646" s="75"/>
      <c r="G646" s="75"/>
      <c r="H646" s="75"/>
      <c r="I646" s="75"/>
      <c r="J646" s="75"/>
      <c r="K646" s="75"/>
      <c r="AJ646" s="138"/>
      <c r="AU646" s="138"/>
    </row>
    <row r="647" spans="4:47" s="9" customFormat="1">
      <c r="D647" s="75"/>
      <c r="E647" s="75"/>
      <c r="F647" s="75"/>
      <c r="G647" s="75"/>
      <c r="H647" s="75"/>
      <c r="I647" s="75"/>
      <c r="J647" s="75"/>
      <c r="K647" s="75"/>
      <c r="AJ647" s="138"/>
      <c r="AU647" s="138"/>
    </row>
    <row r="648" spans="4:47" s="9" customFormat="1">
      <c r="D648" s="75"/>
      <c r="E648" s="75"/>
      <c r="F648" s="75"/>
      <c r="G648" s="75"/>
      <c r="H648" s="75"/>
      <c r="I648" s="75"/>
      <c r="J648" s="75"/>
      <c r="K648" s="75"/>
      <c r="AJ648" s="138"/>
      <c r="AU648" s="138"/>
    </row>
    <row r="649" spans="4:47" s="9" customFormat="1">
      <c r="D649" s="75"/>
      <c r="E649" s="75"/>
      <c r="F649" s="75"/>
      <c r="G649" s="75"/>
      <c r="H649" s="75"/>
      <c r="I649" s="75"/>
      <c r="J649" s="75"/>
      <c r="K649" s="75"/>
      <c r="AJ649" s="138"/>
      <c r="AU649" s="138"/>
    </row>
    <row r="650" spans="4:47" s="9" customFormat="1">
      <c r="D650" s="75"/>
      <c r="E650" s="75"/>
      <c r="F650" s="75"/>
      <c r="G650" s="75"/>
      <c r="H650" s="75"/>
      <c r="I650" s="75"/>
      <c r="J650" s="75"/>
      <c r="K650" s="75"/>
      <c r="AJ650" s="138"/>
      <c r="AU650" s="138"/>
    </row>
    <row r="651" spans="4:47" s="9" customFormat="1">
      <c r="D651" s="75"/>
      <c r="E651" s="75"/>
      <c r="F651" s="75"/>
      <c r="G651" s="75"/>
      <c r="H651" s="75"/>
      <c r="I651" s="75"/>
      <c r="J651" s="75"/>
      <c r="K651" s="75"/>
      <c r="AJ651" s="138"/>
      <c r="AU651" s="138"/>
    </row>
    <row r="652" spans="4:47" s="9" customFormat="1">
      <c r="D652" s="75"/>
      <c r="E652" s="75"/>
      <c r="F652" s="75"/>
      <c r="G652" s="75"/>
      <c r="H652" s="75"/>
      <c r="I652" s="75"/>
      <c r="J652" s="75"/>
      <c r="K652" s="75"/>
      <c r="AJ652" s="138"/>
      <c r="AU652" s="138"/>
    </row>
    <row r="653" spans="4:47" s="9" customFormat="1">
      <c r="D653" s="75"/>
      <c r="E653" s="75"/>
      <c r="F653" s="75"/>
      <c r="G653" s="75"/>
      <c r="H653" s="75"/>
      <c r="I653" s="75"/>
      <c r="J653" s="75"/>
      <c r="K653" s="75"/>
      <c r="AJ653" s="138"/>
      <c r="AU653" s="138"/>
    </row>
    <row r="654" spans="4:47" s="9" customFormat="1">
      <c r="D654" s="75"/>
      <c r="E654" s="75"/>
      <c r="F654" s="75"/>
      <c r="G654" s="75"/>
      <c r="H654" s="75"/>
      <c r="I654" s="75"/>
      <c r="J654" s="75"/>
      <c r="K654" s="75"/>
      <c r="AJ654" s="138"/>
      <c r="AU654" s="138"/>
    </row>
    <row r="655" spans="4:47" s="9" customFormat="1">
      <c r="D655" s="75"/>
      <c r="E655" s="75"/>
      <c r="F655" s="75"/>
      <c r="G655" s="75"/>
      <c r="H655" s="75"/>
      <c r="I655" s="75"/>
      <c r="J655" s="75"/>
      <c r="K655" s="75"/>
      <c r="AJ655" s="138"/>
      <c r="AU655" s="138"/>
    </row>
    <row r="656" spans="4:47" s="9" customFormat="1">
      <c r="D656" s="75"/>
      <c r="E656" s="75"/>
      <c r="F656" s="75"/>
      <c r="G656" s="75"/>
      <c r="H656" s="75"/>
      <c r="I656" s="75"/>
      <c r="J656" s="75"/>
      <c r="K656" s="75"/>
      <c r="AJ656" s="138"/>
      <c r="AU656" s="138"/>
    </row>
    <row r="657" spans="4:47" s="9" customFormat="1">
      <c r="D657" s="75"/>
      <c r="E657" s="75"/>
      <c r="F657" s="75"/>
      <c r="G657" s="75"/>
      <c r="H657" s="75"/>
      <c r="I657" s="75"/>
      <c r="J657" s="75"/>
      <c r="K657" s="75"/>
      <c r="AJ657" s="138"/>
      <c r="AU657" s="138"/>
    </row>
    <row r="658" spans="4:47" s="9" customFormat="1">
      <c r="D658" s="75"/>
      <c r="E658" s="75"/>
      <c r="F658" s="75"/>
      <c r="G658" s="75"/>
      <c r="H658" s="75"/>
      <c r="I658" s="75"/>
      <c r="J658" s="75"/>
      <c r="K658" s="75"/>
      <c r="AJ658" s="138"/>
      <c r="AU658" s="138"/>
    </row>
    <row r="659" spans="4:47" s="9" customFormat="1">
      <c r="D659" s="75"/>
      <c r="E659" s="75"/>
      <c r="F659" s="75"/>
      <c r="G659" s="75"/>
      <c r="H659" s="75"/>
      <c r="I659" s="75"/>
      <c r="J659" s="75"/>
      <c r="K659" s="75"/>
      <c r="AJ659" s="138"/>
      <c r="AU659" s="138"/>
    </row>
    <row r="660" spans="4:47" s="9" customFormat="1">
      <c r="D660" s="75"/>
      <c r="E660" s="75"/>
      <c r="F660" s="75"/>
      <c r="G660" s="75"/>
      <c r="H660" s="75"/>
      <c r="I660" s="75"/>
      <c r="J660" s="75"/>
      <c r="K660" s="75"/>
      <c r="AJ660" s="138"/>
      <c r="AU660" s="138"/>
    </row>
    <row r="661" spans="4:47" s="9" customFormat="1">
      <c r="D661" s="75"/>
      <c r="E661" s="75"/>
      <c r="F661" s="75"/>
      <c r="G661" s="75"/>
      <c r="H661" s="75"/>
      <c r="I661" s="75"/>
      <c r="J661" s="75"/>
      <c r="K661" s="75"/>
      <c r="AJ661" s="138"/>
      <c r="AU661" s="138"/>
    </row>
    <row r="662" spans="4:47" s="9" customFormat="1">
      <c r="D662" s="75"/>
      <c r="E662" s="75"/>
      <c r="F662" s="75"/>
      <c r="G662" s="75"/>
      <c r="H662" s="75"/>
      <c r="I662" s="75"/>
      <c r="J662" s="75"/>
      <c r="K662" s="75"/>
      <c r="AJ662" s="138"/>
      <c r="AU662" s="138"/>
    </row>
    <row r="663" spans="4:47" s="9" customFormat="1">
      <c r="D663" s="75"/>
      <c r="E663" s="75"/>
      <c r="F663" s="75"/>
      <c r="G663" s="75"/>
      <c r="H663" s="75"/>
      <c r="I663" s="75"/>
      <c r="J663" s="75"/>
      <c r="K663" s="75"/>
      <c r="AJ663" s="138"/>
      <c r="AU663" s="138"/>
    </row>
    <row r="664" spans="4:47" s="9" customFormat="1">
      <c r="D664" s="75"/>
      <c r="E664" s="75"/>
      <c r="F664" s="75"/>
      <c r="G664" s="75"/>
      <c r="H664" s="75"/>
      <c r="I664" s="75"/>
      <c r="J664" s="75"/>
      <c r="K664" s="75"/>
      <c r="AJ664" s="138"/>
      <c r="AU664" s="138"/>
    </row>
    <row r="665" spans="4:47" s="9" customFormat="1">
      <c r="D665" s="75"/>
      <c r="E665" s="75"/>
      <c r="F665" s="75"/>
      <c r="G665" s="75"/>
      <c r="H665" s="75"/>
      <c r="I665" s="75"/>
      <c r="J665" s="75"/>
      <c r="K665" s="75"/>
      <c r="AJ665" s="138"/>
      <c r="AU665" s="138"/>
    </row>
    <row r="666" spans="4:47" s="9" customFormat="1">
      <c r="D666" s="75"/>
      <c r="E666" s="75"/>
      <c r="F666" s="75"/>
      <c r="G666" s="75"/>
      <c r="H666" s="75"/>
      <c r="I666" s="75"/>
      <c r="J666" s="75"/>
      <c r="K666" s="75"/>
      <c r="AJ666" s="138"/>
      <c r="AU666" s="138"/>
    </row>
    <row r="667" spans="4:47" s="9" customFormat="1">
      <c r="D667" s="75"/>
      <c r="E667" s="75"/>
      <c r="F667" s="75"/>
      <c r="G667" s="75"/>
      <c r="H667" s="75"/>
      <c r="I667" s="75"/>
      <c r="J667" s="75"/>
      <c r="K667" s="75"/>
      <c r="AJ667" s="138"/>
      <c r="AU667" s="138"/>
    </row>
    <row r="668" spans="4:47" s="9" customFormat="1">
      <c r="D668" s="75"/>
      <c r="E668" s="75"/>
      <c r="F668" s="75"/>
      <c r="G668" s="75"/>
      <c r="H668" s="75"/>
      <c r="I668" s="75"/>
      <c r="J668" s="75"/>
      <c r="K668" s="75"/>
      <c r="AJ668" s="138"/>
      <c r="AU668" s="138"/>
    </row>
    <row r="669" spans="4:47" s="9" customFormat="1">
      <c r="D669" s="75"/>
      <c r="E669" s="75"/>
      <c r="F669" s="75"/>
      <c r="G669" s="75"/>
      <c r="H669" s="75"/>
      <c r="I669" s="75"/>
      <c r="J669" s="75"/>
      <c r="K669" s="75"/>
      <c r="AJ669" s="138"/>
      <c r="AU669" s="138"/>
    </row>
    <row r="670" spans="4:47" s="9" customFormat="1">
      <c r="D670" s="75"/>
      <c r="E670" s="75"/>
      <c r="F670" s="75"/>
      <c r="G670" s="75"/>
      <c r="H670" s="75"/>
      <c r="I670" s="75"/>
      <c r="J670" s="75"/>
      <c r="K670" s="75"/>
      <c r="AJ670" s="138"/>
      <c r="AU670" s="138"/>
    </row>
    <row r="671" spans="4:47" s="9" customFormat="1">
      <c r="D671" s="75"/>
      <c r="E671" s="75"/>
      <c r="F671" s="75"/>
      <c r="G671" s="75"/>
      <c r="H671" s="75"/>
      <c r="I671" s="75"/>
      <c r="J671" s="75"/>
      <c r="K671" s="75"/>
      <c r="AJ671" s="138"/>
      <c r="AU671" s="138"/>
    </row>
    <row r="672" spans="4:47" s="9" customFormat="1">
      <c r="D672" s="75"/>
      <c r="E672" s="75"/>
      <c r="F672" s="75"/>
      <c r="G672" s="75"/>
      <c r="H672" s="75"/>
      <c r="I672" s="75"/>
      <c r="J672" s="75"/>
      <c r="K672" s="75"/>
      <c r="AJ672" s="138"/>
      <c r="AU672" s="138"/>
    </row>
    <row r="673" spans="4:47" s="9" customFormat="1">
      <c r="D673" s="75"/>
      <c r="E673" s="75"/>
      <c r="F673" s="75"/>
      <c r="G673" s="75"/>
      <c r="H673" s="75"/>
      <c r="I673" s="75"/>
      <c r="J673" s="75"/>
      <c r="K673" s="75"/>
      <c r="AJ673" s="138"/>
      <c r="AU673" s="138"/>
    </row>
    <row r="674" spans="4:47" s="9" customFormat="1">
      <c r="D674" s="75"/>
      <c r="E674" s="75"/>
      <c r="F674" s="75"/>
      <c r="G674" s="75"/>
      <c r="H674" s="75"/>
      <c r="I674" s="75"/>
      <c r="J674" s="75"/>
      <c r="K674" s="75"/>
      <c r="AJ674" s="138"/>
      <c r="AU674" s="138"/>
    </row>
    <row r="675" spans="4:47" s="9" customFormat="1">
      <c r="D675" s="75"/>
      <c r="E675" s="75"/>
      <c r="F675" s="75"/>
      <c r="G675" s="75"/>
      <c r="H675" s="75"/>
      <c r="I675" s="75"/>
      <c r="J675" s="75"/>
      <c r="K675" s="75"/>
      <c r="AJ675" s="138"/>
      <c r="AU675" s="138"/>
    </row>
    <row r="676" spans="4:47" s="9" customFormat="1">
      <c r="D676" s="75"/>
      <c r="E676" s="75"/>
      <c r="F676" s="75"/>
      <c r="G676" s="75"/>
      <c r="H676" s="75"/>
      <c r="I676" s="75"/>
      <c r="J676" s="75"/>
      <c r="K676" s="75"/>
      <c r="AJ676" s="138"/>
      <c r="AU676" s="138"/>
    </row>
    <row r="677" spans="4:47" s="9" customFormat="1">
      <c r="D677" s="75"/>
      <c r="E677" s="75"/>
      <c r="F677" s="75"/>
      <c r="G677" s="75"/>
      <c r="H677" s="75"/>
      <c r="I677" s="75"/>
      <c r="J677" s="75"/>
      <c r="K677" s="75"/>
      <c r="AJ677" s="138"/>
      <c r="AU677" s="138"/>
    </row>
    <row r="678" spans="4:47" s="9" customFormat="1">
      <c r="D678" s="75"/>
      <c r="E678" s="75"/>
      <c r="F678" s="75"/>
      <c r="G678" s="75"/>
      <c r="H678" s="75"/>
      <c r="I678" s="75"/>
      <c r="J678" s="75"/>
      <c r="K678" s="75"/>
      <c r="AJ678" s="138"/>
      <c r="AU678" s="138"/>
    </row>
    <row r="679" spans="4:47" s="9" customFormat="1">
      <c r="D679" s="75"/>
      <c r="E679" s="75"/>
      <c r="F679" s="75"/>
      <c r="G679" s="75"/>
      <c r="H679" s="75"/>
      <c r="I679" s="75"/>
      <c r="J679" s="75"/>
      <c r="K679" s="75"/>
      <c r="AJ679" s="138"/>
      <c r="AU679" s="138"/>
    </row>
    <row r="680" spans="4:47" s="9" customFormat="1">
      <c r="D680" s="75"/>
      <c r="E680" s="75"/>
      <c r="F680" s="75"/>
      <c r="G680" s="75"/>
      <c r="H680" s="75"/>
      <c r="I680" s="75"/>
      <c r="J680" s="75"/>
      <c r="K680" s="75"/>
      <c r="AJ680" s="138"/>
      <c r="AU680" s="138"/>
    </row>
    <row r="681" spans="4:47" s="9" customFormat="1">
      <c r="D681" s="75"/>
      <c r="E681" s="75"/>
      <c r="F681" s="75"/>
      <c r="G681" s="75"/>
      <c r="H681" s="75"/>
      <c r="I681" s="75"/>
      <c r="J681" s="75"/>
      <c r="K681" s="75"/>
      <c r="AJ681" s="138"/>
      <c r="AU681" s="138"/>
    </row>
    <row r="682" spans="4:47" s="9" customFormat="1">
      <c r="D682" s="75"/>
      <c r="E682" s="75"/>
      <c r="F682" s="75"/>
      <c r="G682" s="75"/>
      <c r="H682" s="75"/>
      <c r="I682" s="75"/>
      <c r="J682" s="75"/>
      <c r="K682" s="75"/>
      <c r="AJ682" s="138"/>
      <c r="AU682" s="138"/>
    </row>
    <row r="683" spans="4:47" s="9" customFormat="1">
      <c r="D683" s="75"/>
      <c r="E683" s="75"/>
      <c r="F683" s="75"/>
      <c r="G683" s="75"/>
      <c r="H683" s="75"/>
      <c r="I683" s="75"/>
      <c r="J683" s="75"/>
      <c r="K683" s="75"/>
      <c r="AJ683" s="138"/>
      <c r="AU683" s="138"/>
    </row>
    <row r="684" spans="4:47" s="9" customFormat="1">
      <c r="D684" s="75"/>
      <c r="E684" s="75"/>
      <c r="F684" s="75"/>
      <c r="G684" s="75"/>
      <c r="H684" s="75"/>
      <c r="I684" s="75"/>
      <c r="J684" s="75"/>
      <c r="K684" s="75"/>
      <c r="AJ684" s="138"/>
      <c r="AU684" s="138"/>
    </row>
    <row r="685" spans="4:47" s="9" customFormat="1">
      <c r="D685" s="75"/>
      <c r="E685" s="75"/>
      <c r="F685" s="75"/>
      <c r="G685" s="75"/>
      <c r="H685" s="75"/>
      <c r="I685" s="75"/>
      <c r="J685" s="75"/>
      <c r="K685" s="75"/>
      <c r="AJ685" s="138"/>
      <c r="AU685" s="138"/>
    </row>
    <row r="686" spans="4:47" s="9" customFormat="1">
      <c r="D686" s="75"/>
      <c r="E686" s="75"/>
      <c r="F686" s="75"/>
      <c r="G686" s="75"/>
      <c r="H686" s="75"/>
      <c r="I686" s="75"/>
      <c r="J686" s="75"/>
      <c r="K686" s="75"/>
      <c r="AJ686" s="138"/>
      <c r="AU686" s="138"/>
    </row>
    <row r="687" spans="4:47" s="9" customFormat="1">
      <c r="D687" s="75"/>
      <c r="E687" s="75"/>
      <c r="F687" s="75"/>
      <c r="G687" s="75"/>
      <c r="H687" s="75"/>
      <c r="I687" s="75"/>
      <c r="J687" s="75"/>
      <c r="K687" s="75"/>
      <c r="AJ687" s="138"/>
      <c r="AU687" s="138"/>
    </row>
    <row r="688" spans="4:47" s="9" customFormat="1">
      <c r="D688" s="75"/>
      <c r="E688" s="75"/>
      <c r="F688" s="75"/>
      <c r="G688" s="75"/>
      <c r="H688" s="75"/>
      <c r="I688" s="75"/>
      <c r="J688" s="75"/>
      <c r="K688" s="75"/>
      <c r="AJ688" s="138"/>
      <c r="AU688" s="138"/>
    </row>
    <row r="689" spans="4:47" s="9" customFormat="1">
      <c r="D689" s="75"/>
      <c r="E689" s="75"/>
      <c r="F689" s="75"/>
      <c r="G689" s="75"/>
      <c r="H689" s="75"/>
      <c r="I689" s="75"/>
      <c r="J689" s="75"/>
      <c r="K689" s="75"/>
      <c r="AJ689" s="138"/>
      <c r="AU689" s="138"/>
    </row>
    <row r="690" spans="4:47" s="9" customFormat="1">
      <c r="D690" s="75"/>
      <c r="E690" s="75"/>
      <c r="F690" s="75"/>
      <c r="G690" s="75"/>
      <c r="H690" s="75"/>
      <c r="I690" s="75"/>
      <c r="J690" s="75"/>
      <c r="K690" s="75"/>
      <c r="AJ690" s="138"/>
      <c r="AU690" s="138"/>
    </row>
    <row r="691" spans="4:47" s="9" customFormat="1">
      <c r="D691" s="75"/>
      <c r="E691" s="75"/>
      <c r="F691" s="75"/>
      <c r="G691" s="75"/>
      <c r="H691" s="75"/>
      <c r="I691" s="75"/>
      <c r="J691" s="75"/>
      <c r="K691" s="75"/>
      <c r="AJ691" s="138"/>
      <c r="AU691" s="138"/>
    </row>
    <row r="692" spans="4:47" s="9" customFormat="1">
      <c r="D692" s="75"/>
      <c r="E692" s="75"/>
      <c r="F692" s="75"/>
      <c r="G692" s="75"/>
      <c r="H692" s="75"/>
      <c r="I692" s="75"/>
      <c r="J692" s="75"/>
      <c r="K692" s="75"/>
      <c r="AJ692" s="138"/>
      <c r="AU692" s="138"/>
    </row>
    <row r="693" spans="4:47" s="9" customFormat="1">
      <c r="D693" s="75"/>
      <c r="E693" s="75"/>
      <c r="F693" s="75"/>
      <c r="G693" s="75"/>
      <c r="H693" s="75"/>
      <c r="I693" s="75"/>
      <c r="J693" s="75"/>
      <c r="K693" s="75"/>
      <c r="AJ693" s="138"/>
      <c r="AU693" s="138"/>
    </row>
    <row r="694" spans="4:47" s="9" customFormat="1">
      <c r="D694" s="75"/>
      <c r="E694" s="75"/>
      <c r="F694" s="75"/>
      <c r="G694" s="75"/>
      <c r="H694" s="75"/>
      <c r="I694" s="75"/>
      <c r="J694" s="75"/>
      <c r="K694" s="75"/>
      <c r="AJ694" s="138"/>
      <c r="AU694" s="138"/>
    </row>
    <row r="695" spans="4:47" s="9" customFormat="1">
      <c r="D695" s="75"/>
      <c r="E695" s="75"/>
      <c r="F695" s="75"/>
      <c r="G695" s="75"/>
      <c r="H695" s="75"/>
      <c r="I695" s="75"/>
      <c r="J695" s="75"/>
      <c r="K695" s="75"/>
      <c r="AJ695" s="138"/>
      <c r="AU695" s="138"/>
    </row>
    <row r="696" spans="4:47" s="9" customFormat="1">
      <c r="D696" s="75"/>
      <c r="E696" s="75"/>
      <c r="F696" s="75"/>
      <c r="G696" s="75"/>
      <c r="H696" s="75"/>
      <c r="I696" s="75"/>
      <c r="J696" s="75"/>
      <c r="K696" s="75"/>
      <c r="AJ696" s="138"/>
      <c r="AU696" s="138"/>
    </row>
    <row r="697" spans="4:47" s="9" customFormat="1">
      <c r="D697" s="75"/>
      <c r="E697" s="75"/>
      <c r="F697" s="75"/>
      <c r="G697" s="75"/>
      <c r="H697" s="75"/>
      <c r="I697" s="75"/>
      <c r="J697" s="75"/>
      <c r="K697" s="75"/>
      <c r="AJ697" s="138"/>
      <c r="AU697" s="138"/>
    </row>
    <row r="698" spans="4:47" s="9" customFormat="1">
      <c r="D698" s="75"/>
      <c r="E698" s="75"/>
      <c r="F698" s="75"/>
      <c r="G698" s="75"/>
      <c r="H698" s="75"/>
      <c r="I698" s="75"/>
      <c r="J698" s="75"/>
      <c r="K698" s="75"/>
      <c r="AJ698" s="138"/>
      <c r="AU698" s="138"/>
    </row>
    <row r="699" spans="4:47" s="9" customFormat="1">
      <c r="D699" s="75"/>
      <c r="E699" s="75"/>
      <c r="F699" s="75"/>
      <c r="G699" s="75"/>
      <c r="H699" s="75"/>
      <c r="I699" s="75"/>
      <c r="J699" s="75"/>
      <c r="K699" s="75"/>
      <c r="AJ699" s="138"/>
      <c r="AU699" s="138"/>
    </row>
    <row r="700" spans="4:47" s="9" customFormat="1">
      <c r="D700" s="75"/>
      <c r="E700" s="75"/>
      <c r="F700" s="75"/>
      <c r="G700" s="75"/>
      <c r="H700" s="75"/>
      <c r="I700" s="75"/>
      <c r="J700" s="75"/>
      <c r="K700" s="75"/>
      <c r="AJ700" s="138"/>
      <c r="AU700" s="138"/>
    </row>
    <row r="701" spans="4:47" s="9" customFormat="1">
      <c r="D701" s="75"/>
      <c r="E701" s="75"/>
      <c r="F701" s="75"/>
      <c r="G701" s="75"/>
      <c r="H701" s="75"/>
      <c r="I701" s="75"/>
      <c r="J701" s="75"/>
      <c r="K701" s="75"/>
      <c r="AJ701" s="138"/>
      <c r="AU701" s="138"/>
    </row>
    <row r="702" spans="4:47" s="9" customFormat="1">
      <c r="D702" s="75"/>
      <c r="E702" s="75"/>
      <c r="F702" s="75"/>
      <c r="G702" s="75"/>
      <c r="H702" s="75"/>
      <c r="I702" s="75"/>
      <c r="J702" s="75"/>
      <c r="K702" s="75"/>
      <c r="AJ702" s="138"/>
      <c r="AU702" s="138"/>
    </row>
    <row r="703" spans="4:47" s="9" customFormat="1">
      <c r="D703" s="75"/>
      <c r="E703" s="75"/>
      <c r="F703" s="75"/>
      <c r="G703" s="75"/>
      <c r="H703" s="75"/>
      <c r="I703" s="75"/>
      <c r="J703" s="75"/>
      <c r="K703" s="75"/>
      <c r="AJ703" s="138"/>
      <c r="AU703" s="138"/>
    </row>
    <row r="704" spans="4:47" s="9" customFormat="1">
      <c r="D704" s="75"/>
      <c r="E704" s="75"/>
      <c r="F704" s="75"/>
      <c r="G704" s="75"/>
      <c r="H704" s="75"/>
      <c r="I704" s="75"/>
      <c r="J704" s="75"/>
      <c r="K704" s="75"/>
      <c r="AJ704" s="138"/>
      <c r="AU704" s="138"/>
    </row>
    <row r="705" spans="4:47" s="9" customFormat="1">
      <c r="D705" s="75"/>
      <c r="E705" s="75"/>
      <c r="F705" s="75"/>
      <c r="G705" s="75"/>
      <c r="H705" s="75"/>
      <c r="I705" s="75"/>
      <c r="J705" s="75"/>
      <c r="K705" s="75"/>
      <c r="AJ705" s="138"/>
      <c r="AU705" s="138"/>
    </row>
    <row r="706" spans="4:47" s="9" customFormat="1">
      <c r="D706" s="75"/>
      <c r="E706" s="75"/>
      <c r="F706" s="75"/>
      <c r="G706" s="75"/>
      <c r="H706" s="75"/>
      <c r="I706" s="75"/>
      <c r="J706" s="75"/>
      <c r="K706" s="75"/>
      <c r="AJ706" s="138"/>
      <c r="AU706" s="138"/>
    </row>
    <row r="707" spans="4:47" s="9" customFormat="1">
      <c r="D707" s="75"/>
      <c r="E707" s="75"/>
      <c r="F707" s="75"/>
      <c r="G707" s="75"/>
      <c r="H707" s="75"/>
      <c r="I707" s="75"/>
      <c r="J707" s="75"/>
      <c r="K707" s="75"/>
      <c r="AJ707" s="138"/>
      <c r="AU707" s="138"/>
    </row>
    <row r="708" spans="4:47" s="9" customFormat="1">
      <c r="D708" s="75"/>
      <c r="E708" s="75"/>
      <c r="F708" s="75"/>
      <c r="G708" s="75"/>
      <c r="H708" s="75"/>
      <c r="I708" s="75"/>
      <c r="J708" s="75"/>
      <c r="K708" s="75"/>
      <c r="AJ708" s="138"/>
      <c r="AU708" s="138"/>
    </row>
    <row r="709" spans="4:47" s="9" customFormat="1">
      <c r="D709" s="75"/>
      <c r="E709" s="75"/>
      <c r="F709" s="75"/>
      <c r="G709" s="75"/>
      <c r="H709" s="75"/>
      <c r="I709" s="75"/>
      <c r="J709" s="75"/>
      <c r="K709" s="75"/>
      <c r="AJ709" s="138"/>
      <c r="AU709" s="138"/>
    </row>
    <row r="710" spans="4:47" s="9" customFormat="1">
      <c r="D710" s="75"/>
      <c r="E710" s="75"/>
      <c r="F710" s="75"/>
      <c r="G710" s="75"/>
      <c r="H710" s="75"/>
      <c r="I710" s="75"/>
      <c r="J710" s="75"/>
      <c r="K710" s="75"/>
      <c r="AJ710" s="138"/>
      <c r="AU710" s="138"/>
    </row>
    <row r="711" spans="4:47" s="9" customFormat="1">
      <c r="D711" s="75"/>
      <c r="E711" s="75"/>
      <c r="F711" s="75"/>
      <c r="G711" s="75"/>
      <c r="H711" s="75"/>
      <c r="I711" s="75"/>
      <c r="J711" s="75"/>
      <c r="K711" s="75"/>
      <c r="AJ711" s="138"/>
      <c r="AU711" s="138"/>
    </row>
    <row r="712" spans="4:47" s="9" customFormat="1">
      <c r="D712" s="75"/>
      <c r="E712" s="75"/>
      <c r="F712" s="75"/>
      <c r="G712" s="75"/>
      <c r="H712" s="75"/>
      <c r="I712" s="75"/>
      <c r="J712" s="75"/>
      <c r="K712" s="75"/>
      <c r="AJ712" s="138"/>
      <c r="AU712" s="138"/>
    </row>
    <row r="713" spans="4:47" s="9" customFormat="1">
      <c r="D713" s="75"/>
      <c r="E713" s="75"/>
      <c r="F713" s="75"/>
      <c r="G713" s="75"/>
      <c r="H713" s="75"/>
      <c r="I713" s="75"/>
      <c r="J713" s="75"/>
      <c r="K713" s="75"/>
      <c r="AJ713" s="138"/>
      <c r="AU713" s="138"/>
    </row>
    <row r="714" spans="4:47" s="9" customFormat="1">
      <c r="D714" s="75"/>
      <c r="E714" s="75"/>
      <c r="F714" s="75"/>
      <c r="G714" s="75"/>
      <c r="H714" s="75"/>
      <c r="I714" s="75"/>
      <c r="J714" s="75"/>
      <c r="K714" s="75"/>
      <c r="AJ714" s="138"/>
      <c r="AU714" s="138"/>
    </row>
    <row r="715" spans="4:47" s="9" customFormat="1">
      <c r="D715" s="75"/>
      <c r="E715" s="75"/>
      <c r="F715" s="75"/>
      <c r="G715" s="75"/>
      <c r="H715" s="75"/>
      <c r="I715" s="75"/>
      <c r="J715" s="75"/>
      <c r="K715" s="75"/>
      <c r="AJ715" s="138"/>
      <c r="AU715" s="138"/>
    </row>
    <row r="716" spans="4:47" s="9" customFormat="1">
      <c r="D716" s="75"/>
      <c r="E716" s="75"/>
      <c r="F716" s="75"/>
      <c r="G716" s="75"/>
      <c r="H716" s="75"/>
      <c r="I716" s="75"/>
      <c r="J716" s="75"/>
      <c r="K716" s="75"/>
      <c r="AJ716" s="138"/>
      <c r="AU716" s="138"/>
    </row>
    <row r="717" spans="4:47" s="9" customFormat="1">
      <c r="D717" s="75"/>
      <c r="E717" s="75"/>
      <c r="F717" s="75"/>
      <c r="G717" s="75"/>
      <c r="H717" s="75"/>
      <c r="I717" s="75"/>
      <c r="J717" s="75"/>
      <c r="K717" s="75"/>
      <c r="AJ717" s="138"/>
      <c r="AU717" s="138"/>
    </row>
    <row r="718" spans="4:47" s="9" customFormat="1">
      <c r="D718" s="75"/>
      <c r="E718" s="75"/>
      <c r="F718" s="75"/>
      <c r="G718" s="75"/>
      <c r="H718" s="75"/>
      <c r="I718" s="75"/>
      <c r="J718" s="75"/>
      <c r="K718" s="75"/>
      <c r="AJ718" s="138"/>
      <c r="AU718" s="138"/>
    </row>
    <row r="719" spans="4:47" s="9" customFormat="1">
      <c r="D719" s="75"/>
      <c r="E719" s="75"/>
      <c r="F719" s="75"/>
      <c r="G719" s="75"/>
      <c r="H719" s="75"/>
      <c r="I719" s="75"/>
      <c r="J719" s="75"/>
      <c r="K719" s="75"/>
      <c r="AJ719" s="138"/>
      <c r="AU719" s="138"/>
    </row>
    <row r="720" spans="4:47" s="9" customFormat="1">
      <c r="D720" s="75"/>
      <c r="E720" s="75"/>
      <c r="F720" s="75"/>
      <c r="G720" s="75"/>
      <c r="H720" s="75"/>
      <c r="I720" s="75"/>
      <c r="J720" s="75"/>
      <c r="K720" s="75"/>
      <c r="AJ720" s="138"/>
      <c r="AU720" s="138"/>
    </row>
    <row r="721" spans="4:47" s="9" customFormat="1">
      <c r="D721" s="75"/>
      <c r="E721" s="75"/>
      <c r="F721" s="75"/>
      <c r="G721" s="75"/>
      <c r="H721" s="75"/>
      <c r="I721" s="75"/>
      <c r="J721" s="75"/>
      <c r="K721" s="75"/>
      <c r="AJ721" s="138"/>
      <c r="AU721" s="138"/>
    </row>
    <row r="722" spans="4:47" s="9" customFormat="1">
      <c r="D722" s="75"/>
      <c r="E722" s="75"/>
      <c r="F722" s="75"/>
      <c r="G722" s="75"/>
      <c r="H722" s="75"/>
      <c r="I722" s="75"/>
      <c r="J722" s="75"/>
      <c r="K722" s="75"/>
      <c r="AJ722" s="138"/>
      <c r="AU722" s="138"/>
    </row>
    <row r="723" spans="4:47" s="9" customFormat="1">
      <c r="D723" s="75"/>
      <c r="E723" s="75"/>
      <c r="F723" s="75"/>
      <c r="G723" s="75"/>
      <c r="H723" s="75"/>
      <c r="I723" s="75"/>
      <c r="J723" s="75"/>
      <c r="K723" s="75"/>
      <c r="AJ723" s="138"/>
      <c r="AU723" s="138"/>
    </row>
    <row r="724" spans="4:47" s="9" customFormat="1">
      <c r="D724" s="75"/>
      <c r="E724" s="75"/>
      <c r="F724" s="75"/>
      <c r="G724" s="75"/>
      <c r="H724" s="75"/>
      <c r="I724" s="75"/>
      <c r="J724" s="75"/>
      <c r="K724" s="75"/>
      <c r="AJ724" s="138"/>
      <c r="AU724" s="138"/>
    </row>
    <row r="725" spans="4:47" s="9" customFormat="1">
      <c r="D725" s="75"/>
      <c r="E725" s="75"/>
      <c r="F725" s="75"/>
      <c r="G725" s="75"/>
      <c r="H725" s="75"/>
      <c r="I725" s="75"/>
      <c r="J725" s="75"/>
      <c r="K725" s="75"/>
      <c r="AJ725" s="138"/>
      <c r="AU725" s="138"/>
    </row>
    <row r="726" spans="4:47" s="9" customFormat="1">
      <c r="D726" s="75"/>
      <c r="E726" s="75"/>
      <c r="F726" s="75"/>
      <c r="G726" s="75"/>
      <c r="H726" s="75"/>
      <c r="I726" s="75"/>
      <c r="J726" s="75"/>
      <c r="K726" s="75"/>
      <c r="AJ726" s="138"/>
      <c r="AU726" s="138"/>
    </row>
    <row r="727" spans="4:47" s="9" customFormat="1">
      <c r="D727" s="75"/>
      <c r="E727" s="75"/>
      <c r="F727" s="75"/>
      <c r="G727" s="75"/>
      <c r="H727" s="75"/>
      <c r="I727" s="75"/>
      <c r="J727" s="75"/>
      <c r="K727" s="75"/>
      <c r="AJ727" s="138"/>
      <c r="AU727" s="138"/>
    </row>
    <row r="728" spans="4:47" s="9" customFormat="1">
      <c r="D728" s="75"/>
      <c r="E728" s="75"/>
      <c r="F728" s="75"/>
      <c r="G728" s="75"/>
      <c r="H728" s="75"/>
      <c r="I728" s="75"/>
      <c r="J728" s="75"/>
      <c r="K728" s="75"/>
      <c r="AJ728" s="138"/>
      <c r="AU728" s="138"/>
    </row>
    <row r="729" spans="4:47" s="9" customFormat="1">
      <c r="D729" s="75"/>
      <c r="E729" s="75"/>
      <c r="F729" s="75"/>
      <c r="G729" s="75"/>
      <c r="H729" s="75"/>
      <c r="I729" s="75"/>
      <c r="J729" s="75"/>
      <c r="K729" s="75"/>
      <c r="AJ729" s="138"/>
      <c r="AU729" s="138"/>
    </row>
    <row r="730" spans="4:47" s="9" customFormat="1">
      <c r="D730" s="75"/>
      <c r="E730" s="75"/>
      <c r="F730" s="75"/>
      <c r="G730" s="75"/>
      <c r="H730" s="75"/>
      <c r="I730" s="75"/>
      <c r="J730" s="75"/>
      <c r="K730" s="75"/>
      <c r="AJ730" s="138"/>
      <c r="AU730" s="138"/>
    </row>
    <row r="731" spans="4:47" s="9" customFormat="1">
      <c r="D731" s="75"/>
      <c r="E731" s="75"/>
      <c r="F731" s="75"/>
      <c r="G731" s="75"/>
      <c r="H731" s="75"/>
      <c r="I731" s="75"/>
      <c r="J731" s="75"/>
      <c r="K731" s="75"/>
      <c r="AJ731" s="138"/>
      <c r="AU731" s="138"/>
    </row>
    <row r="732" spans="4:47" s="9" customFormat="1">
      <c r="D732" s="75"/>
      <c r="E732" s="75"/>
      <c r="F732" s="75"/>
      <c r="G732" s="75"/>
      <c r="H732" s="75"/>
      <c r="I732" s="75"/>
      <c r="J732" s="75"/>
      <c r="K732" s="75"/>
      <c r="AJ732" s="138"/>
      <c r="AU732" s="138"/>
    </row>
    <row r="733" spans="4:47" s="9" customFormat="1">
      <c r="D733" s="75"/>
      <c r="E733" s="75"/>
      <c r="F733" s="75"/>
      <c r="G733" s="75"/>
      <c r="H733" s="75"/>
      <c r="I733" s="75"/>
      <c r="J733" s="75"/>
      <c r="K733" s="75"/>
      <c r="AJ733" s="138"/>
      <c r="AU733" s="138"/>
    </row>
    <row r="734" spans="4:47" s="9" customFormat="1">
      <c r="D734" s="75"/>
      <c r="E734" s="75"/>
      <c r="F734" s="75"/>
      <c r="G734" s="75"/>
      <c r="H734" s="75"/>
      <c r="I734" s="75"/>
      <c r="J734" s="75"/>
      <c r="K734" s="75"/>
      <c r="AJ734" s="138"/>
      <c r="AU734" s="138"/>
    </row>
    <row r="735" spans="4:47" s="9" customFormat="1">
      <c r="D735" s="75"/>
      <c r="E735" s="75"/>
      <c r="F735" s="75"/>
      <c r="G735" s="75"/>
      <c r="H735" s="75"/>
      <c r="I735" s="75"/>
      <c r="J735" s="75"/>
      <c r="K735" s="75"/>
      <c r="AJ735" s="138"/>
      <c r="AU735" s="138"/>
    </row>
    <row r="736" spans="4:47" s="9" customFormat="1">
      <c r="D736" s="75"/>
      <c r="E736" s="75"/>
      <c r="F736" s="75"/>
      <c r="G736" s="75"/>
      <c r="H736" s="75"/>
      <c r="I736" s="75"/>
      <c r="J736" s="75"/>
      <c r="K736" s="75"/>
      <c r="AJ736" s="138"/>
      <c r="AU736" s="138"/>
    </row>
    <row r="737" spans="4:47" s="9" customFormat="1">
      <c r="D737" s="75"/>
      <c r="E737" s="75"/>
      <c r="F737" s="75"/>
      <c r="G737" s="75"/>
      <c r="H737" s="75"/>
      <c r="I737" s="75"/>
      <c r="J737" s="75"/>
      <c r="K737" s="75"/>
      <c r="AJ737" s="138"/>
      <c r="AU737" s="138"/>
    </row>
    <row r="738" spans="4:47" s="9" customFormat="1">
      <c r="D738" s="75"/>
      <c r="E738" s="75"/>
      <c r="F738" s="75"/>
      <c r="G738" s="75"/>
      <c r="H738" s="75"/>
      <c r="I738" s="75"/>
      <c r="J738" s="75"/>
      <c r="K738" s="75"/>
      <c r="AJ738" s="138"/>
      <c r="AU738" s="138"/>
    </row>
    <row r="739" spans="4:47" s="9" customFormat="1">
      <c r="D739" s="75"/>
      <c r="E739" s="75"/>
      <c r="F739" s="75"/>
      <c r="G739" s="75"/>
      <c r="H739" s="75"/>
      <c r="I739" s="75"/>
      <c r="J739" s="75"/>
      <c r="K739" s="75"/>
      <c r="AJ739" s="138"/>
      <c r="AU739" s="138"/>
    </row>
    <row r="740" spans="4:47" s="9" customFormat="1">
      <c r="D740" s="75"/>
      <c r="E740" s="75"/>
      <c r="F740" s="75"/>
      <c r="G740" s="75"/>
      <c r="H740" s="75"/>
      <c r="I740" s="75"/>
      <c r="J740" s="75"/>
      <c r="K740" s="75"/>
      <c r="AJ740" s="138"/>
      <c r="AU740" s="138"/>
    </row>
    <row r="741" spans="4:47" s="9" customFormat="1">
      <c r="D741" s="75"/>
      <c r="E741" s="75"/>
      <c r="F741" s="75"/>
      <c r="G741" s="75"/>
      <c r="H741" s="75"/>
      <c r="I741" s="75"/>
      <c r="J741" s="75"/>
      <c r="K741" s="75"/>
      <c r="AJ741" s="138"/>
      <c r="AU741" s="138"/>
    </row>
    <row r="742" spans="4:47" s="9" customFormat="1">
      <c r="D742" s="75"/>
      <c r="E742" s="75"/>
      <c r="F742" s="75"/>
      <c r="G742" s="75"/>
      <c r="H742" s="75"/>
      <c r="I742" s="75"/>
      <c r="J742" s="75"/>
      <c r="K742" s="75"/>
      <c r="AJ742" s="138"/>
      <c r="AU742" s="138"/>
    </row>
    <row r="743" spans="4:47" s="9" customFormat="1">
      <c r="D743" s="75"/>
      <c r="E743" s="75"/>
      <c r="F743" s="75"/>
      <c r="G743" s="75"/>
      <c r="H743" s="75"/>
      <c r="I743" s="75"/>
      <c r="J743" s="75"/>
      <c r="K743" s="75"/>
      <c r="AJ743" s="138"/>
      <c r="AU743" s="138"/>
    </row>
    <row r="744" spans="4:47" s="9" customFormat="1">
      <c r="D744" s="75"/>
      <c r="E744" s="75"/>
      <c r="F744" s="75"/>
      <c r="G744" s="75"/>
      <c r="H744" s="75"/>
      <c r="I744" s="75"/>
      <c r="J744" s="75"/>
      <c r="K744" s="75"/>
      <c r="AJ744" s="138"/>
      <c r="AU744" s="138"/>
    </row>
    <row r="745" spans="4:47" s="9" customFormat="1">
      <c r="D745" s="75"/>
      <c r="E745" s="75"/>
      <c r="F745" s="75"/>
      <c r="G745" s="75"/>
      <c r="H745" s="75"/>
      <c r="I745" s="75"/>
      <c r="J745" s="75"/>
      <c r="K745" s="75"/>
      <c r="AJ745" s="138"/>
      <c r="AU745" s="138"/>
    </row>
    <row r="746" spans="4:47" s="9" customFormat="1">
      <c r="D746" s="75"/>
      <c r="E746" s="75"/>
      <c r="F746" s="75"/>
      <c r="G746" s="75"/>
      <c r="H746" s="75"/>
      <c r="I746" s="75"/>
      <c r="J746" s="75"/>
      <c r="K746" s="75"/>
      <c r="AJ746" s="138"/>
      <c r="AU746" s="138"/>
    </row>
    <row r="747" spans="4:47" s="9" customFormat="1">
      <c r="D747" s="75"/>
      <c r="E747" s="75"/>
      <c r="F747" s="75"/>
      <c r="G747" s="75"/>
      <c r="H747" s="75"/>
      <c r="I747" s="75"/>
      <c r="J747" s="75"/>
      <c r="K747" s="75"/>
      <c r="AJ747" s="138"/>
      <c r="AU747" s="138"/>
    </row>
    <row r="748" spans="4:47" s="9" customFormat="1">
      <c r="D748" s="75"/>
      <c r="E748" s="75"/>
      <c r="F748" s="75"/>
      <c r="G748" s="75"/>
      <c r="H748" s="75"/>
      <c r="I748" s="75"/>
      <c r="J748" s="75"/>
      <c r="K748" s="75"/>
      <c r="AJ748" s="138"/>
      <c r="AU748" s="138"/>
    </row>
    <row r="749" spans="4:47" s="9" customFormat="1">
      <c r="D749" s="75"/>
      <c r="E749" s="75"/>
      <c r="F749" s="75"/>
      <c r="G749" s="75"/>
      <c r="H749" s="75"/>
      <c r="I749" s="75"/>
      <c r="J749" s="75"/>
      <c r="K749" s="75"/>
      <c r="AJ749" s="138"/>
      <c r="AU749" s="138"/>
    </row>
    <row r="750" spans="4:47" s="9" customFormat="1">
      <c r="D750" s="75"/>
      <c r="E750" s="75"/>
      <c r="F750" s="75"/>
      <c r="G750" s="75"/>
      <c r="H750" s="75"/>
      <c r="I750" s="75"/>
      <c r="J750" s="75"/>
      <c r="K750" s="75"/>
      <c r="AJ750" s="138"/>
      <c r="AU750" s="138"/>
    </row>
    <row r="751" spans="4:47" s="9" customFormat="1">
      <c r="D751" s="75"/>
      <c r="E751" s="75"/>
      <c r="F751" s="75"/>
      <c r="G751" s="75"/>
      <c r="H751" s="75"/>
      <c r="I751" s="75"/>
      <c r="J751" s="75"/>
      <c r="K751" s="75"/>
      <c r="AJ751" s="138"/>
      <c r="AU751" s="138"/>
    </row>
    <row r="752" spans="4:47" s="9" customFormat="1">
      <c r="D752" s="75"/>
      <c r="E752" s="75"/>
      <c r="F752" s="75"/>
      <c r="G752" s="75"/>
      <c r="H752" s="75"/>
      <c r="I752" s="75"/>
      <c r="J752" s="75"/>
      <c r="K752" s="75"/>
      <c r="AJ752" s="138"/>
      <c r="AU752" s="138"/>
    </row>
    <row r="753" spans="4:47" s="9" customFormat="1">
      <c r="D753" s="75"/>
      <c r="E753" s="75"/>
      <c r="F753" s="75"/>
      <c r="G753" s="75"/>
      <c r="H753" s="75"/>
      <c r="I753" s="75"/>
      <c r="J753" s="75"/>
      <c r="K753" s="75"/>
      <c r="AJ753" s="138"/>
      <c r="AU753" s="138"/>
    </row>
    <row r="754" spans="4:47" s="9" customFormat="1">
      <c r="D754" s="75"/>
      <c r="E754" s="75"/>
      <c r="F754" s="75"/>
      <c r="G754" s="75"/>
      <c r="H754" s="75"/>
      <c r="I754" s="75"/>
      <c r="J754" s="75"/>
      <c r="K754" s="75"/>
      <c r="AJ754" s="138"/>
      <c r="AU754" s="138"/>
    </row>
    <row r="755" spans="4:47" s="9" customFormat="1">
      <c r="D755" s="75"/>
      <c r="E755" s="75"/>
      <c r="F755" s="75"/>
      <c r="G755" s="75"/>
      <c r="H755" s="75"/>
      <c r="I755" s="75"/>
      <c r="J755" s="75"/>
      <c r="K755" s="75"/>
      <c r="AJ755" s="138"/>
      <c r="AU755" s="138"/>
    </row>
    <row r="756" spans="4:47" s="9" customFormat="1">
      <c r="D756" s="75"/>
      <c r="E756" s="75"/>
      <c r="F756" s="75"/>
      <c r="G756" s="75"/>
      <c r="H756" s="75"/>
      <c r="I756" s="75"/>
      <c r="J756" s="75"/>
      <c r="K756" s="75"/>
      <c r="AJ756" s="138"/>
      <c r="AU756" s="138"/>
    </row>
    <row r="757" spans="4:47" s="9" customFormat="1">
      <c r="D757" s="75"/>
      <c r="E757" s="75"/>
      <c r="F757" s="75"/>
      <c r="G757" s="75"/>
      <c r="H757" s="75"/>
      <c r="I757" s="75"/>
      <c r="J757" s="75"/>
      <c r="K757" s="75"/>
      <c r="AJ757" s="138"/>
      <c r="AU757" s="138"/>
    </row>
    <row r="758" spans="4:47" s="9" customFormat="1">
      <c r="D758" s="75"/>
      <c r="E758" s="75"/>
      <c r="F758" s="75"/>
      <c r="G758" s="75"/>
      <c r="H758" s="75"/>
      <c r="I758" s="75"/>
      <c r="J758" s="75"/>
      <c r="K758" s="75"/>
      <c r="AJ758" s="138"/>
      <c r="AU758" s="138"/>
    </row>
    <row r="759" spans="4:47" s="9" customFormat="1">
      <c r="D759" s="75"/>
      <c r="E759" s="75"/>
      <c r="F759" s="75"/>
      <c r="G759" s="75"/>
      <c r="H759" s="75"/>
      <c r="I759" s="75"/>
      <c r="J759" s="75"/>
      <c r="K759" s="75"/>
      <c r="AJ759" s="138"/>
      <c r="AU759" s="138"/>
    </row>
    <row r="760" spans="4:47" s="9" customFormat="1">
      <c r="D760" s="75"/>
      <c r="E760" s="75"/>
      <c r="F760" s="75"/>
      <c r="G760" s="75"/>
      <c r="H760" s="75"/>
      <c r="I760" s="75"/>
      <c r="J760" s="75"/>
      <c r="K760" s="75"/>
      <c r="AJ760" s="138"/>
      <c r="AU760" s="138"/>
    </row>
    <row r="761" spans="4:47" s="9" customFormat="1">
      <c r="D761" s="75"/>
      <c r="E761" s="75"/>
      <c r="F761" s="75"/>
      <c r="G761" s="75"/>
      <c r="H761" s="75"/>
      <c r="I761" s="75"/>
      <c r="J761" s="75"/>
      <c r="K761" s="75"/>
      <c r="AJ761" s="138"/>
      <c r="AU761" s="138"/>
    </row>
    <row r="762" spans="4:47" s="9" customFormat="1">
      <c r="D762" s="75"/>
      <c r="E762" s="75"/>
      <c r="F762" s="75"/>
      <c r="G762" s="75"/>
      <c r="H762" s="75"/>
      <c r="I762" s="75"/>
      <c r="J762" s="75"/>
      <c r="K762" s="75"/>
      <c r="AJ762" s="138"/>
      <c r="AU762" s="138"/>
    </row>
    <row r="763" spans="4:47" s="9" customFormat="1">
      <c r="D763" s="75"/>
      <c r="E763" s="75"/>
      <c r="F763" s="75"/>
      <c r="G763" s="75"/>
      <c r="H763" s="75"/>
      <c r="I763" s="75"/>
      <c r="J763" s="75"/>
      <c r="K763" s="75"/>
      <c r="AJ763" s="138"/>
      <c r="AU763" s="138"/>
    </row>
    <row r="764" spans="4:47" s="9" customFormat="1">
      <c r="D764" s="75"/>
      <c r="E764" s="75"/>
      <c r="F764" s="75"/>
      <c r="G764" s="75"/>
      <c r="H764" s="75"/>
      <c r="I764" s="75"/>
      <c r="J764" s="75"/>
      <c r="K764" s="75"/>
      <c r="AJ764" s="138"/>
      <c r="AU764" s="138"/>
    </row>
    <row r="765" spans="4:47" s="9" customFormat="1">
      <c r="D765" s="75"/>
      <c r="E765" s="75"/>
      <c r="F765" s="75"/>
      <c r="G765" s="75"/>
      <c r="H765" s="75"/>
      <c r="I765" s="75"/>
      <c r="J765" s="75"/>
      <c r="K765" s="75"/>
      <c r="AJ765" s="138"/>
      <c r="AU765" s="138"/>
    </row>
    <row r="766" spans="4:47" s="9" customFormat="1">
      <c r="D766" s="75"/>
      <c r="E766" s="75"/>
      <c r="F766" s="75"/>
      <c r="G766" s="75"/>
      <c r="H766" s="75"/>
      <c r="I766" s="75"/>
      <c r="J766" s="75"/>
      <c r="K766" s="75"/>
      <c r="AJ766" s="138"/>
      <c r="AU766" s="138"/>
    </row>
    <row r="767" spans="4:47" s="9" customFormat="1">
      <c r="D767" s="75"/>
      <c r="E767" s="75"/>
      <c r="F767" s="75"/>
      <c r="G767" s="75"/>
      <c r="H767" s="75"/>
      <c r="I767" s="75"/>
      <c r="J767" s="75"/>
      <c r="K767" s="75"/>
      <c r="AJ767" s="138"/>
      <c r="AU767" s="138"/>
    </row>
    <row r="768" spans="4:47" s="9" customFormat="1">
      <c r="D768" s="75"/>
      <c r="E768" s="75"/>
      <c r="F768" s="75"/>
      <c r="G768" s="75"/>
      <c r="H768" s="75"/>
      <c r="I768" s="75"/>
      <c r="J768" s="75"/>
      <c r="K768" s="75"/>
      <c r="AJ768" s="138"/>
      <c r="AU768" s="138"/>
    </row>
    <row r="769" spans="4:47" s="9" customFormat="1">
      <c r="D769" s="75"/>
      <c r="E769" s="75"/>
      <c r="F769" s="75"/>
      <c r="G769" s="75"/>
      <c r="H769" s="75"/>
      <c r="I769" s="75"/>
      <c r="J769" s="75"/>
      <c r="K769" s="75"/>
      <c r="AJ769" s="138"/>
      <c r="AU769" s="138"/>
    </row>
    <row r="770" spans="4:47" s="9" customFormat="1">
      <c r="D770" s="75"/>
      <c r="E770" s="75"/>
      <c r="F770" s="75"/>
      <c r="G770" s="75"/>
      <c r="H770" s="75"/>
      <c r="I770" s="75"/>
      <c r="J770" s="75"/>
      <c r="K770" s="75"/>
      <c r="AJ770" s="138"/>
      <c r="AU770" s="138"/>
    </row>
    <row r="771" spans="4:47" s="9" customFormat="1">
      <c r="D771" s="75"/>
      <c r="E771" s="75"/>
      <c r="F771" s="75"/>
      <c r="G771" s="75"/>
      <c r="H771" s="75"/>
      <c r="I771" s="75"/>
      <c r="J771" s="75"/>
      <c r="K771" s="75"/>
      <c r="AJ771" s="138"/>
      <c r="AU771" s="138"/>
    </row>
    <row r="772" spans="4:47" s="9" customFormat="1">
      <c r="D772" s="75"/>
      <c r="E772" s="75"/>
      <c r="F772" s="75"/>
      <c r="G772" s="75"/>
      <c r="H772" s="75"/>
      <c r="I772" s="75"/>
      <c r="J772" s="75"/>
      <c r="K772" s="75"/>
      <c r="AJ772" s="138"/>
      <c r="AU772" s="138"/>
    </row>
    <row r="773" spans="4:47" s="9" customFormat="1">
      <c r="D773" s="75"/>
      <c r="E773" s="75"/>
      <c r="F773" s="75"/>
      <c r="G773" s="75"/>
      <c r="H773" s="75"/>
      <c r="I773" s="75"/>
      <c r="J773" s="75"/>
      <c r="K773" s="75"/>
      <c r="AJ773" s="138"/>
      <c r="AU773" s="138"/>
    </row>
    <row r="774" spans="4:47" s="9" customFormat="1">
      <c r="D774" s="75"/>
      <c r="E774" s="75"/>
      <c r="F774" s="75"/>
      <c r="G774" s="75"/>
      <c r="H774" s="75"/>
      <c r="I774" s="75"/>
      <c r="J774" s="75"/>
      <c r="K774" s="75"/>
      <c r="AJ774" s="138"/>
      <c r="AU774" s="138"/>
    </row>
    <row r="775" spans="4:47" s="9" customFormat="1">
      <c r="D775" s="75"/>
      <c r="E775" s="75"/>
      <c r="F775" s="75"/>
      <c r="G775" s="75"/>
      <c r="H775" s="75"/>
      <c r="I775" s="75"/>
      <c r="J775" s="75"/>
      <c r="K775" s="75"/>
      <c r="AJ775" s="138"/>
      <c r="AU775" s="138"/>
    </row>
    <row r="776" spans="4:47" s="9" customFormat="1">
      <c r="D776" s="75"/>
      <c r="E776" s="75"/>
      <c r="F776" s="75"/>
      <c r="G776" s="75"/>
      <c r="H776" s="75"/>
      <c r="I776" s="75"/>
      <c r="J776" s="75"/>
      <c r="K776" s="75"/>
      <c r="AJ776" s="138"/>
      <c r="AU776" s="138"/>
    </row>
    <row r="777" spans="4:47" s="9" customFormat="1">
      <c r="D777" s="75"/>
      <c r="E777" s="75"/>
      <c r="F777" s="75"/>
      <c r="G777" s="75"/>
      <c r="H777" s="75"/>
      <c r="I777" s="75"/>
      <c r="J777" s="75"/>
      <c r="K777" s="75"/>
      <c r="AJ777" s="138"/>
      <c r="AU777" s="138"/>
    </row>
    <row r="778" spans="4:47" s="9" customFormat="1">
      <c r="D778" s="75"/>
      <c r="E778" s="75"/>
      <c r="F778" s="75"/>
      <c r="G778" s="75"/>
      <c r="H778" s="75"/>
      <c r="I778" s="75"/>
      <c r="J778" s="75"/>
      <c r="K778" s="75"/>
      <c r="AJ778" s="138"/>
      <c r="AU778" s="138"/>
    </row>
    <row r="779" spans="4:47" s="9" customFormat="1">
      <c r="D779" s="75"/>
      <c r="E779" s="75"/>
      <c r="F779" s="75"/>
      <c r="G779" s="75"/>
      <c r="H779" s="75"/>
      <c r="I779" s="75"/>
      <c r="J779" s="75"/>
      <c r="K779" s="75"/>
      <c r="AJ779" s="138"/>
      <c r="AU779" s="138"/>
    </row>
    <row r="780" spans="4:47" s="9" customFormat="1">
      <c r="D780" s="75"/>
      <c r="E780" s="75"/>
      <c r="F780" s="75"/>
      <c r="G780" s="75"/>
      <c r="H780" s="75"/>
      <c r="I780" s="75"/>
      <c r="J780" s="75"/>
      <c r="K780" s="75"/>
      <c r="AJ780" s="138"/>
      <c r="AU780" s="138"/>
    </row>
    <row r="781" spans="4:47" s="9" customFormat="1">
      <c r="D781" s="75"/>
      <c r="E781" s="75"/>
      <c r="F781" s="75"/>
      <c r="G781" s="75"/>
      <c r="H781" s="75"/>
      <c r="I781" s="75"/>
      <c r="J781" s="75"/>
      <c r="K781" s="75"/>
      <c r="AJ781" s="138"/>
      <c r="AU781" s="138"/>
    </row>
    <row r="782" spans="4:47" s="9" customFormat="1">
      <c r="D782" s="75"/>
      <c r="E782" s="75"/>
      <c r="F782" s="75"/>
      <c r="G782" s="75"/>
      <c r="H782" s="75"/>
      <c r="I782" s="75"/>
      <c r="J782" s="75"/>
      <c r="K782" s="75"/>
      <c r="AJ782" s="138"/>
      <c r="AU782" s="138"/>
    </row>
    <row r="783" spans="4:47" s="9" customFormat="1">
      <c r="D783" s="75"/>
      <c r="E783" s="75"/>
      <c r="F783" s="75"/>
      <c r="G783" s="75"/>
      <c r="H783" s="75"/>
      <c r="I783" s="75"/>
      <c r="J783" s="75"/>
      <c r="K783" s="75"/>
      <c r="AJ783" s="138"/>
      <c r="AU783" s="138"/>
    </row>
    <row r="784" spans="4:47" s="9" customFormat="1">
      <c r="D784" s="75"/>
      <c r="E784" s="75"/>
      <c r="F784" s="75"/>
      <c r="G784" s="75"/>
      <c r="H784" s="75"/>
      <c r="I784" s="75"/>
      <c r="J784" s="75"/>
      <c r="K784" s="75"/>
      <c r="AJ784" s="138"/>
      <c r="AU784" s="138"/>
    </row>
    <row r="785" spans="4:47" s="9" customFormat="1">
      <c r="D785" s="75"/>
      <c r="E785" s="75"/>
      <c r="F785" s="75"/>
      <c r="G785" s="75"/>
      <c r="H785" s="75"/>
      <c r="I785" s="75"/>
      <c r="J785" s="75"/>
      <c r="K785" s="75"/>
      <c r="AJ785" s="138"/>
      <c r="AU785" s="138"/>
    </row>
    <row r="786" spans="4:47" s="9" customFormat="1">
      <c r="D786" s="75"/>
      <c r="E786" s="75"/>
      <c r="F786" s="75"/>
      <c r="G786" s="75"/>
      <c r="H786" s="75"/>
      <c r="I786" s="75"/>
      <c r="J786" s="75"/>
      <c r="K786" s="75"/>
      <c r="AJ786" s="138"/>
      <c r="AU786" s="138"/>
    </row>
    <row r="787" spans="4:47" s="9" customFormat="1">
      <c r="D787" s="75"/>
      <c r="E787" s="75"/>
      <c r="F787" s="75"/>
      <c r="G787" s="75"/>
      <c r="H787" s="75"/>
      <c r="I787" s="75"/>
      <c r="J787" s="75"/>
      <c r="K787" s="75"/>
      <c r="AJ787" s="138"/>
      <c r="AU787" s="138"/>
    </row>
    <row r="788" spans="4:47" s="9" customFormat="1">
      <c r="D788" s="75"/>
      <c r="E788" s="75"/>
      <c r="F788" s="75"/>
      <c r="G788" s="75"/>
      <c r="H788" s="75"/>
      <c r="I788" s="75"/>
      <c r="J788" s="75"/>
      <c r="K788" s="75"/>
      <c r="AJ788" s="138"/>
      <c r="AU788" s="138"/>
    </row>
    <row r="789" spans="4:47" s="9" customFormat="1">
      <c r="D789" s="75"/>
      <c r="E789" s="75"/>
      <c r="F789" s="75"/>
      <c r="G789" s="75"/>
      <c r="H789" s="75"/>
      <c r="I789" s="75"/>
      <c r="J789" s="75"/>
      <c r="K789" s="75"/>
      <c r="AJ789" s="138"/>
      <c r="AU789" s="138"/>
    </row>
    <row r="790" spans="4:47" s="9" customFormat="1">
      <c r="D790" s="75"/>
      <c r="E790" s="75"/>
      <c r="F790" s="75"/>
      <c r="G790" s="75"/>
      <c r="H790" s="75"/>
      <c r="I790" s="75"/>
      <c r="J790" s="75"/>
      <c r="K790" s="75"/>
      <c r="AJ790" s="138"/>
      <c r="AU790" s="138"/>
    </row>
    <row r="791" spans="4:47" s="9" customFormat="1">
      <c r="D791" s="75"/>
      <c r="E791" s="75"/>
      <c r="F791" s="75"/>
      <c r="G791" s="75"/>
      <c r="H791" s="75"/>
      <c r="I791" s="75"/>
      <c r="J791" s="75"/>
      <c r="K791" s="75"/>
      <c r="AJ791" s="138"/>
      <c r="AU791" s="138"/>
    </row>
    <row r="792" spans="4:47" s="9" customFormat="1">
      <c r="D792" s="75"/>
      <c r="E792" s="75"/>
      <c r="F792" s="75"/>
      <c r="G792" s="75"/>
      <c r="H792" s="75"/>
      <c r="I792" s="75"/>
      <c r="J792" s="75"/>
      <c r="K792" s="75"/>
      <c r="AJ792" s="138"/>
      <c r="AU792" s="138"/>
    </row>
    <row r="793" spans="4:47" s="9" customFormat="1">
      <c r="D793" s="75"/>
      <c r="E793" s="75"/>
      <c r="F793" s="75"/>
      <c r="G793" s="75"/>
      <c r="H793" s="75"/>
      <c r="I793" s="75"/>
      <c r="J793" s="75"/>
      <c r="K793" s="75"/>
      <c r="AJ793" s="138"/>
      <c r="AU793" s="138"/>
    </row>
    <row r="794" spans="4:47" s="9" customFormat="1">
      <c r="D794" s="75"/>
      <c r="E794" s="75"/>
      <c r="F794" s="75"/>
      <c r="G794" s="75"/>
      <c r="H794" s="75"/>
      <c r="I794" s="75"/>
      <c r="J794" s="75"/>
      <c r="K794" s="75"/>
      <c r="AJ794" s="138"/>
      <c r="AU794" s="138"/>
    </row>
    <row r="795" spans="4:47" s="9" customFormat="1">
      <c r="D795" s="75"/>
      <c r="E795" s="75"/>
      <c r="F795" s="75"/>
      <c r="G795" s="75"/>
      <c r="H795" s="75"/>
      <c r="I795" s="75"/>
      <c r="J795" s="75"/>
      <c r="K795" s="75"/>
      <c r="AJ795" s="138"/>
      <c r="AU795" s="138"/>
    </row>
    <row r="796" spans="4:47" s="9" customFormat="1">
      <c r="D796" s="75"/>
      <c r="E796" s="75"/>
      <c r="F796" s="75"/>
      <c r="G796" s="75"/>
      <c r="H796" s="75"/>
      <c r="I796" s="75"/>
      <c r="J796" s="75"/>
      <c r="K796" s="75"/>
      <c r="AJ796" s="138"/>
      <c r="AU796" s="138"/>
    </row>
    <row r="797" spans="4:47" s="9" customFormat="1">
      <c r="D797" s="75"/>
      <c r="E797" s="75"/>
      <c r="F797" s="75"/>
      <c r="G797" s="75"/>
      <c r="H797" s="75"/>
      <c r="I797" s="75"/>
      <c r="J797" s="75"/>
      <c r="K797" s="75"/>
      <c r="AJ797" s="138"/>
      <c r="AU797" s="138"/>
    </row>
    <row r="798" spans="4:47" s="9" customFormat="1">
      <c r="D798" s="75"/>
      <c r="E798" s="75"/>
      <c r="F798" s="75"/>
      <c r="G798" s="75"/>
      <c r="H798" s="75"/>
      <c r="I798" s="75"/>
      <c r="J798" s="75"/>
      <c r="K798" s="75"/>
      <c r="AJ798" s="138"/>
      <c r="AU798" s="138"/>
    </row>
    <row r="799" spans="4:47" s="9" customFormat="1">
      <c r="D799" s="75"/>
      <c r="E799" s="75"/>
      <c r="F799" s="75"/>
      <c r="G799" s="75"/>
      <c r="H799" s="75"/>
      <c r="I799" s="75"/>
      <c r="J799" s="75"/>
      <c r="K799" s="75"/>
      <c r="AJ799" s="138"/>
      <c r="AU799" s="138"/>
    </row>
    <row r="800" spans="4:47" s="9" customFormat="1">
      <c r="D800" s="75"/>
      <c r="E800" s="75"/>
      <c r="F800" s="75"/>
      <c r="G800" s="75"/>
      <c r="H800" s="75"/>
      <c r="I800" s="75"/>
      <c r="J800" s="75"/>
      <c r="K800" s="75"/>
      <c r="AJ800" s="138"/>
      <c r="AU800" s="138"/>
    </row>
    <row r="801" spans="4:47" s="9" customFormat="1">
      <c r="D801" s="75"/>
      <c r="E801" s="75"/>
      <c r="F801" s="75"/>
      <c r="G801" s="75"/>
      <c r="H801" s="75"/>
      <c r="I801" s="75"/>
      <c r="J801" s="75"/>
      <c r="K801" s="75"/>
      <c r="AJ801" s="138"/>
      <c r="AU801" s="138"/>
    </row>
    <row r="802" spans="4:47" s="9" customFormat="1">
      <c r="D802" s="75"/>
      <c r="E802" s="75"/>
      <c r="F802" s="75"/>
      <c r="G802" s="75"/>
      <c r="H802" s="75"/>
      <c r="I802" s="75"/>
      <c r="J802" s="75"/>
      <c r="K802" s="75"/>
      <c r="AJ802" s="138"/>
      <c r="AU802" s="138"/>
    </row>
    <row r="803" spans="4:47" s="9" customFormat="1">
      <c r="D803" s="75"/>
      <c r="E803" s="75"/>
      <c r="F803" s="75"/>
      <c r="G803" s="75"/>
      <c r="H803" s="75"/>
      <c r="I803" s="75"/>
      <c r="J803" s="75"/>
      <c r="K803" s="75"/>
      <c r="AJ803" s="138"/>
      <c r="AU803" s="138"/>
    </row>
    <row r="804" spans="4:47" s="9" customFormat="1">
      <c r="D804" s="75"/>
      <c r="E804" s="75"/>
      <c r="F804" s="75"/>
      <c r="G804" s="75"/>
      <c r="H804" s="75"/>
      <c r="I804" s="75"/>
      <c r="J804" s="75"/>
      <c r="K804" s="75"/>
      <c r="AJ804" s="138"/>
      <c r="AU804" s="138"/>
    </row>
    <row r="805" spans="4:47" s="9" customFormat="1">
      <c r="D805" s="75"/>
      <c r="E805" s="75"/>
      <c r="F805" s="75"/>
      <c r="G805" s="75"/>
      <c r="H805" s="75"/>
      <c r="I805" s="75"/>
      <c r="J805" s="75"/>
      <c r="K805" s="75"/>
      <c r="AJ805" s="138"/>
      <c r="AU805" s="138"/>
    </row>
    <row r="806" spans="4:47" s="9" customFormat="1">
      <c r="D806" s="75"/>
      <c r="E806" s="75"/>
      <c r="F806" s="75"/>
      <c r="G806" s="75"/>
      <c r="H806" s="75"/>
      <c r="I806" s="75"/>
      <c r="J806" s="75"/>
      <c r="K806" s="75"/>
      <c r="AJ806" s="138"/>
      <c r="AU806" s="138"/>
    </row>
    <row r="807" spans="4:47" s="9" customFormat="1">
      <c r="D807" s="75"/>
      <c r="E807" s="75"/>
      <c r="F807" s="75"/>
      <c r="G807" s="75"/>
      <c r="H807" s="75"/>
      <c r="I807" s="75"/>
      <c r="J807" s="75"/>
      <c r="K807" s="75"/>
      <c r="AJ807" s="138"/>
      <c r="AU807" s="138"/>
    </row>
    <row r="808" spans="4:47" s="9" customFormat="1">
      <c r="D808" s="75"/>
      <c r="E808" s="75"/>
      <c r="F808" s="75"/>
      <c r="G808" s="75"/>
      <c r="H808" s="75"/>
      <c r="I808" s="75"/>
      <c r="J808" s="75"/>
      <c r="K808" s="75"/>
      <c r="AJ808" s="138"/>
      <c r="AU808" s="138"/>
    </row>
    <row r="809" spans="4:47" s="9" customFormat="1">
      <c r="D809" s="75"/>
      <c r="E809" s="75"/>
      <c r="F809" s="75"/>
      <c r="G809" s="75"/>
      <c r="H809" s="75"/>
      <c r="I809" s="75"/>
      <c r="J809" s="75"/>
      <c r="K809" s="75"/>
      <c r="AJ809" s="138"/>
      <c r="AU809" s="138"/>
    </row>
    <row r="810" spans="4:47" s="9" customFormat="1">
      <c r="D810" s="75"/>
      <c r="E810" s="75"/>
      <c r="F810" s="75"/>
      <c r="G810" s="75"/>
      <c r="H810" s="75"/>
      <c r="I810" s="75"/>
      <c r="J810" s="75"/>
      <c r="K810" s="75"/>
      <c r="AJ810" s="138"/>
      <c r="AU810" s="138"/>
    </row>
    <row r="811" spans="4:47" s="9" customFormat="1">
      <c r="D811" s="75"/>
      <c r="E811" s="75"/>
      <c r="F811" s="75"/>
      <c r="G811" s="75"/>
      <c r="H811" s="75"/>
      <c r="I811" s="75"/>
      <c r="J811" s="75"/>
      <c r="K811" s="75"/>
      <c r="AJ811" s="138"/>
      <c r="AU811" s="138"/>
    </row>
    <row r="812" spans="4:47" s="9" customFormat="1">
      <c r="D812" s="75"/>
      <c r="E812" s="75"/>
      <c r="F812" s="75"/>
      <c r="G812" s="75"/>
      <c r="H812" s="75"/>
      <c r="I812" s="75"/>
      <c r="J812" s="75"/>
      <c r="K812" s="75"/>
      <c r="AJ812" s="138"/>
      <c r="AU812" s="138"/>
    </row>
    <row r="813" spans="4:47" s="9" customFormat="1">
      <c r="D813" s="75"/>
      <c r="E813" s="75"/>
      <c r="F813" s="75"/>
      <c r="G813" s="75"/>
      <c r="H813" s="75"/>
      <c r="I813" s="75"/>
      <c r="J813" s="75"/>
      <c r="K813" s="75"/>
      <c r="AJ813" s="138"/>
      <c r="AU813" s="138"/>
    </row>
    <row r="814" spans="4:47" s="9" customFormat="1">
      <c r="D814" s="75"/>
      <c r="E814" s="75"/>
      <c r="F814" s="75"/>
      <c r="G814" s="75"/>
      <c r="H814" s="75"/>
      <c r="I814" s="75"/>
      <c r="J814" s="75"/>
      <c r="K814" s="75"/>
      <c r="AJ814" s="138"/>
      <c r="AU814" s="138"/>
    </row>
    <row r="815" spans="4:47" s="9" customFormat="1">
      <c r="D815" s="75"/>
      <c r="E815" s="75"/>
      <c r="F815" s="75"/>
      <c r="G815" s="75"/>
      <c r="H815" s="75"/>
      <c r="I815" s="75"/>
      <c r="J815" s="75"/>
      <c r="K815" s="75"/>
      <c r="AJ815" s="138"/>
      <c r="AU815" s="138"/>
    </row>
    <row r="816" spans="4:47" s="9" customFormat="1">
      <c r="D816" s="75"/>
      <c r="E816" s="75"/>
      <c r="F816" s="75"/>
      <c r="G816" s="75"/>
      <c r="H816" s="75"/>
      <c r="I816" s="75"/>
      <c r="J816" s="75"/>
      <c r="K816" s="75"/>
      <c r="AJ816" s="138"/>
      <c r="AU816" s="138"/>
    </row>
    <row r="817" spans="4:47" s="9" customFormat="1">
      <c r="D817" s="75"/>
      <c r="E817" s="75"/>
      <c r="F817" s="75"/>
      <c r="G817" s="75"/>
      <c r="H817" s="75"/>
      <c r="I817" s="75"/>
      <c r="J817" s="75"/>
      <c r="K817" s="75"/>
      <c r="AJ817" s="138"/>
      <c r="AU817" s="138"/>
    </row>
    <row r="818" spans="4:47" s="9" customFormat="1">
      <c r="D818" s="75"/>
      <c r="E818" s="75"/>
      <c r="F818" s="75"/>
      <c r="G818" s="75"/>
      <c r="H818" s="75"/>
      <c r="I818" s="75"/>
      <c r="J818" s="75"/>
      <c r="K818" s="75"/>
      <c r="AJ818" s="138"/>
      <c r="AU818" s="138"/>
    </row>
    <row r="819" spans="4:47" s="9" customFormat="1">
      <c r="D819" s="75"/>
      <c r="E819" s="75"/>
      <c r="F819" s="75"/>
      <c r="G819" s="75"/>
      <c r="H819" s="75"/>
      <c r="I819" s="75"/>
      <c r="J819" s="75"/>
      <c r="K819" s="75"/>
      <c r="AJ819" s="138"/>
      <c r="AU819" s="138"/>
    </row>
    <row r="820" spans="4:47" s="9" customFormat="1">
      <c r="D820" s="75"/>
      <c r="E820" s="75"/>
      <c r="F820" s="75"/>
      <c r="G820" s="75"/>
      <c r="H820" s="75"/>
      <c r="I820" s="75"/>
      <c r="J820" s="75"/>
      <c r="K820" s="75"/>
      <c r="AJ820" s="138"/>
      <c r="AU820" s="138"/>
    </row>
    <row r="821" spans="4:47" s="9" customFormat="1">
      <c r="D821" s="75"/>
      <c r="E821" s="75"/>
      <c r="F821" s="75"/>
      <c r="G821" s="75"/>
      <c r="H821" s="75"/>
      <c r="I821" s="75"/>
      <c r="J821" s="75"/>
      <c r="K821" s="75"/>
      <c r="AJ821" s="138"/>
      <c r="AU821" s="138"/>
    </row>
    <row r="822" spans="4:47" s="9" customFormat="1">
      <c r="D822" s="75"/>
      <c r="E822" s="75"/>
      <c r="F822" s="75"/>
      <c r="G822" s="75"/>
      <c r="H822" s="75"/>
      <c r="I822" s="75"/>
      <c r="J822" s="75"/>
      <c r="K822" s="75"/>
      <c r="AJ822" s="138"/>
      <c r="AU822" s="138"/>
    </row>
    <row r="823" spans="4:47" s="9" customFormat="1">
      <c r="D823" s="75"/>
      <c r="E823" s="75"/>
      <c r="F823" s="75"/>
      <c r="G823" s="75"/>
      <c r="H823" s="75"/>
      <c r="I823" s="75"/>
      <c r="J823" s="75"/>
      <c r="K823" s="75"/>
      <c r="AJ823" s="138"/>
      <c r="AU823" s="138"/>
    </row>
    <row r="824" spans="4:47" s="9" customFormat="1">
      <c r="D824" s="75"/>
      <c r="E824" s="75"/>
      <c r="F824" s="75"/>
      <c r="G824" s="75"/>
      <c r="H824" s="75"/>
      <c r="I824" s="75"/>
      <c r="J824" s="75"/>
      <c r="K824" s="75"/>
      <c r="AJ824" s="138"/>
      <c r="AU824" s="138"/>
    </row>
    <row r="825" spans="4:47" s="9" customFormat="1">
      <c r="D825" s="75"/>
      <c r="E825" s="75"/>
      <c r="F825" s="75"/>
      <c r="G825" s="75"/>
      <c r="H825" s="75"/>
      <c r="I825" s="75"/>
      <c r="J825" s="75"/>
      <c r="K825" s="75"/>
      <c r="AJ825" s="138"/>
      <c r="AU825" s="138"/>
    </row>
    <row r="826" spans="4:47" s="9" customFormat="1">
      <c r="D826" s="75"/>
      <c r="E826" s="75"/>
      <c r="F826" s="75"/>
      <c r="G826" s="75"/>
      <c r="H826" s="75"/>
      <c r="I826" s="75"/>
      <c r="J826" s="75"/>
      <c r="K826" s="75"/>
      <c r="AJ826" s="138"/>
      <c r="AU826" s="138"/>
    </row>
    <row r="827" spans="4:47" s="9" customFormat="1">
      <c r="D827" s="75"/>
      <c r="E827" s="75"/>
      <c r="F827" s="75"/>
      <c r="G827" s="75"/>
      <c r="H827" s="75"/>
      <c r="I827" s="75"/>
      <c r="J827" s="75"/>
      <c r="K827" s="75"/>
      <c r="AJ827" s="138"/>
      <c r="AU827" s="138"/>
    </row>
    <row r="828" spans="4:47" s="9" customFormat="1">
      <c r="D828" s="75"/>
      <c r="E828" s="75"/>
      <c r="F828" s="75"/>
      <c r="G828" s="75"/>
      <c r="H828" s="75"/>
      <c r="I828" s="75"/>
      <c r="J828" s="75"/>
      <c r="K828" s="75"/>
      <c r="AJ828" s="138"/>
      <c r="AU828" s="138"/>
    </row>
    <row r="829" spans="4:47" s="9" customFormat="1">
      <c r="D829" s="75"/>
      <c r="E829" s="75"/>
      <c r="F829" s="75"/>
      <c r="G829" s="75"/>
      <c r="H829" s="75"/>
      <c r="I829" s="75"/>
      <c r="J829" s="75"/>
      <c r="K829" s="75"/>
      <c r="AJ829" s="138"/>
      <c r="AU829" s="138"/>
    </row>
    <row r="830" spans="4:47" s="9" customFormat="1">
      <c r="D830" s="75"/>
      <c r="E830" s="75"/>
      <c r="F830" s="75"/>
      <c r="G830" s="75"/>
      <c r="H830" s="75"/>
      <c r="I830" s="75"/>
      <c r="J830" s="75"/>
      <c r="K830" s="75"/>
      <c r="AJ830" s="138"/>
      <c r="AU830" s="138"/>
    </row>
    <row r="831" spans="4:47" s="9" customFormat="1">
      <c r="D831" s="75"/>
      <c r="E831" s="75"/>
      <c r="F831" s="75"/>
      <c r="G831" s="75"/>
      <c r="H831" s="75"/>
      <c r="I831" s="75"/>
      <c r="J831" s="75"/>
      <c r="K831" s="75"/>
      <c r="AJ831" s="138"/>
      <c r="AU831" s="138"/>
    </row>
    <row r="832" spans="4:47" s="9" customFormat="1">
      <c r="D832" s="75"/>
      <c r="E832" s="75"/>
      <c r="F832" s="75"/>
      <c r="G832" s="75"/>
      <c r="H832" s="75"/>
      <c r="I832" s="75"/>
      <c r="J832" s="75"/>
      <c r="K832" s="75"/>
      <c r="AJ832" s="138"/>
      <c r="AU832" s="138"/>
    </row>
    <row r="833" spans="4:47" s="9" customFormat="1">
      <c r="D833" s="75"/>
      <c r="E833" s="75"/>
      <c r="F833" s="75"/>
      <c r="G833" s="75"/>
      <c r="H833" s="75"/>
      <c r="I833" s="75"/>
      <c r="J833" s="75"/>
      <c r="K833" s="75"/>
      <c r="AJ833" s="138"/>
      <c r="AU833" s="138"/>
    </row>
    <row r="834" spans="4:47" s="9" customFormat="1">
      <c r="D834" s="75"/>
      <c r="E834" s="75"/>
      <c r="F834" s="75"/>
      <c r="G834" s="75"/>
      <c r="H834" s="75"/>
      <c r="I834" s="75"/>
      <c r="J834" s="75"/>
      <c r="K834" s="75"/>
      <c r="AJ834" s="138"/>
      <c r="AU834" s="138"/>
    </row>
    <row r="835" spans="4:47" s="9" customFormat="1">
      <c r="D835" s="75"/>
      <c r="E835" s="75"/>
      <c r="F835" s="75"/>
      <c r="G835" s="75"/>
      <c r="H835" s="75"/>
      <c r="I835" s="75"/>
      <c r="J835" s="75"/>
      <c r="K835" s="75"/>
      <c r="AJ835" s="138"/>
      <c r="AU835" s="138"/>
    </row>
    <row r="836" spans="4:47" s="9" customFormat="1">
      <c r="D836" s="75"/>
      <c r="E836" s="75"/>
      <c r="F836" s="75"/>
      <c r="G836" s="75"/>
      <c r="H836" s="75"/>
      <c r="I836" s="75"/>
      <c r="J836" s="75"/>
      <c r="K836" s="75"/>
      <c r="AJ836" s="138"/>
      <c r="AU836" s="138"/>
    </row>
    <row r="837" spans="4:47" s="9" customFormat="1">
      <c r="D837" s="75"/>
      <c r="E837" s="75"/>
      <c r="F837" s="75"/>
      <c r="G837" s="75"/>
      <c r="H837" s="75"/>
      <c r="I837" s="75"/>
      <c r="J837" s="75"/>
      <c r="K837" s="75"/>
      <c r="AJ837" s="138"/>
      <c r="AU837" s="138"/>
    </row>
    <row r="838" spans="4:47" s="9" customFormat="1">
      <c r="D838" s="75"/>
      <c r="E838" s="75"/>
      <c r="F838" s="75"/>
      <c r="G838" s="75"/>
      <c r="H838" s="75"/>
      <c r="I838" s="75"/>
      <c r="J838" s="75"/>
      <c r="K838" s="75"/>
      <c r="AJ838" s="138"/>
      <c r="AU838" s="138"/>
    </row>
    <row r="839" spans="4:47" s="9" customFormat="1">
      <c r="D839" s="75"/>
      <c r="E839" s="75"/>
      <c r="F839" s="75"/>
      <c r="G839" s="75"/>
      <c r="H839" s="75"/>
      <c r="I839" s="75"/>
      <c r="J839" s="75"/>
      <c r="K839" s="75"/>
      <c r="AJ839" s="138"/>
      <c r="AU839" s="138"/>
    </row>
    <row r="840" spans="4:47" s="9" customFormat="1">
      <c r="D840" s="75"/>
      <c r="E840" s="75"/>
      <c r="F840" s="75"/>
      <c r="G840" s="75"/>
      <c r="H840" s="75"/>
      <c r="I840" s="75"/>
      <c r="J840" s="75"/>
      <c r="K840" s="75"/>
      <c r="AJ840" s="138"/>
      <c r="AU840" s="138"/>
    </row>
    <row r="841" spans="4:47" s="9" customFormat="1">
      <c r="D841" s="75"/>
      <c r="E841" s="75"/>
      <c r="F841" s="75"/>
      <c r="G841" s="75"/>
      <c r="H841" s="75"/>
      <c r="I841" s="75"/>
      <c r="J841" s="75"/>
      <c r="K841" s="75"/>
      <c r="AJ841" s="138"/>
      <c r="AU841" s="138"/>
    </row>
    <row r="842" spans="4:47" s="9" customFormat="1">
      <c r="D842" s="75"/>
      <c r="E842" s="75"/>
      <c r="F842" s="75"/>
      <c r="G842" s="75"/>
      <c r="H842" s="75"/>
      <c r="I842" s="75"/>
      <c r="J842" s="75"/>
      <c r="K842" s="75"/>
      <c r="AJ842" s="138"/>
      <c r="AU842" s="138"/>
    </row>
    <row r="843" spans="4:47" s="9" customFormat="1">
      <c r="D843" s="75"/>
      <c r="E843" s="75"/>
      <c r="F843" s="75"/>
      <c r="G843" s="75"/>
      <c r="H843" s="75"/>
      <c r="I843" s="75"/>
      <c r="J843" s="75"/>
      <c r="K843" s="75"/>
      <c r="AJ843" s="138"/>
      <c r="AU843" s="138"/>
    </row>
    <row r="844" spans="4:47" s="9" customFormat="1">
      <c r="D844" s="75"/>
      <c r="E844" s="75"/>
      <c r="F844" s="75"/>
      <c r="G844" s="75"/>
      <c r="H844" s="75"/>
      <c r="I844" s="75"/>
      <c r="J844" s="75"/>
      <c r="K844" s="75"/>
      <c r="AJ844" s="138"/>
      <c r="AU844" s="138"/>
    </row>
    <row r="845" spans="4:47" s="9" customFormat="1">
      <c r="D845" s="75"/>
      <c r="E845" s="75"/>
      <c r="F845" s="75"/>
      <c r="G845" s="75"/>
      <c r="H845" s="75"/>
      <c r="I845" s="75"/>
      <c r="J845" s="75"/>
      <c r="K845" s="75"/>
      <c r="AJ845" s="138"/>
      <c r="AU845" s="138"/>
    </row>
    <row r="846" spans="4:47" s="9" customFormat="1">
      <c r="D846" s="75"/>
      <c r="E846" s="75"/>
      <c r="F846" s="75"/>
      <c r="G846" s="75"/>
      <c r="H846" s="75"/>
      <c r="I846" s="75"/>
      <c r="J846" s="75"/>
      <c r="K846" s="75"/>
      <c r="AJ846" s="138"/>
      <c r="AU846" s="138"/>
    </row>
    <row r="847" spans="4:47" s="9" customFormat="1">
      <c r="D847" s="75"/>
      <c r="E847" s="75"/>
      <c r="F847" s="75"/>
      <c r="G847" s="75"/>
      <c r="H847" s="75"/>
      <c r="I847" s="75"/>
      <c r="J847" s="75"/>
      <c r="K847" s="75"/>
      <c r="AJ847" s="138"/>
      <c r="AU847" s="138"/>
    </row>
    <row r="848" spans="4:47" s="9" customFormat="1">
      <c r="D848" s="75"/>
      <c r="E848" s="75"/>
      <c r="F848" s="75"/>
      <c r="G848" s="75"/>
      <c r="H848" s="75"/>
      <c r="I848" s="75"/>
      <c r="J848" s="75"/>
      <c r="K848" s="75"/>
      <c r="AJ848" s="138"/>
      <c r="AU848" s="138"/>
    </row>
    <row r="849" spans="4:47" s="9" customFormat="1">
      <c r="D849" s="75"/>
      <c r="E849" s="75"/>
      <c r="F849" s="75"/>
      <c r="G849" s="75"/>
      <c r="H849" s="75"/>
      <c r="I849" s="75"/>
      <c r="J849" s="75"/>
      <c r="K849" s="75"/>
      <c r="AJ849" s="138"/>
      <c r="AU849" s="138"/>
    </row>
    <row r="850" spans="4:47" s="9" customFormat="1">
      <c r="D850" s="75"/>
      <c r="E850" s="75"/>
      <c r="F850" s="75"/>
      <c r="G850" s="75"/>
      <c r="H850" s="75"/>
      <c r="I850" s="75"/>
      <c r="J850" s="75"/>
      <c r="K850" s="75"/>
      <c r="AJ850" s="138"/>
      <c r="AU850" s="138"/>
    </row>
    <row r="851" spans="4:47" s="9" customFormat="1">
      <c r="D851" s="75"/>
      <c r="E851" s="75"/>
      <c r="F851" s="75"/>
      <c r="G851" s="75"/>
      <c r="H851" s="75"/>
      <c r="I851" s="75"/>
      <c r="J851" s="75"/>
      <c r="K851" s="75"/>
      <c r="AJ851" s="138"/>
      <c r="AU851" s="138"/>
    </row>
    <row r="852" spans="4:47" s="9" customFormat="1">
      <c r="D852" s="75"/>
      <c r="E852" s="75"/>
      <c r="F852" s="75"/>
      <c r="G852" s="75"/>
      <c r="H852" s="75"/>
      <c r="I852" s="75"/>
      <c r="J852" s="75"/>
      <c r="K852" s="75"/>
      <c r="AJ852" s="138"/>
      <c r="AU852" s="138"/>
    </row>
    <row r="853" spans="4:47" s="9" customFormat="1">
      <c r="D853" s="75"/>
      <c r="E853" s="75"/>
      <c r="F853" s="75"/>
      <c r="G853" s="75"/>
      <c r="H853" s="75"/>
      <c r="I853" s="75"/>
      <c r="J853" s="75"/>
      <c r="K853" s="75"/>
      <c r="AJ853" s="138"/>
      <c r="AU853" s="138"/>
    </row>
    <row r="854" spans="4:47" s="9" customFormat="1">
      <c r="D854" s="75"/>
      <c r="E854" s="75"/>
      <c r="F854" s="75"/>
      <c r="G854" s="75"/>
      <c r="H854" s="75"/>
      <c r="I854" s="75"/>
      <c r="J854" s="75"/>
      <c r="K854" s="75"/>
      <c r="AJ854" s="138"/>
      <c r="AU854" s="138"/>
    </row>
    <row r="855" spans="4:47" s="9" customFormat="1">
      <c r="D855" s="75"/>
      <c r="E855" s="75"/>
      <c r="F855" s="75"/>
      <c r="G855" s="75"/>
      <c r="H855" s="75"/>
      <c r="I855" s="75"/>
      <c r="J855" s="75"/>
      <c r="K855" s="75"/>
      <c r="AJ855" s="138"/>
      <c r="AU855" s="138"/>
    </row>
    <row r="856" spans="4:47" s="9" customFormat="1">
      <c r="D856" s="75"/>
      <c r="E856" s="75"/>
      <c r="F856" s="75"/>
      <c r="G856" s="75"/>
      <c r="H856" s="75"/>
      <c r="I856" s="75"/>
      <c r="J856" s="75"/>
      <c r="K856" s="75"/>
      <c r="AJ856" s="138"/>
      <c r="AU856" s="138"/>
    </row>
    <row r="857" spans="4:47" s="9" customFormat="1">
      <c r="D857" s="75"/>
      <c r="E857" s="75"/>
      <c r="F857" s="75"/>
      <c r="G857" s="75"/>
      <c r="H857" s="75"/>
      <c r="I857" s="75"/>
      <c r="J857" s="75"/>
      <c r="K857" s="75"/>
      <c r="AJ857" s="138"/>
      <c r="AU857" s="138"/>
    </row>
    <row r="858" spans="4:47" s="9" customFormat="1">
      <c r="D858" s="75"/>
      <c r="E858" s="75"/>
      <c r="F858" s="75"/>
      <c r="G858" s="75"/>
      <c r="H858" s="75"/>
      <c r="I858" s="75"/>
      <c r="J858" s="75"/>
      <c r="K858" s="75"/>
      <c r="AJ858" s="138"/>
      <c r="AU858" s="138"/>
    </row>
    <row r="859" spans="4:47" s="9" customFormat="1">
      <c r="D859" s="75"/>
      <c r="E859" s="75"/>
      <c r="F859" s="75"/>
      <c r="G859" s="75"/>
      <c r="H859" s="75"/>
      <c r="I859" s="75"/>
      <c r="J859" s="75"/>
      <c r="K859" s="75"/>
      <c r="AJ859" s="138"/>
      <c r="AU859" s="138"/>
    </row>
    <row r="860" spans="4:47" s="9" customFormat="1">
      <c r="D860" s="75"/>
      <c r="E860" s="75"/>
      <c r="F860" s="75"/>
      <c r="G860" s="75"/>
      <c r="H860" s="75"/>
      <c r="I860" s="75"/>
      <c r="J860" s="75"/>
      <c r="K860" s="75"/>
      <c r="AJ860" s="138"/>
      <c r="AU860" s="138"/>
    </row>
    <row r="861" spans="4:47" s="9" customFormat="1">
      <c r="D861" s="75"/>
      <c r="E861" s="75"/>
      <c r="F861" s="75"/>
      <c r="G861" s="75"/>
      <c r="H861" s="75"/>
      <c r="I861" s="75"/>
      <c r="J861" s="75"/>
      <c r="K861" s="75"/>
      <c r="AJ861" s="138"/>
      <c r="AU861" s="138"/>
    </row>
    <row r="862" spans="4:47" s="9" customFormat="1">
      <c r="D862" s="75"/>
      <c r="E862" s="75"/>
      <c r="F862" s="75"/>
      <c r="G862" s="75"/>
      <c r="H862" s="75"/>
      <c r="I862" s="75"/>
      <c r="J862" s="75"/>
      <c r="K862" s="75"/>
      <c r="AJ862" s="138"/>
      <c r="AU862" s="138"/>
    </row>
    <row r="863" spans="4:47" s="9" customFormat="1">
      <c r="D863" s="75"/>
      <c r="E863" s="75"/>
      <c r="F863" s="75"/>
      <c r="G863" s="75"/>
      <c r="H863" s="75"/>
      <c r="I863" s="75"/>
      <c r="J863" s="75"/>
      <c r="K863" s="75"/>
      <c r="AJ863" s="138"/>
      <c r="AU863" s="138"/>
    </row>
    <row r="864" spans="4:47" s="9" customFormat="1">
      <c r="D864" s="75"/>
      <c r="E864" s="75"/>
      <c r="F864" s="75"/>
      <c r="G864" s="75"/>
      <c r="H864" s="75"/>
      <c r="I864" s="75"/>
      <c r="J864" s="75"/>
      <c r="K864" s="75"/>
      <c r="AJ864" s="138"/>
      <c r="AU864" s="138"/>
    </row>
    <row r="865" spans="4:47" s="9" customFormat="1">
      <c r="D865" s="75"/>
      <c r="E865" s="75"/>
      <c r="F865" s="75"/>
      <c r="G865" s="75"/>
      <c r="H865" s="75"/>
      <c r="I865" s="75"/>
      <c r="J865" s="75"/>
      <c r="K865" s="75"/>
      <c r="AJ865" s="138"/>
      <c r="AU865" s="138"/>
    </row>
    <row r="866" spans="4:47" s="9" customFormat="1">
      <c r="D866" s="75"/>
      <c r="E866" s="75"/>
      <c r="F866" s="75"/>
      <c r="G866" s="75"/>
      <c r="H866" s="75"/>
      <c r="I866" s="75"/>
      <c r="J866" s="75"/>
      <c r="K866" s="75"/>
      <c r="AJ866" s="138"/>
      <c r="AU866" s="138"/>
    </row>
    <row r="867" spans="4:47" s="9" customFormat="1">
      <c r="D867" s="75"/>
      <c r="E867" s="75"/>
      <c r="F867" s="75"/>
      <c r="G867" s="75"/>
      <c r="H867" s="75"/>
      <c r="I867" s="75"/>
      <c r="J867" s="75"/>
      <c r="K867" s="75"/>
      <c r="AJ867" s="138"/>
      <c r="AU867" s="138"/>
    </row>
    <row r="868" spans="4:47" s="9" customFormat="1">
      <c r="D868" s="75"/>
      <c r="E868" s="75"/>
      <c r="F868" s="75"/>
      <c r="G868" s="75"/>
      <c r="H868" s="75"/>
      <c r="I868" s="75"/>
      <c r="J868" s="75"/>
      <c r="K868" s="75"/>
      <c r="AJ868" s="138"/>
      <c r="AU868" s="138"/>
    </row>
    <row r="869" spans="4:47" s="9" customFormat="1">
      <c r="D869" s="75"/>
      <c r="E869" s="75"/>
      <c r="F869" s="75"/>
      <c r="G869" s="75"/>
      <c r="H869" s="75"/>
      <c r="I869" s="75"/>
      <c r="J869" s="75"/>
      <c r="K869" s="75"/>
      <c r="AJ869" s="138"/>
      <c r="AU869" s="138"/>
    </row>
    <row r="870" spans="4:47" s="9" customFormat="1">
      <c r="D870" s="75"/>
      <c r="E870" s="75"/>
      <c r="F870" s="75"/>
      <c r="G870" s="75"/>
      <c r="H870" s="75"/>
      <c r="I870" s="75"/>
      <c r="J870" s="75"/>
      <c r="K870" s="75"/>
      <c r="AJ870" s="138"/>
      <c r="AU870" s="138"/>
    </row>
    <row r="871" spans="4:47" s="9" customFormat="1">
      <c r="D871" s="75"/>
      <c r="E871" s="75"/>
      <c r="F871" s="75"/>
      <c r="G871" s="75"/>
      <c r="H871" s="75"/>
      <c r="I871" s="75"/>
      <c r="J871" s="75"/>
      <c r="K871" s="75"/>
      <c r="AJ871" s="138"/>
      <c r="AU871" s="138"/>
    </row>
    <row r="872" spans="4:47" s="9" customFormat="1">
      <c r="D872" s="75"/>
      <c r="E872" s="75"/>
      <c r="F872" s="75"/>
      <c r="G872" s="75"/>
      <c r="H872" s="75"/>
      <c r="I872" s="75"/>
      <c r="J872" s="75"/>
      <c r="K872" s="75"/>
      <c r="AJ872" s="138"/>
      <c r="AU872" s="138"/>
    </row>
    <row r="873" spans="4:47" s="9" customFormat="1">
      <c r="D873" s="75"/>
      <c r="E873" s="75"/>
      <c r="F873" s="75"/>
      <c r="G873" s="75"/>
      <c r="H873" s="75"/>
      <c r="I873" s="75"/>
      <c r="J873" s="75"/>
      <c r="K873" s="75"/>
      <c r="AJ873" s="138"/>
      <c r="AU873" s="138"/>
    </row>
    <row r="874" spans="4:47" s="9" customFormat="1">
      <c r="D874" s="75"/>
      <c r="E874" s="75"/>
      <c r="F874" s="75"/>
      <c r="G874" s="75"/>
      <c r="H874" s="75"/>
      <c r="I874" s="75"/>
      <c r="J874" s="75"/>
      <c r="K874" s="75"/>
      <c r="AJ874" s="138"/>
      <c r="AU874" s="138"/>
    </row>
    <row r="875" spans="4:47" s="9" customFormat="1">
      <c r="D875" s="75"/>
      <c r="E875" s="75"/>
      <c r="F875" s="75"/>
      <c r="G875" s="75"/>
      <c r="H875" s="75"/>
      <c r="I875" s="75"/>
      <c r="J875" s="75"/>
      <c r="K875" s="75"/>
      <c r="AJ875" s="138"/>
      <c r="AU875" s="138"/>
    </row>
    <row r="876" spans="4:47" s="9" customFormat="1">
      <c r="D876" s="75"/>
      <c r="E876" s="75"/>
      <c r="F876" s="75"/>
      <c r="G876" s="75"/>
      <c r="H876" s="75"/>
      <c r="I876" s="75"/>
      <c r="J876" s="75"/>
      <c r="K876" s="75"/>
      <c r="AJ876" s="138"/>
      <c r="AU876" s="138"/>
    </row>
    <row r="877" spans="4:47" s="9" customFormat="1">
      <c r="D877" s="75"/>
      <c r="E877" s="75"/>
      <c r="F877" s="75"/>
      <c r="G877" s="75"/>
      <c r="H877" s="75"/>
      <c r="I877" s="75"/>
      <c r="J877" s="75"/>
      <c r="K877" s="75"/>
      <c r="AJ877" s="138"/>
      <c r="AU877" s="138"/>
    </row>
    <row r="878" spans="4:47" s="9" customFormat="1">
      <c r="D878" s="75"/>
      <c r="E878" s="75"/>
      <c r="F878" s="75"/>
      <c r="G878" s="75"/>
      <c r="H878" s="75"/>
      <c r="I878" s="75"/>
      <c r="J878" s="75"/>
      <c r="K878" s="75"/>
      <c r="AJ878" s="138"/>
      <c r="AU878" s="138"/>
    </row>
    <row r="879" spans="4:47" s="9" customFormat="1">
      <c r="D879" s="75"/>
      <c r="E879" s="75"/>
      <c r="F879" s="75"/>
      <c r="G879" s="75"/>
      <c r="H879" s="75"/>
      <c r="I879" s="75"/>
      <c r="J879" s="75"/>
      <c r="K879" s="75"/>
      <c r="AJ879" s="138"/>
      <c r="AU879" s="138"/>
    </row>
    <row r="880" spans="4:47" s="9" customFormat="1">
      <c r="D880" s="75"/>
      <c r="E880" s="75"/>
      <c r="F880" s="75"/>
      <c r="G880" s="75"/>
      <c r="H880" s="75"/>
      <c r="I880" s="75"/>
      <c r="J880" s="75"/>
      <c r="K880" s="75"/>
      <c r="AJ880" s="138"/>
      <c r="AU880" s="138"/>
    </row>
    <row r="881" spans="4:47" s="9" customFormat="1">
      <c r="D881" s="75"/>
      <c r="E881" s="75"/>
      <c r="F881" s="75"/>
      <c r="G881" s="75"/>
      <c r="H881" s="75"/>
      <c r="I881" s="75"/>
      <c r="J881" s="75"/>
      <c r="K881" s="75"/>
      <c r="AJ881" s="138"/>
      <c r="AU881" s="138"/>
    </row>
    <row r="882" spans="4:47" s="9" customFormat="1">
      <c r="D882" s="75"/>
      <c r="E882" s="75"/>
      <c r="F882" s="75"/>
      <c r="G882" s="75"/>
      <c r="H882" s="75"/>
      <c r="I882" s="75"/>
      <c r="J882" s="75"/>
      <c r="K882" s="75"/>
      <c r="AJ882" s="138"/>
      <c r="AU882" s="138"/>
    </row>
    <row r="883" spans="4:47" s="9" customFormat="1">
      <c r="D883" s="75"/>
      <c r="E883" s="75"/>
      <c r="F883" s="75"/>
      <c r="G883" s="75"/>
      <c r="H883" s="75"/>
      <c r="I883" s="75"/>
      <c r="J883" s="75"/>
      <c r="K883" s="75"/>
      <c r="AJ883" s="138"/>
      <c r="AU883" s="138"/>
    </row>
    <row r="884" spans="4:47" s="9" customFormat="1">
      <c r="D884" s="75"/>
      <c r="E884" s="75"/>
      <c r="F884" s="75"/>
      <c r="G884" s="75"/>
      <c r="H884" s="75"/>
      <c r="I884" s="75"/>
      <c r="J884" s="75"/>
      <c r="K884" s="75"/>
      <c r="AJ884" s="138"/>
      <c r="AU884" s="138"/>
    </row>
    <row r="885" spans="4:47" s="9" customFormat="1">
      <c r="D885" s="75"/>
      <c r="E885" s="75"/>
      <c r="F885" s="75"/>
      <c r="G885" s="75"/>
      <c r="H885" s="75"/>
      <c r="I885" s="75"/>
      <c r="J885" s="75"/>
      <c r="K885" s="75"/>
      <c r="AJ885" s="138"/>
      <c r="AU885" s="138"/>
    </row>
    <row r="886" spans="4:47" s="9" customFormat="1">
      <c r="D886" s="75"/>
      <c r="E886" s="75"/>
      <c r="F886" s="75"/>
      <c r="G886" s="75"/>
      <c r="H886" s="75"/>
      <c r="I886" s="75"/>
      <c r="J886" s="75"/>
      <c r="K886" s="75"/>
      <c r="AJ886" s="138"/>
      <c r="AU886" s="138"/>
    </row>
    <row r="887" spans="4:47" s="9" customFormat="1">
      <c r="D887" s="75"/>
      <c r="E887" s="75"/>
      <c r="F887" s="75"/>
      <c r="G887" s="75"/>
      <c r="H887" s="75"/>
      <c r="I887" s="75"/>
      <c r="J887" s="75"/>
      <c r="K887" s="75"/>
      <c r="AJ887" s="138"/>
      <c r="AU887" s="138"/>
    </row>
    <row r="888" spans="4:47" s="9" customFormat="1">
      <c r="D888" s="75"/>
      <c r="E888" s="75"/>
      <c r="F888" s="75"/>
      <c r="G888" s="75"/>
      <c r="H888" s="75"/>
      <c r="I888" s="75"/>
      <c r="J888" s="75"/>
      <c r="K888" s="75"/>
      <c r="AJ888" s="138"/>
      <c r="AU888" s="138"/>
    </row>
    <row r="889" spans="4:47" s="9" customFormat="1">
      <c r="D889" s="75"/>
      <c r="E889" s="75"/>
      <c r="F889" s="75"/>
      <c r="G889" s="75"/>
      <c r="H889" s="75"/>
      <c r="I889" s="75"/>
      <c r="J889" s="75"/>
      <c r="K889" s="75"/>
      <c r="AJ889" s="138"/>
      <c r="AU889" s="138"/>
    </row>
    <row r="890" spans="4:47" s="9" customFormat="1">
      <c r="D890" s="75"/>
      <c r="E890" s="75"/>
      <c r="F890" s="75"/>
      <c r="G890" s="75"/>
      <c r="H890" s="75"/>
      <c r="I890" s="75"/>
      <c r="J890" s="75"/>
      <c r="K890" s="75"/>
      <c r="AJ890" s="138"/>
      <c r="AU890" s="138"/>
    </row>
    <row r="891" spans="4:47" s="9" customFormat="1">
      <c r="D891" s="75"/>
      <c r="E891" s="75"/>
      <c r="F891" s="75"/>
      <c r="G891" s="75"/>
      <c r="H891" s="75"/>
      <c r="I891" s="75"/>
      <c r="J891" s="75"/>
      <c r="K891" s="75"/>
      <c r="AJ891" s="138"/>
      <c r="AU891" s="138"/>
    </row>
    <row r="892" spans="4:47" s="9" customFormat="1">
      <c r="D892" s="75"/>
      <c r="E892" s="75"/>
      <c r="F892" s="75"/>
      <c r="G892" s="75"/>
      <c r="H892" s="75"/>
      <c r="I892" s="75"/>
      <c r="J892" s="75"/>
      <c r="K892" s="75"/>
      <c r="AJ892" s="138"/>
      <c r="AU892" s="138"/>
    </row>
    <row r="893" spans="4:47" s="9" customFormat="1">
      <c r="D893" s="75"/>
      <c r="E893" s="75"/>
      <c r="F893" s="75"/>
      <c r="G893" s="75"/>
      <c r="H893" s="75"/>
      <c r="I893" s="75"/>
      <c r="J893" s="75"/>
      <c r="K893" s="75"/>
      <c r="AJ893" s="138"/>
      <c r="AU893" s="138"/>
    </row>
    <row r="894" spans="4:47" s="9" customFormat="1">
      <c r="D894" s="75"/>
      <c r="E894" s="75"/>
      <c r="F894" s="75"/>
      <c r="G894" s="75"/>
      <c r="H894" s="75"/>
      <c r="I894" s="75"/>
      <c r="J894" s="75"/>
      <c r="K894" s="75"/>
      <c r="AJ894" s="138"/>
      <c r="AU894" s="138"/>
    </row>
    <row r="895" spans="4:47" s="9" customFormat="1">
      <c r="D895" s="75"/>
      <c r="E895" s="75"/>
      <c r="F895" s="75"/>
      <c r="G895" s="75"/>
      <c r="H895" s="75"/>
      <c r="I895" s="75"/>
      <c r="J895" s="75"/>
      <c r="K895" s="75"/>
      <c r="AJ895" s="138"/>
      <c r="AU895" s="138"/>
    </row>
    <row r="896" spans="4:47" s="9" customFormat="1">
      <c r="D896" s="75"/>
      <c r="E896" s="75"/>
      <c r="F896" s="75"/>
      <c r="G896" s="75"/>
      <c r="H896" s="75"/>
      <c r="I896" s="75"/>
      <c r="J896" s="75"/>
      <c r="K896" s="75"/>
      <c r="AJ896" s="138"/>
      <c r="AU896" s="138"/>
    </row>
    <row r="897" spans="4:47" s="9" customFormat="1">
      <c r="D897" s="75"/>
      <c r="E897" s="75"/>
      <c r="F897" s="75"/>
      <c r="G897" s="75"/>
      <c r="H897" s="75"/>
      <c r="I897" s="75"/>
      <c r="J897" s="75"/>
      <c r="K897" s="75"/>
      <c r="AJ897" s="138"/>
      <c r="AU897" s="138"/>
    </row>
    <row r="898" spans="4:47" s="9" customFormat="1">
      <c r="D898" s="75"/>
      <c r="E898" s="75"/>
      <c r="F898" s="75"/>
      <c r="G898" s="75"/>
      <c r="H898" s="75"/>
      <c r="I898" s="75"/>
      <c r="J898" s="75"/>
      <c r="K898" s="75"/>
      <c r="AJ898" s="138"/>
      <c r="AU898" s="138"/>
    </row>
    <row r="899" spans="4:47" s="9" customFormat="1">
      <c r="D899" s="75"/>
      <c r="E899" s="75"/>
      <c r="F899" s="75"/>
      <c r="G899" s="75"/>
      <c r="H899" s="75"/>
      <c r="I899" s="75"/>
      <c r="J899" s="75"/>
      <c r="K899" s="75"/>
      <c r="AJ899" s="138"/>
      <c r="AU899" s="138"/>
    </row>
    <row r="900" spans="4:47" s="9" customFormat="1">
      <c r="D900" s="75"/>
      <c r="E900" s="75"/>
      <c r="F900" s="75"/>
      <c r="G900" s="75"/>
      <c r="H900" s="75"/>
      <c r="I900" s="75"/>
      <c r="J900" s="75"/>
      <c r="K900" s="75"/>
      <c r="AJ900" s="138"/>
      <c r="AU900" s="138"/>
    </row>
    <row r="901" spans="4:47" s="9" customFormat="1">
      <c r="D901" s="75"/>
      <c r="E901" s="75"/>
      <c r="F901" s="75"/>
      <c r="G901" s="75"/>
      <c r="H901" s="75"/>
      <c r="I901" s="75"/>
      <c r="J901" s="75"/>
      <c r="K901" s="75"/>
      <c r="AJ901" s="138"/>
      <c r="AU901" s="138"/>
    </row>
    <row r="902" spans="4:47" s="9" customFormat="1">
      <c r="D902" s="75"/>
      <c r="E902" s="75"/>
      <c r="F902" s="75"/>
      <c r="G902" s="75"/>
      <c r="H902" s="75"/>
      <c r="I902" s="75"/>
      <c r="J902" s="75"/>
      <c r="K902" s="75"/>
      <c r="AJ902" s="138"/>
      <c r="AU902" s="138"/>
    </row>
    <row r="903" spans="4:47" s="9" customFormat="1">
      <c r="D903" s="75"/>
      <c r="E903" s="75"/>
      <c r="F903" s="75"/>
      <c r="G903" s="75"/>
      <c r="H903" s="75"/>
      <c r="I903" s="75"/>
      <c r="J903" s="75"/>
      <c r="K903" s="75"/>
      <c r="AJ903" s="138"/>
      <c r="AU903" s="138"/>
    </row>
    <row r="904" spans="4:47" s="9" customFormat="1">
      <c r="D904" s="75"/>
      <c r="E904" s="75"/>
      <c r="F904" s="75"/>
      <c r="G904" s="75"/>
      <c r="H904" s="75"/>
      <c r="I904" s="75"/>
      <c r="J904" s="75"/>
      <c r="K904" s="75"/>
      <c r="AJ904" s="138"/>
      <c r="AU904" s="138"/>
    </row>
    <row r="905" spans="4:47" s="9" customFormat="1">
      <c r="D905" s="75"/>
      <c r="E905" s="75"/>
      <c r="F905" s="75"/>
      <c r="G905" s="75"/>
      <c r="H905" s="75"/>
      <c r="I905" s="75"/>
      <c r="J905" s="75"/>
      <c r="K905" s="75"/>
      <c r="AJ905" s="138"/>
      <c r="AU905" s="138"/>
    </row>
    <row r="906" spans="4:47" s="9" customFormat="1">
      <c r="D906" s="75"/>
      <c r="E906" s="75"/>
      <c r="F906" s="75"/>
      <c r="G906" s="75"/>
      <c r="H906" s="75"/>
      <c r="I906" s="75"/>
      <c r="J906" s="75"/>
      <c r="K906" s="75"/>
      <c r="AJ906" s="138"/>
      <c r="AU906" s="138"/>
    </row>
    <row r="907" spans="4:47" s="9" customFormat="1">
      <c r="D907" s="75"/>
      <c r="E907" s="75"/>
      <c r="F907" s="75"/>
      <c r="G907" s="75"/>
      <c r="H907" s="75"/>
      <c r="I907" s="75"/>
      <c r="J907" s="75"/>
      <c r="K907" s="75"/>
      <c r="AJ907" s="138"/>
      <c r="AU907" s="138"/>
    </row>
    <row r="908" spans="4:47" s="9" customFormat="1">
      <c r="D908" s="75"/>
      <c r="E908" s="75"/>
      <c r="F908" s="75"/>
      <c r="G908" s="75"/>
      <c r="H908" s="75"/>
      <c r="I908" s="75"/>
      <c r="J908" s="75"/>
      <c r="K908" s="75"/>
      <c r="AJ908" s="138"/>
      <c r="AU908" s="138"/>
    </row>
    <row r="909" spans="4:47" s="9" customFormat="1">
      <c r="D909" s="75"/>
      <c r="E909" s="75"/>
      <c r="F909" s="75"/>
      <c r="G909" s="75"/>
      <c r="H909" s="75"/>
      <c r="I909" s="75"/>
      <c r="J909" s="75"/>
      <c r="K909" s="75"/>
      <c r="AJ909" s="138"/>
      <c r="AU909" s="138"/>
    </row>
    <row r="910" spans="4:47" s="9" customFormat="1">
      <c r="D910" s="75"/>
      <c r="E910" s="75"/>
      <c r="F910" s="75"/>
      <c r="G910" s="75"/>
      <c r="H910" s="75"/>
      <c r="I910" s="75"/>
      <c r="J910" s="75"/>
      <c r="K910" s="75"/>
      <c r="AJ910" s="138"/>
      <c r="AU910" s="138"/>
    </row>
    <row r="911" spans="4:47" s="9" customFormat="1">
      <c r="D911" s="75"/>
      <c r="E911" s="75"/>
      <c r="F911" s="75"/>
      <c r="G911" s="75"/>
      <c r="H911" s="75"/>
      <c r="I911" s="75"/>
      <c r="J911" s="75"/>
      <c r="K911" s="75"/>
      <c r="AJ911" s="138"/>
      <c r="AU911" s="138"/>
    </row>
    <row r="912" spans="4:47" s="9" customFormat="1">
      <c r="D912" s="75"/>
      <c r="E912" s="75"/>
      <c r="F912" s="75"/>
      <c r="G912" s="75"/>
      <c r="H912" s="75"/>
      <c r="I912" s="75"/>
      <c r="J912" s="75"/>
      <c r="K912" s="75"/>
      <c r="AJ912" s="138"/>
      <c r="AU912" s="138"/>
    </row>
    <row r="913" spans="4:47" s="9" customFormat="1">
      <c r="D913" s="75"/>
      <c r="E913" s="75"/>
      <c r="F913" s="75"/>
      <c r="G913" s="75"/>
      <c r="H913" s="75"/>
      <c r="I913" s="75"/>
      <c r="J913" s="75"/>
      <c r="K913" s="75"/>
      <c r="AJ913" s="138"/>
      <c r="AU913" s="138"/>
    </row>
    <row r="914" spans="4:47" s="9" customFormat="1">
      <c r="D914" s="75"/>
      <c r="E914" s="75"/>
      <c r="F914" s="75"/>
      <c r="G914" s="75"/>
      <c r="H914" s="75"/>
      <c r="I914" s="75"/>
      <c r="J914" s="75"/>
      <c r="K914" s="75"/>
      <c r="AJ914" s="138"/>
      <c r="AU914" s="138"/>
    </row>
    <row r="915" spans="4:47" s="9" customFormat="1">
      <c r="D915" s="75"/>
      <c r="E915" s="75"/>
      <c r="F915" s="75"/>
      <c r="G915" s="75"/>
      <c r="H915" s="75"/>
      <c r="I915" s="75"/>
      <c r="J915" s="75"/>
      <c r="K915" s="75"/>
      <c r="AJ915" s="138"/>
      <c r="AU915" s="138"/>
    </row>
    <row r="916" spans="4:47" s="9" customFormat="1">
      <c r="D916" s="75"/>
      <c r="E916" s="75"/>
      <c r="F916" s="75"/>
      <c r="G916" s="75"/>
      <c r="H916" s="75"/>
      <c r="I916" s="75"/>
      <c r="J916" s="75"/>
      <c r="K916" s="75"/>
      <c r="AJ916" s="138"/>
      <c r="AU916" s="138"/>
    </row>
    <row r="917" spans="4:47" s="9" customFormat="1">
      <c r="D917" s="75"/>
      <c r="E917" s="75"/>
      <c r="F917" s="75"/>
      <c r="G917" s="75"/>
      <c r="H917" s="75"/>
      <c r="I917" s="75"/>
      <c r="J917" s="75"/>
      <c r="K917" s="75"/>
      <c r="AJ917" s="138"/>
      <c r="AU917" s="138"/>
    </row>
    <row r="918" spans="4:47" s="9" customFormat="1">
      <c r="D918" s="75"/>
      <c r="E918" s="75"/>
      <c r="F918" s="75"/>
      <c r="G918" s="75"/>
      <c r="H918" s="75"/>
      <c r="I918" s="75"/>
      <c r="J918" s="75"/>
      <c r="K918" s="75"/>
      <c r="AJ918" s="138"/>
      <c r="AU918" s="138"/>
    </row>
    <row r="919" spans="4:47" s="9" customFormat="1">
      <c r="D919" s="75"/>
      <c r="E919" s="75"/>
      <c r="F919" s="75"/>
      <c r="G919" s="75"/>
      <c r="H919" s="75"/>
      <c r="I919" s="75"/>
      <c r="J919" s="75"/>
      <c r="K919" s="75"/>
      <c r="AJ919" s="138"/>
      <c r="AU919" s="138"/>
    </row>
    <row r="920" spans="4:47" s="9" customFormat="1">
      <c r="D920" s="75"/>
      <c r="E920" s="75"/>
      <c r="F920" s="75"/>
      <c r="G920" s="75"/>
      <c r="H920" s="75"/>
      <c r="I920" s="75"/>
      <c r="J920" s="75"/>
      <c r="K920" s="75"/>
      <c r="AJ920" s="138"/>
      <c r="AU920" s="138"/>
    </row>
    <row r="921" spans="4:47" s="9" customFormat="1">
      <c r="D921" s="75"/>
      <c r="E921" s="75"/>
      <c r="F921" s="75"/>
      <c r="G921" s="75"/>
      <c r="H921" s="75"/>
      <c r="I921" s="75"/>
      <c r="J921" s="75"/>
      <c r="K921" s="75"/>
      <c r="AJ921" s="138"/>
      <c r="AU921" s="138"/>
    </row>
    <row r="922" spans="4:47" s="9" customFormat="1">
      <c r="D922" s="75"/>
      <c r="E922" s="75"/>
      <c r="F922" s="75"/>
      <c r="G922" s="75"/>
      <c r="H922" s="75"/>
      <c r="I922" s="75"/>
      <c r="J922" s="75"/>
      <c r="K922" s="75"/>
      <c r="AJ922" s="138"/>
      <c r="AU922" s="138"/>
    </row>
    <row r="923" spans="4:47" s="9" customFormat="1">
      <c r="D923" s="75"/>
      <c r="E923" s="75"/>
      <c r="F923" s="75"/>
      <c r="G923" s="75"/>
      <c r="H923" s="75"/>
      <c r="I923" s="75"/>
      <c r="J923" s="75"/>
      <c r="K923" s="75"/>
      <c r="AJ923" s="138"/>
      <c r="AU923" s="138"/>
    </row>
    <row r="924" spans="4:47" s="9" customFormat="1">
      <c r="D924" s="75"/>
      <c r="E924" s="75"/>
      <c r="F924" s="75"/>
      <c r="G924" s="75"/>
      <c r="H924" s="75"/>
      <c r="I924" s="75"/>
      <c r="J924" s="75"/>
      <c r="K924" s="75"/>
      <c r="AJ924" s="138"/>
      <c r="AU924" s="138"/>
    </row>
    <row r="925" spans="4:47" s="9" customFormat="1">
      <c r="D925" s="75"/>
      <c r="E925" s="75"/>
      <c r="F925" s="75"/>
      <c r="G925" s="75"/>
      <c r="H925" s="75"/>
      <c r="I925" s="75"/>
      <c r="J925" s="75"/>
      <c r="K925" s="75"/>
      <c r="AJ925" s="138"/>
      <c r="AU925" s="138"/>
    </row>
    <row r="926" spans="4:47" s="9" customFormat="1">
      <c r="D926" s="75"/>
      <c r="E926" s="75"/>
      <c r="F926" s="75"/>
      <c r="G926" s="75"/>
      <c r="H926" s="75"/>
      <c r="I926" s="75"/>
      <c r="J926" s="75"/>
      <c r="K926" s="75"/>
      <c r="AJ926" s="138"/>
      <c r="AU926" s="138"/>
    </row>
    <row r="927" spans="4:47">
      <c r="D927" s="76"/>
    </row>
    <row r="928" spans="4:47">
      <c r="D928" s="77"/>
      <c r="E928" s="77"/>
      <c r="F928" s="77"/>
      <c r="G928" s="77"/>
      <c r="H928" s="77"/>
      <c r="I928" s="77"/>
      <c r="J928" s="77"/>
      <c r="K928" s="77"/>
    </row>
    <row r="929" spans="4:11">
      <c r="D929" s="77"/>
      <c r="E929" s="77"/>
      <c r="F929" s="77"/>
      <c r="G929" s="77"/>
      <c r="H929" s="77"/>
      <c r="I929" s="77"/>
      <c r="J929" s="77"/>
      <c r="K929" s="77"/>
    </row>
    <row r="930" spans="4:11">
      <c r="D930" s="77"/>
      <c r="E930" s="77"/>
      <c r="F930" s="77"/>
      <c r="G930" s="77"/>
      <c r="H930" s="77"/>
      <c r="I930" s="77"/>
      <c r="J930" s="77"/>
      <c r="K930" s="77"/>
    </row>
    <row r="931" spans="4:11">
      <c r="D931" s="77"/>
      <c r="E931" s="77"/>
      <c r="F931" s="77"/>
      <c r="G931" s="77"/>
      <c r="H931" s="77"/>
      <c r="I931" s="77"/>
      <c r="J931" s="77"/>
      <c r="K931" s="77"/>
    </row>
    <row r="932" spans="4:11">
      <c r="D932" s="77"/>
      <c r="E932" s="77"/>
      <c r="F932" s="77"/>
      <c r="G932" s="77"/>
      <c r="H932" s="77"/>
      <c r="I932" s="77"/>
      <c r="J932" s="77"/>
      <c r="K932" s="77"/>
    </row>
    <row r="933" spans="4:11">
      <c r="D933" s="77"/>
      <c r="E933" s="77"/>
      <c r="F933" s="77"/>
      <c r="G933" s="77"/>
      <c r="H933" s="77"/>
      <c r="I933" s="77"/>
      <c r="J933" s="77"/>
      <c r="K933" s="77"/>
    </row>
    <row r="934" spans="4:11">
      <c r="D934" s="77"/>
      <c r="E934" s="77"/>
      <c r="F934" s="77"/>
      <c r="G934" s="77"/>
      <c r="H934" s="77"/>
      <c r="I934" s="77"/>
      <c r="J934" s="77"/>
      <c r="K934" s="77"/>
    </row>
    <row r="935" spans="4:11">
      <c r="D935" s="77"/>
      <c r="E935" s="77"/>
      <c r="F935" s="77"/>
      <c r="G935" s="77"/>
      <c r="H935" s="77"/>
      <c r="I935" s="77"/>
      <c r="J935" s="77"/>
      <c r="K935" s="77"/>
    </row>
    <row r="936" spans="4:11">
      <c r="D936" s="77"/>
      <c r="E936" s="77"/>
      <c r="F936" s="77"/>
      <c r="G936" s="77"/>
      <c r="H936" s="77"/>
      <c r="I936" s="77"/>
      <c r="J936" s="77"/>
      <c r="K936" s="77"/>
    </row>
    <row r="937" spans="4:11">
      <c r="D937" s="77"/>
      <c r="E937" s="77"/>
      <c r="F937" s="77"/>
      <c r="G937" s="77"/>
      <c r="H937" s="77"/>
      <c r="I937" s="77"/>
      <c r="J937" s="77"/>
      <c r="K937" s="77"/>
    </row>
    <row r="938" spans="4:11">
      <c r="D938" s="77"/>
      <c r="E938" s="77"/>
      <c r="F938" s="77"/>
      <c r="G938" s="77"/>
      <c r="H938" s="77"/>
      <c r="I938" s="77"/>
      <c r="J938" s="77"/>
      <c r="K938" s="77"/>
    </row>
    <row r="939" spans="4:11">
      <c r="D939" s="77"/>
      <c r="E939" s="77"/>
      <c r="F939" s="77"/>
      <c r="G939" s="77"/>
      <c r="H939" s="77"/>
      <c r="I939" s="77"/>
      <c r="J939" s="77"/>
      <c r="K939" s="77"/>
    </row>
    <row r="940" spans="4:11">
      <c r="D940" s="77"/>
      <c r="E940" s="77"/>
      <c r="F940" s="77"/>
      <c r="G940" s="77"/>
      <c r="H940" s="77"/>
      <c r="I940" s="77"/>
      <c r="J940" s="77"/>
      <c r="K940" s="77"/>
    </row>
    <row r="941" spans="4:11">
      <c r="D941" s="77"/>
      <c r="E941" s="77"/>
      <c r="F941" s="77"/>
      <c r="G941" s="77"/>
      <c r="H941" s="77"/>
      <c r="I941" s="77"/>
      <c r="J941" s="77"/>
      <c r="K941" s="77"/>
    </row>
    <row r="942" spans="4:11">
      <c r="D942" s="77"/>
      <c r="E942" s="77"/>
      <c r="F942" s="77"/>
      <c r="G942" s="77"/>
      <c r="H942" s="77"/>
      <c r="I942" s="77"/>
      <c r="J942" s="77"/>
      <c r="K942" s="77"/>
    </row>
    <row r="943" spans="4:11">
      <c r="D943" s="77"/>
      <c r="E943" s="77"/>
      <c r="F943" s="77"/>
      <c r="G943" s="77"/>
      <c r="H943" s="77"/>
      <c r="I943" s="77"/>
      <c r="J943" s="77"/>
      <c r="K943" s="77"/>
    </row>
    <row r="944" spans="4:11">
      <c r="D944" s="77"/>
      <c r="E944" s="77"/>
      <c r="F944" s="77"/>
      <c r="G944" s="77"/>
      <c r="H944" s="77"/>
      <c r="I944" s="77"/>
      <c r="J944" s="77"/>
      <c r="K944" s="77"/>
    </row>
    <row r="945" spans="4:11">
      <c r="D945" s="77"/>
      <c r="E945" s="77"/>
      <c r="F945" s="77"/>
      <c r="G945" s="77"/>
      <c r="H945" s="77"/>
      <c r="I945" s="77"/>
      <c r="J945" s="77"/>
      <c r="K945" s="77"/>
    </row>
    <row r="946" spans="4:11">
      <c r="D946" s="77"/>
      <c r="E946" s="77"/>
      <c r="F946" s="77"/>
      <c r="G946" s="77"/>
      <c r="H946" s="77"/>
      <c r="I946" s="77"/>
      <c r="J946" s="77"/>
      <c r="K946" s="77"/>
    </row>
    <row r="947" spans="4:11">
      <c r="D947" s="77"/>
      <c r="E947" s="77"/>
      <c r="F947" s="77"/>
      <c r="G947" s="77"/>
      <c r="H947" s="77"/>
      <c r="I947" s="77"/>
      <c r="J947" s="77"/>
      <c r="K947" s="77"/>
    </row>
    <row r="948" spans="4:11">
      <c r="D948" s="77"/>
      <c r="E948" s="77"/>
      <c r="F948" s="77"/>
      <c r="G948" s="77"/>
      <c r="H948" s="77"/>
      <c r="I948" s="77"/>
      <c r="J948" s="77"/>
      <c r="K948" s="77"/>
    </row>
    <row r="949" spans="4:11">
      <c r="D949" s="77"/>
      <c r="E949" s="77"/>
      <c r="F949" s="77"/>
      <c r="G949" s="77"/>
      <c r="H949" s="77"/>
      <c r="I949" s="77"/>
      <c r="J949" s="77"/>
      <c r="K949" s="77"/>
    </row>
    <row r="950" spans="4:11">
      <c r="D950" s="77"/>
      <c r="E950" s="77"/>
      <c r="F950" s="77"/>
      <c r="G950" s="77"/>
      <c r="H950" s="77"/>
      <c r="I950" s="77"/>
      <c r="J950" s="77"/>
      <c r="K950" s="77"/>
    </row>
    <row r="951" spans="4:11">
      <c r="D951" s="77"/>
      <c r="E951" s="77"/>
      <c r="F951" s="77"/>
      <c r="G951" s="77"/>
      <c r="H951" s="77"/>
      <c r="I951" s="77"/>
      <c r="J951" s="77"/>
      <c r="K951" s="77"/>
    </row>
    <row r="952" spans="4:11">
      <c r="D952" s="77"/>
      <c r="E952" s="77"/>
      <c r="F952" s="77"/>
      <c r="G952" s="77"/>
      <c r="H952" s="77"/>
      <c r="I952" s="77"/>
      <c r="J952" s="77"/>
      <c r="K952" s="77"/>
    </row>
    <row r="953" spans="4:11">
      <c r="D953" s="77"/>
      <c r="E953" s="77"/>
      <c r="F953" s="77"/>
      <c r="G953" s="77"/>
      <c r="H953" s="77"/>
      <c r="I953" s="77"/>
      <c r="J953" s="77"/>
      <c r="K953" s="77"/>
    </row>
    <row r="954" spans="4:11">
      <c r="D954" s="77"/>
      <c r="E954" s="77"/>
      <c r="F954" s="77"/>
      <c r="G954" s="77"/>
      <c r="H954" s="77"/>
      <c r="I954" s="77"/>
      <c r="J954" s="77"/>
      <c r="K954" s="77"/>
    </row>
    <row r="955" spans="4:11">
      <c r="D955" s="77"/>
      <c r="E955" s="77"/>
      <c r="F955" s="77"/>
      <c r="G955" s="77"/>
      <c r="H955" s="77"/>
      <c r="I955" s="77"/>
      <c r="J955" s="77"/>
      <c r="K955" s="77"/>
    </row>
    <row r="956" spans="4:11">
      <c r="D956" s="77"/>
      <c r="E956" s="77"/>
      <c r="F956" s="77"/>
      <c r="G956" s="77"/>
      <c r="H956" s="77"/>
      <c r="I956" s="77"/>
      <c r="J956" s="77"/>
      <c r="K956" s="77"/>
    </row>
    <row r="957" spans="4:11">
      <c r="D957" s="77"/>
      <c r="E957" s="77"/>
      <c r="F957" s="77"/>
      <c r="G957" s="77"/>
      <c r="H957" s="77"/>
      <c r="I957" s="77"/>
      <c r="J957" s="77"/>
      <c r="K957" s="77"/>
    </row>
    <row r="958" spans="4:11">
      <c r="D958" s="77"/>
      <c r="E958" s="77"/>
      <c r="F958" s="77"/>
      <c r="G958" s="77"/>
      <c r="H958" s="77"/>
      <c r="I958" s="77"/>
      <c r="J958" s="77"/>
      <c r="K958" s="77"/>
    </row>
    <row r="959" spans="4:11">
      <c r="D959" s="77"/>
      <c r="E959" s="77"/>
      <c r="F959" s="77"/>
      <c r="G959" s="77"/>
      <c r="H959" s="77"/>
      <c r="I959" s="77"/>
      <c r="J959" s="77"/>
      <c r="K959" s="77"/>
    </row>
    <row r="960" spans="4:11">
      <c r="D960" s="77"/>
      <c r="E960" s="77"/>
      <c r="F960" s="77"/>
      <c r="G960" s="77"/>
      <c r="H960" s="77"/>
      <c r="I960" s="77"/>
      <c r="J960" s="77"/>
      <c r="K960" s="77"/>
    </row>
    <row r="961" spans="4:11">
      <c r="D961" s="77"/>
      <c r="E961" s="77"/>
      <c r="F961" s="77"/>
      <c r="G961" s="77"/>
      <c r="H961" s="77"/>
      <c r="I961" s="77"/>
      <c r="J961" s="77"/>
      <c r="K961" s="77"/>
    </row>
    <row r="962" spans="4:11">
      <c r="D962" s="77"/>
      <c r="E962" s="77"/>
      <c r="F962" s="77"/>
      <c r="G962" s="77"/>
      <c r="H962" s="77"/>
      <c r="I962" s="77"/>
      <c r="J962" s="77"/>
      <c r="K962" s="77"/>
    </row>
    <row r="963" spans="4:11">
      <c r="D963" s="77"/>
      <c r="E963" s="77"/>
      <c r="F963" s="77"/>
      <c r="G963" s="77"/>
      <c r="H963" s="77"/>
      <c r="I963" s="77"/>
      <c r="J963" s="77"/>
      <c r="K963" s="77"/>
    </row>
    <row r="964" spans="4:11">
      <c r="D964" s="77"/>
      <c r="E964" s="77"/>
      <c r="F964" s="77"/>
      <c r="G964" s="77"/>
      <c r="H964" s="77"/>
      <c r="I964" s="77"/>
      <c r="J964" s="77"/>
      <c r="K964" s="77"/>
    </row>
    <row r="965" spans="4:11">
      <c r="D965" s="77"/>
      <c r="E965" s="77"/>
      <c r="F965" s="77"/>
      <c r="G965" s="77"/>
      <c r="H965" s="77"/>
      <c r="I965" s="77"/>
      <c r="J965" s="77"/>
      <c r="K965" s="77"/>
    </row>
    <row r="966" spans="4:11">
      <c r="D966" s="77"/>
      <c r="E966" s="77"/>
      <c r="F966" s="77"/>
      <c r="G966" s="77"/>
      <c r="H966" s="77"/>
      <c r="I966" s="77"/>
      <c r="J966" s="77"/>
      <c r="K966" s="77"/>
    </row>
    <row r="967" spans="4:11">
      <c r="D967" s="77"/>
      <c r="E967" s="77"/>
      <c r="F967" s="77"/>
      <c r="G967" s="77"/>
      <c r="H967" s="77"/>
      <c r="I967" s="77"/>
      <c r="J967" s="77"/>
      <c r="K967" s="77"/>
    </row>
    <row r="968" spans="4:11">
      <c r="D968" s="77"/>
      <c r="E968" s="77"/>
      <c r="F968" s="77"/>
      <c r="G968" s="77"/>
      <c r="H968" s="77"/>
      <c r="I968" s="77"/>
      <c r="J968" s="77"/>
      <c r="K968" s="77"/>
    </row>
    <row r="969" spans="4:11">
      <c r="D969" s="77"/>
      <c r="E969" s="77"/>
      <c r="F969" s="77"/>
      <c r="G969" s="77"/>
      <c r="H969" s="77"/>
      <c r="I969" s="77"/>
      <c r="J969" s="77"/>
      <c r="K969" s="77"/>
    </row>
    <row r="970" spans="4:11">
      <c r="D970" s="77"/>
      <c r="E970" s="77"/>
      <c r="F970" s="77"/>
      <c r="G970" s="77"/>
      <c r="H970" s="77"/>
      <c r="I970" s="77"/>
      <c r="J970" s="77"/>
      <c r="K970" s="77"/>
    </row>
    <row r="971" spans="4:11">
      <c r="D971" s="77"/>
      <c r="E971" s="77"/>
      <c r="F971" s="77"/>
      <c r="G971" s="77"/>
      <c r="H971" s="77"/>
      <c r="I971" s="77"/>
      <c r="J971" s="77"/>
      <c r="K971" s="77"/>
    </row>
    <row r="972" spans="4:11">
      <c r="D972" s="77"/>
      <c r="E972" s="77"/>
      <c r="F972" s="77"/>
      <c r="G972" s="77"/>
      <c r="H972" s="77"/>
      <c r="I972" s="77"/>
      <c r="J972" s="77"/>
      <c r="K972" s="77"/>
    </row>
    <row r="973" spans="4:11">
      <c r="D973" s="77"/>
      <c r="E973" s="77"/>
      <c r="F973" s="77"/>
      <c r="G973" s="77"/>
      <c r="H973" s="77"/>
      <c r="I973" s="77"/>
      <c r="J973" s="77"/>
      <c r="K973" s="77"/>
    </row>
    <row r="974" spans="4:11">
      <c r="D974" s="77"/>
      <c r="E974" s="77"/>
      <c r="F974" s="77"/>
      <c r="G974" s="77"/>
      <c r="H974" s="77"/>
      <c r="I974" s="77"/>
      <c r="J974" s="77"/>
      <c r="K974" s="77"/>
    </row>
    <row r="975" spans="4:11">
      <c r="D975" s="77"/>
      <c r="E975" s="77"/>
      <c r="F975" s="77"/>
      <c r="G975" s="77"/>
      <c r="H975" s="77"/>
      <c r="I975" s="77"/>
      <c r="J975" s="77"/>
      <c r="K975" s="77"/>
    </row>
    <row r="976" spans="4:11">
      <c r="D976" s="77"/>
      <c r="E976" s="77"/>
      <c r="F976" s="77"/>
      <c r="G976" s="77"/>
      <c r="H976" s="77"/>
      <c r="I976" s="77"/>
      <c r="J976" s="77"/>
      <c r="K976" s="77"/>
    </row>
    <row r="977" spans="4:11">
      <c r="D977" s="77"/>
      <c r="E977" s="77"/>
      <c r="F977" s="77"/>
      <c r="G977" s="77"/>
      <c r="H977" s="77"/>
      <c r="I977" s="77"/>
      <c r="J977" s="77"/>
      <c r="K977" s="77"/>
    </row>
    <row r="978" spans="4:11">
      <c r="D978" s="77"/>
      <c r="E978" s="77"/>
      <c r="F978" s="77"/>
      <c r="G978" s="77"/>
      <c r="H978" s="77"/>
      <c r="I978" s="77"/>
      <c r="J978" s="77"/>
      <c r="K978" s="77"/>
    </row>
    <row r="979" spans="4:11">
      <c r="D979" s="77"/>
      <c r="E979" s="77"/>
      <c r="F979" s="77"/>
      <c r="G979" s="77"/>
      <c r="H979" s="77"/>
      <c r="I979" s="77"/>
      <c r="J979" s="77"/>
      <c r="K979" s="77"/>
    </row>
    <row r="980" spans="4:11">
      <c r="D980" s="77"/>
      <c r="E980" s="77"/>
      <c r="F980" s="77"/>
      <c r="G980" s="77"/>
      <c r="H980" s="77"/>
      <c r="I980" s="77"/>
      <c r="J980" s="77"/>
      <c r="K980" s="77"/>
    </row>
    <row r="981" spans="4:11">
      <c r="D981" s="77"/>
      <c r="E981" s="77"/>
      <c r="F981" s="77"/>
      <c r="G981" s="77"/>
      <c r="H981" s="77"/>
      <c r="I981" s="77"/>
      <c r="J981" s="77"/>
      <c r="K981" s="77"/>
    </row>
    <row r="982" spans="4:11">
      <c r="D982" s="77"/>
      <c r="E982" s="77"/>
      <c r="F982" s="77"/>
      <c r="G982" s="77"/>
      <c r="H982" s="77"/>
      <c r="I982" s="77"/>
      <c r="J982" s="77"/>
      <c r="K982" s="77"/>
    </row>
    <row r="983" spans="4:11">
      <c r="D983" s="77"/>
      <c r="E983" s="77"/>
      <c r="F983" s="77"/>
      <c r="G983" s="77"/>
      <c r="H983" s="77"/>
      <c r="I983" s="77"/>
      <c r="J983" s="77"/>
      <c r="K983" s="77"/>
    </row>
    <row r="984" spans="4:11">
      <c r="D984" s="77"/>
      <c r="E984" s="77"/>
      <c r="F984" s="77"/>
      <c r="G984" s="77"/>
      <c r="H984" s="77"/>
      <c r="I984" s="77"/>
      <c r="J984" s="77"/>
      <c r="K984" s="77"/>
    </row>
    <row r="985" spans="4:11">
      <c r="D985" s="77"/>
      <c r="E985" s="77"/>
      <c r="F985" s="77"/>
      <c r="G985" s="77"/>
      <c r="H985" s="77"/>
      <c r="I985" s="77"/>
      <c r="J985" s="77"/>
      <c r="K985" s="77"/>
    </row>
    <row r="986" spans="4:11">
      <c r="D986" s="77"/>
      <c r="E986" s="77"/>
      <c r="F986" s="77"/>
      <c r="G986" s="77"/>
      <c r="H986" s="77"/>
      <c r="I986" s="77"/>
      <c r="J986" s="77"/>
      <c r="K986" s="77"/>
    </row>
    <row r="987" spans="4:11">
      <c r="D987" s="77"/>
      <c r="E987" s="77"/>
      <c r="F987" s="77"/>
      <c r="G987" s="77"/>
      <c r="H987" s="77"/>
      <c r="I987" s="77"/>
      <c r="J987" s="77"/>
      <c r="K987" s="77"/>
    </row>
    <row r="988" spans="4:11">
      <c r="D988" s="77"/>
      <c r="E988" s="77"/>
      <c r="F988" s="77"/>
      <c r="G988" s="77"/>
      <c r="H988" s="77"/>
      <c r="I988" s="77"/>
      <c r="J988" s="77"/>
      <c r="K988" s="77"/>
    </row>
    <row r="989" spans="4:11">
      <c r="D989" s="77"/>
      <c r="E989" s="77"/>
      <c r="F989" s="77"/>
      <c r="G989" s="77"/>
      <c r="H989" s="77"/>
      <c r="I989" s="77"/>
      <c r="J989" s="77"/>
      <c r="K989" s="77"/>
    </row>
    <row r="990" spans="4:11">
      <c r="D990" s="77"/>
      <c r="E990" s="77"/>
      <c r="F990" s="77"/>
      <c r="G990" s="77"/>
      <c r="H990" s="77"/>
      <c r="I990" s="77"/>
      <c r="J990" s="77"/>
      <c r="K990" s="77"/>
    </row>
    <row r="991" spans="4:11">
      <c r="D991" s="77"/>
      <c r="E991" s="77"/>
      <c r="F991" s="77"/>
      <c r="G991" s="77"/>
      <c r="H991" s="77"/>
      <c r="I991" s="77"/>
      <c r="J991" s="77"/>
      <c r="K991" s="77"/>
    </row>
    <row r="992" spans="4:11">
      <c r="D992" s="77"/>
      <c r="E992" s="77"/>
      <c r="F992" s="77"/>
      <c r="G992" s="77"/>
      <c r="H992" s="77"/>
      <c r="I992" s="77"/>
      <c r="J992" s="77"/>
      <c r="K992" s="77"/>
    </row>
    <row r="993" spans="4:11">
      <c r="D993" s="77"/>
      <c r="E993" s="77"/>
      <c r="F993" s="77"/>
      <c r="G993" s="77"/>
      <c r="H993" s="77"/>
      <c r="I993" s="77"/>
      <c r="J993" s="77"/>
      <c r="K993" s="77"/>
    </row>
    <row r="994" spans="4:11">
      <c r="D994" s="77"/>
      <c r="E994" s="77"/>
      <c r="F994" s="77"/>
      <c r="G994" s="77"/>
      <c r="H994" s="77"/>
      <c r="I994" s="77"/>
      <c r="J994" s="77"/>
      <c r="K994" s="77"/>
    </row>
    <row r="995" spans="4:11">
      <c r="D995" s="77"/>
      <c r="E995" s="77"/>
      <c r="F995" s="77"/>
      <c r="G995" s="77"/>
      <c r="H995" s="77"/>
      <c r="I995" s="77"/>
      <c r="J995" s="77"/>
      <c r="K995" s="77"/>
    </row>
    <row r="996" spans="4:11">
      <c r="D996" s="77"/>
      <c r="E996" s="77"/>
      <c r="F996" s="77"/>
      <c r="G996" s="77"/>
      <c r="H996" s="77"/>
      <c r="I996" s="77"/>
      <c r="J996" s="77"/>
      <c r="K996" s="77"/>
    </row>
    <row r="997" spans="4:11">
      <c r="D997" s="77"/>
      <c r="E997" s="77"/>
      <c r="F997" s="77"/>
      <c r="G997" s="77"/>
      <c r="H997" s="77"/>
      <c r="I997" s="77"/>
      <c r="J997" s="77"/>
      <c r="K997" s="77"/>
    </row>
    <row r="998" spans="4:11">
      <c r="D998" s="77"/>
      <c r="E998" s="77"/>
      <c r="F998" s="77"/>
      <c r="G998" s="77"/>
      <c r="H998" s="77"/>
      <c r="I998" s="77"/>
      <c r="J998" s="77"/>
      <c r="K998" s="77"/>
    </row>
    <row r="999" spans="4:11">
      <c r="D999" s="77"/>
      <c r="E999" s="77"/>
      <c r="F999" s="77"/>
      <c r="G999" s="77"/>
      <c r="H999" s="77"/>
      <c r="I999" s="77"/>
      <c r="J999" s="77"/>
      <c r="K999" s="77"/>
    </row>
    <row r="1000" spans="4:11">
      <c r="D1000" s="77"/>
      <c r="E1000" s="77"/>
      <c r="F1000" s="77"/>
      <c r="G1000" s="77"/>
      <c r="H1000" s="77"/>
      <c r="I1000" s="77"/>
      <c r="J1000" s="77"/>
      <c r="K1000" s="77"/>
    </row>
    <row r="1001" spans="4:11">
      <c r="D1001" s="77"/>
      <c r="E1001" s="77"/>
      <c r="F1001" s="77"/>
      <c r="G1001" s="77"/>
      <c r="H1001" s="77"/>
      <c r="I1001" s="77"/>
      <c r="J1001" s="77"/>
      <c r="K1001" s="77"/>
    </row>
    <row r="1002" spans="4:11">
      <c r="D1002" s="77"/>
      <c r="E1002" s="77"/>
      <c r="F1002" s="77"/>
      <c r="G1002" s="77"/>
      <c r="H1002" s="77"/>
      <c r="I1002" s="77"/>
      <c r="J1002" s="77"/>
      <c r="K1002" s="77"/>
    </row>
    <row r="1003" spans="4:11">
      <c r="D1003" s="77"/>
      <c r="E1003" s="77"/>
      <c r="F1003" s="77"/>
      <c r="G1003" s="77"/>
      <c r="H1003" s="77"/>
      <c r="I1003" s="77"/>
      <c r="J1003" s="77"/>
      <c r="K1003" s="77"/>
    </row>
    <row r="1004" spans="4:11">
      <c r="D1004" s="77"/>
      <c r="E1004" s="77"/>
      <c r="F1004" s="77"/>
      <c r="G1004" s="77"/>
      <c r="H1004" s="77"/>
      <c r="I1004" s="77"/>
      <c r="J1004" s="77"/>
      <c r="K1004" s="77"/>
    </row>
    <row r="1005" spans="4:11">
      <c r="D1005" s="77"/>
      <c r="E1005" s="77"/>
      <c r="F1005" s="77"/>
      <c r="G1005" s="77"/>
      <c r="H1005" s="77"/>
      <c r="I1005" s="77"/>
      <c r="J1005" s="77"/>
      <c r="K1005" s="77"/>
    </row>
    <row r="1006" spans="4:11">
      <c r="D1006" s="77"/>
      <c r="E1006" s="77"/>
      <c r="F1006" s="77"/>
      <c r="G1006" s="77"/>
      <c r="H1006" s="77"/>
      <c r="I1006" s="77"/>
      <c r="J1006" s="77"/>
      <c r="K1006" s="77"/>
    </row>
    <row r="1007" spans="4:11">
      <c r="D1007" s="77"/>
      <c r="E1007" s="77"/>
      <c r="F1007" s="77"/>
      <c r="G1007" s="77"/>
      <c r="H1007" s="77"/>
      <c r="I1007" s="77"/>
      <c r="J1007" s="77"/>
      <c r="K1007" s="77"/>
    </row>
    <row r="1008" spans="4:11">
      <c r="D1008" s="77"/>
      <c r="E1008" s="77"/>
      <c r="F1008" s="77"/>
      <c r="G1008" s="77"/>
      <c r="H1008" s="77"/>
      <c r="I1008" s="77"/>
      <c r="J1008" s="77"/>
      <c r="K1008" s="77"/>
    </row>
    <row r="1009" spans="4:11">
      <c r="D1009" s="77"/>
      <c r="E1009" s="77"/>
      <c r="F1009" s="77"/>
      <c r="G1009" s="77"/>
      <c r="H1009" s="77"/>
      <c r="I1009" s="77"/>
      <c r="J1009" s="77"/>
      <c r="K1009" s="77"/>
    </row>
    <row r="1010" spans="4:11">
      <c r="D1010" s="77"/>
      <c r="E1010" s="77"/>
      <c r="F1010" s="77"/>
      <c r="G1010" s="77"/>
      <c r="H1010" s="77"/>
      <c r="I1010" s="77"/>
      <c r="J1010" s="77"/>
      <c r="K1010" s="77"/>
    </row>
    <row r="1011" spans="4:11">
      <c r="D1011" s="77"/>
      <c r="E1011" s="77"/>
      <c r="F1011" s="77"/>
      <c r="G1011" s="77"/>
      <c r="H1011" s="77"/>
      <c r="I1011" s="77"/>
      <c r="J1011" s="77"/>
      <c r="K1011" s="77"/>
    </row>
    <row r="1012" spans="4:11">
      <c r="D1012" s="77"/>
      <c r="E1012" s="77"/>
      <c r="F1012" s="77"/>
      <c r="G1012" s="77"/>
      <c r="H1012" s="77"/>
      <c r="I1012" s="77"/>
      <c r="J1012" s="77"/>
      <c r="K1012" s="77"/>
    </row>
    <row r="1013" spans="4:11">
      <c r="D1013" s="77"/>
      <c r="E1013" s="77"/>
      <c r="F1013" s="77"/>
      <c r="G1013" s="77"/>
      <c r="H1013" s="77"/>
      <c r="I1013" s="77"/>
      <c r="J1013" s="77"/>
      <c r="K1013" s="77"/>
    </row>
    <row r="1014" spans="4:11">
      <c r="D1014" s="77"/>
      <c r="E1014" s="77"/>
      <c r="F1014" s="77"/>
      <c r="G1014" s="77"/>
      <c r="H1014" s="77"/>
      <c r="I1014" s="77"/>
      <c r="J1014" s="77"/>
      <c r="K1014" s="77"/>
    </row>
    <row r="1015" spans="4:11">
      <c r="D1015" s="77"/>
      <c r="E1015" s="77"/>
      <c r="F1015" s="77"/>
      <c r="G1015" s="77"/>
      <c r="H1015" s="77"/>
      <c r="I1015" s="77"/>
      <c r="J1015" s="77"/>
      <c r="K1015" s="77"/>
    </row>
    <row r="1016" spans="4:11">
      <c r="D1016" s="77"/>
      <c r="E1016" s="77"/>
      <c r="F1016" s="77"/>
      <c r="G1016" s="77"/>
      <c r="H1016" s="77"/>
      <c r="I1016" s="77"/>
      <c r="J1016" s="77"/>
      <c r="K1016" s="77"/>
    </row>
    <row r="1017" spans="4:11">
      <c r="D1017" s="77"/>
      <c r="E1017" s="77"/>
      <c r="F1017" s="77"/>
      <c r="G1017" s="77"/>
      <c r="H1017" s="77"/>
      <c r="I1017" s="77"/>
      <c r="J1017" s="77"/>
      <c r="K1017" s="77"/>
    </row>
    <row r="1018" spans="4:11">
      <c r="D1018" s="77"/>
      <c r="E1018" s="77"/>
      <c r="F1018" s="77"/>
      <c r="G1018" s="77"/>
      <c r="H1018" s="77"/>
      <c r="I1018" s="77"/>
      <c r="J1018" s="77"/>
      <c r="K1018" s="77"/>
    </row>
    <row r="1019" spans="4:11">
      <c r="D1019" s="77"/>
      <c r="E1019" s="77"/>
      <c r="F1019" s="77"/>
      <c r="G1019" s="77"/>
      <c r="H1019" s="77"/>
      <c r="I1019" s="77"/>
      <c r="J1019" s="77"/>
      <c r="K1019" s="77"/>
    </row>
    <row r="1020" spans="4:11">
      <c r="D1020" s="77"/>
      <c r="E1020" s="77"/>
      <c r="F1020" s="77"/>
      <c r="G1020" s="77"/>
      <c r="H1020" s="77"/>
      <c r="I1020" s="77"/>
      <c r="J1020" s="77"/>
      <c r="K1020" s="77"/>
    </row>
    <row r="1021" spans="4:11">
      <c r="D1021" s="77"/>
      <c r="E1021" s="77"/>
      <c r="F1021" s="77"/>
      <c r="G1021" s="77"/>
      <c r="H1021" s="77"/>
      <c r="I1021" s="77"/>
      <c r="J1021" s="77"/>
      <c r="K1021" s="77"/>
    </row>
    <row r="1022" spans="4:11">
      <c r="D1022" s="77"/>
      <c r="E1022" s="77"/>
      <c r="F1022" s="77"/>
      <c r="G1022" s="77"/>
      <c r="H1022" s="77"/>
      <c r="I1022" s="77"/>
      <c r="J1022" s="77"/>
      <c r="K1022" s="77"/>
    </row>
    <row r="1023" spans="4:11">
      <c r="D1023" s="77"/>
      <c r="E1023" s="77"/>
      <c r="F1023" s="77"/>
      <c r="G1023" s="77"/>
      <c r="H1023" s="77"/>
      <c r="I1023" s="77"/>
      <c r="J1023" s="77"/>
      <c r="K1023" s="77"/>
    </row>
    <row r="1024" spans="4:11">
      <c r="D1024" s="77"/>
      <c r="E1024" s="77"/>
      <c r="F1024" s="77"/>
      <c r="G1024" s="77"/>
      <c r="H1024" s="77"/>
      <c r="I1024" s="77"/>
      <c r="J1024" s="77"/>
      <c r="K1024" s="77"/>
    </row>
    <row r="1025" spans="4:11">
      <c r="D1025" s="77"/>
      <c r="E1025" s="77"/>
      <c r="F1025" s="77"/>
      <c r="G1025" s="77"/>
      <c r="H1025" s="77"/>
      <c r="I1025" s="77"/>
      <c r="J1025" s="77"/>
      <c r="K1025" s="77"/>
    </row>
    <row r="1026" spans="4:11">
      <c r="D1026" s="77"/>
      <c r="E1026" s="77"/>
      <c r="F1026" s="77"/>
      <c r="G1026" s="77"/>
      <c r="H1026" s="77"/>
      <c r="I1026" s="77"/>
      <c r="J1026" s="77"/>
      <c r="K1026" s="77"/>
    </row>
    <row r="1027" spans="4:11">
      <c r="D1027" s="77"/>
      <c r="E1027" s="77"/>
      <c r="F1027" s="77"/>
      <c r="G1027" s="77"/>
      <c r="H1027" s="77"/>
      <c r="I1027" s="77"/>
      <c r="J1027" s="77"/>
      <c r="K1027" s="77"/>
    </row>
    <row r="1028" spans="4:11">
      <c r="D1028" s="77"/>
      <c r="E1028" s="77"/>
      <c r="F1028" s="77"/>
      <c r="G1028" s="77"/>
      <c r="H1028" s="77"/>
      <c r="I1028" s="77"/>
      <c r="J1028" s="77"/>
      <c r="K1028" s="77"/>
    </row>
    <row r="1029" spans="4:11">
      <c r="D1029" s="77"/>
      <c r="E1029" s="77"/>
      <c r="F1029" s="77"/>
      <c r="G1029" s="77"/>
      <c r="H1029" s="77"/>
      <c r="I1029" s="77"/>
      <c r="J1029" s="77"/>
      <c r="K1029" s="77"/>
    </row>
    <row r="1030" spans="4:11">
      <c r="D1030" s="77"/>
      <c r="E1030" s="77"/>
      <c r="F1030" s="77"/>
      <c r="G1030" s="77"/>
      <c r="H1030" s="77"/>
      <c r="I1030" s="77"/>
      <c r="J1030" s="77"/>
      <c r="K1030" s="77"/>
    </row>
    <row r="1031" spans="4:11">
      <c r="D1031" s="77"/>
      <c r="E1031" s="77"/>
      <c r="F1031" s="77"/>
      <c r="G1031" s="77"/>
      <c r="H1031" s="77"/>
      <c r="I1031" s="77"/>
      <c r="J1031" s="77"/>
      <c r="K1031" s="77"/>
    </row>
    <row r="1032" spans="4:11">
      <c r="D1032" s="77"/>
      <c r="E1032" s="77"/>
      <c r="F1032" s="77"/>
      <c r="G1032" s="77"/>
      <c r="H1032" s="77"/>
      <c r="I1032" s="77"/>
      <c r="J1032" s="77"/>
      <c r="K1032" s="77"/>
    </row>
    <row r="1033" spans="4:11">
      <c r="D1033" s="77"/>
      <c r="E1033" s="77"/>
      <c r="F1033" s="77"/>
      <c r="G1033" s="77"/>
      <c r="H1033" s="77"/>
      <c r="I1033" s="77"/>
      <c r="J1033" s="77"/>
      <c r="K1033" s="77"/>
    </row>
    <row r="1034" spans="4:11">
      <c r="D1034" s="77"/>
      <c r="E1034" s="77"/>
      <c r="F1034" s="77"/>
      <c r="G1034" s="77"/>
      <c r="H1034" s="77"/>
      <c r="I1034" s="77"/>
      <c r="J1034" s="77"/>
      <c r="K1034" s="77"/>
    </row>
    <row r="1035" spans="4:11">
      <c r="D1035" s="77"/>
      <c r="E1035" s="77"/>
      <c r="F1035" s="77"/>
      <c r="G1035" s="77"/>
      <c r="H1035" s="77"/>
      <c r="I1035" s="77"/>
      <c r="J1035" s="77"/>
      <c r="K1035" s="77"/>
    </row>
    <row r="1036" spans="4:11">
      <c r="D1036" s="77"/>
      <c r="E1036" s="77"/>
      <c r="F1036" s="77"/>
      <c r="G1036" s="77"/>
      <c r="H1036" s="77"/>
      <c r="I1036" s="77"/>
      <c r="J1036" s="77"/>
      <c r="K1036" s="77"/>
    </row>
    <row r="1037" spans="4:11">
      <c r="D1037" s="77"/>
      <c r="E1037" s="77"/>
      <c r="F1037" s="77"/>
      <c r="G1037" s="77"/>
      <c r="H1037" s="77"/>
      <c r="I1037" s="77"/>
      <c r="J1037" s="77"/>
      <c r="K1037" s="77"/>
    </row>
    <row r="1038" spans="4:11">
      <c r="D1038" s="77"/>
      <c r="E1038" s="77"/>
      <c r="F1038" s="77"/>
      <c r="G1038" s="77"/>
      <c r="H1038" s="77"/>
      <c r="I1038" s="77"/>
      <c r="J1038" s="77"/>
      <c r="K1038" s="77"/>
    </row>
    <row r="1039" spans="4:11">
      <c r="D1039" s="77"/>
      <c r="E1039" s="77"/>
      <c r="F1039" s="77"/>
      <c r="G1039" s="77"/>
      <c r="H1039" s="77"/>
      <c r="I1039" s="77"/>
      <c r="J1039" s="77"/>
      <c r="K1039" s="77"/>
    </row>
    <row r="1040" spans="4:11">
      <c r="D1040" s="77"/>
      <c r="E1040" s="77"/>
      <c r="F1040" s="77"/>
      <c r="G1040" s="77"/>
      <c r="H1040" s="77"/>
      <c r="I1040" s="77"/>
      <c r="J1040" s="77"/>
      <c r="K1040" s="77"/>
    </row>
    <row r="1041" spans="4:11">
      <c r="D1041" s="77"/>
      <c r="E1041" s="77"/>
      <c r="F1041" s="77"/>
      <c r="G1041" s="77"/>
      <c r="H1041" s="77"/>
      <c r="I1041" s="77"/>
      <c r="J1041" s="77"/>
      <c r="K1041" s="77"/>
    </row>
    <row r="1042" spans="4:11">
      <c r="D1042" s="77"/>
      <c r="E1042" s="77"/>
      <c r="F1042" s="77"/>
      <c r="G1042" s="77"/>
      <c r="H1042" s="77"/>
      <c r="I1042" s="77"/>
      <c r="J1042" s="77"/>
      <c r="K1042" s="77"/>
    </row>
    <row r="1043" spans="4:11">
      <c r="D1043" s="77"/>
      <c r="E1043" s="77"/>
      <c r="F1043" s="77"/>
      <c r="G1043" s="77"/>
      <c r="H1043" s="77"/>
      <c r="I1043" s="77"/>
      <c r="J1043" s="77"/>
      <c r="K1043" s="77"/>
    </row>
    <row r="1044" spans="4:11">
      <c r="D1044" s="77"/>
      <c r="E1044" s="77"/>
      <c r="F1044" s="77"/>
      <c r="G1044" s="77"/>
      <c r="H1044" s="77"/>
      <c r="I1044" s="77"/>
      <c r="J1044" s="77"/>
      <c r="K1044" s="77"/>
    </row>
    <row r="1045" spans="4:11">
      <c r="D1045" s="77"/>
      <c r="E1045" s="77"/>
      <c r="F1045" s="77"/>
      <c r="G1045" s="77"/>
      <c r="H1045" s="77"/>
      <c r="I1045" s="77"/>
      <c r="J1045" s="77"/>
      <c r="K1045" s="77"/>
    </row>
    <row r="1046" spans="4:11">
      <c r="D1046" s="77"/>
      <c r="E1046" s="77"/>
      <c r="F1046" s="77"/>
      <c r="G1046" s="77"/>
      <c r="H1046" s="77"/>
      <c r="I1046" s="77"/>
      <c r="J1046" s="77"/>
      <c r="K1046" s="77"/>
    </row>
    <row r="1047" spans="4:11">
      <c r="D1047" s="77"/>
      <c r="E1047" s="77"/>
      <c r="F1047" s="77"/>
      <c r="G1047" s="77"/>
      <c r="H1047" s="77"/>
      <c r="I1047" s="77"/>
      <c r="J1047" s="77"/>
      <c r="K1047" s="77"/>
    </row>
    <row r="1048" spans="4:11">
      <c r="D1048" s="77"/>
      <c r="E1048" s="77"/>
      <c r="F1048" s="77"/>
      <c r="G1048" s="77"/>
      <c r="H1048" s="77"/>
      <c r="I1048" s="77"/>
      <c r="J1048" s="77"/>
      <c r="K1048" s="77"/>
    </row>
    <row r="1049" spans="4:11">
      <c r="D1049" s="77"/>
      <c r="E1049" s="77"/>
      <c r="F1049" s="77"/>
      <c r="G1049" s="77"/>
      <c r="H1049" s="77"/>
      <c r="I1049" s="77"/>
      <c r="J1049" s="77"/>
      <c r="K1049" s="77"/>
    </row>
    <row r="1050" spans="4:11">
      <c r="D1050" s="77"/>
      <c r="E1050" s="77"/>
      <c r="F1050" s="77"/>
      <c r="G1050" s="77"/>
      <c r="H1050" s="77"/>
      <c r="I1050" s="77"/>
      <c r="J1050" s="77"/>
      <c r="K1050" s="77"/>
    </row>
    <row r="1051" spans="4:11">
      <c r="D1051" s="77"/>
      <c r="E1051" s="77"/>
      <c r="F1051" s="77"/>
      <c r="G1051" s="77"/>
      <c r="H1051" s="77"/>
      <c r="I1051" s="77"/>
      <c r="J1051" s="77"/>
      <c r="K1051" s="77"/>
    </row>
    <row r="1052" spans="4:11">
      <c r="D1052" s="77"/>
      <c r="E1052" s="77"/>
      <c r="F1052" s="77"/>
      <c r="G1052" s="77"/>
      <c r="H1052" s="77"/>
      <c r="I1052" s="77"/>
      <c r="J1052" s="77"/>
      <c r="K1052" s="77"/>
    </row>
    <row r="1053" spans="4:11">
      <c r="D1053" s="77"/>
      <c r="E1053" s="77"/>
      <c r="F1053" s="77"/>
      <c r="G1053" s="77"/>
      <c r="H1053" s="77"/>
      <c r="I1053" s="77"/>
      <c r="J1053" s="77"/>
      <c r="K1053" s="77"/>
    </row>
    <row r="1054" spans="4:11">
      <c r="D1054" s="77"/>
      <c r="E1054" s="77"/>
      <c r="F1054" s="77"/>
      <c r="G1054" s="77"/>
      <c r="H1054" s="77"/>
      <c r="I1054" s="77"/>
      <c r="J1054" s="77"/>
      <c r="K1054" s="77"/>
    </row>
    <row r="1055" spans="4:11">
      <c r="D1055" s="77"/>
      <c r="E1055" s="77"/>
      <c r="F1055" s="77"/>
      <c r="G1055" s="77"/>
      <c r="H1055" s="77"/>
      <c r="I1055" s="77"/>
      <c r="J1055" s="77"/>
      <c r="K1055" s="77"/>
    </row>
    <row r="1056" spans="4:11">
      <c r="D1056" s="77"/>
      <c r="E1056" s="77"/>
      <c r="F1056" s="77"/>
      <c r="G1056" s="77"/>
      <c r="H1056" s="77"/>
      <c r="I1056" s="77"/>
      <c r="J1056" s="77"/>
      <c r="K1056" s="77"/>
    </row>
    <row r="1057" spans="4:11">
      <c r="D1057" s="77"/>
      <c r="E1057" s="77"/>
      <c r="F1057" s="77"/>
      <c r="G1057" s="77"/>
      <c r="H1057" s="77"/>
      <c r="I1057" s="77"/>
      <c r="J1057" s="77"/>
      <c r="K1057" s="77"/>
    </row>
    <row r="1058" spans="4:11">
      <c r="D1058" s="77"/>
      <c r="E1058" s="77"/>
      <c r="F1058" s="77"/>
      <c r="G1058" s="77"/>
      <c r="H1058" s="77"/>
      <c r="I1058" s="77"/>
      <c r="J1058" s="77"/>
      <c r="K1058" s="77"/>
    </row>
    <row r="1059" spans="4:11">
      <c r="D1059" s="77"/>
      <c r="E1059" s="77"/>
      <c r="F1059" s="77"/>
      <c r="G1059" s="77"/>
      <c r="H1059" s="77"/>
      <c r="I1059" s="77"/>
      <c r="J1059" s="77"/>
      <c r="K1059" s="77"/>
    </row>
    <row r="1060" spans="4:11">
      <c r="D1060" s="77"/>
      <c r="E1060" s="77"/>
      <c r="F1060" s="77"/>
      <c r="G1060" s="77"/>
      <c r="H1060" s="77"/>
      <c r="I1060" s="77"/>
      <c r="J1060" s="77"/>
      <c r="K1060" s="77"/>
    </row>
    <row r="1061" spans="4:11">
      <c r="D1061" s="77"/>
      <c r="E1061" s="77"/>
      <c r="F1061" s="77"/>
      <c r="G1061" s="77"/>
      <c r="H1061" s="77"/>
      <c r="I1061" s="77"/>
      <c r="J1061" s="77"/>
      <c r="K1061" s="77"/>
    </row>
    <row r="1062" spans="4:11">
      <c r="D1062" s="77"/>
      <c r="E1062" s="77"/>
      <c r="F1062" s="77"/>
      <c r="G1062" s="77"/>
      <c r="H1062" s="77"/>
      <c r="I1062" s="77"/>
      <c r="J1062" s="77"/>
      <c r="K1062" s="77"/>
    </row>
    <row r="1063" spans="4:11">
      <c r="D1063" s="77"/>
      <c r="E1063" s="77"/>
      <c r="F1063" s="77"/>
      <c r="G1063" s="77"/>
      <c r="H1063" s="77"/>
      <c r="I1063" s="77"/>
      <c r="J1063" s="77"/>
      <c r="K1063" s="77"/>
    </row>
    <row r="1064" spans="4:11">
      <c r="D1064" s="77"/>
      <c r="E1064" s="77"/>
      <c r="F1064" s="77"/>
      <c r="G1064" s="77"/>
      <c r="H1064" s="77"/>
      <c r="I1064" s="77"/>
      <c r="J1064" s="77"/>
      <c r="K1064" s="77"/>
    </row>
    <row r="1065" spans="4:11">
      <c r="D1065" s="77"/>
      <c r="E1065" s="77"/>
      <c r="F1065" s="77"/>
      <c r="G1065" s="77"/>
      <c r="H1065" s="77"/>
      <c r="I1065" s="77"/>
      <c r="J1065" s="77"/>
      <c r="K1065" s="77"/>
    </row>
    <row r="1066" spans="4:11">
      <c r="D1066" s="77"/>
      <c r="E1066" s="77"/>
      <c r="F1066" s="77"/>
      <c r="G1066" s="77"/>
      <c r="H1066" s="77"/>
      <c r="I1066" s="77"/>
      <c r="J1066" s="77"/>
      <c r="K1066" s="77"/>
    </row>
    <row r="1067" spans="4:11">
      <c r="D1067" s="77"/>
      <c r="E1067" s="77"/>
      <c r="F1067" s="77"/>
      <c r="G1067" s="77"/>
      <c r="H1067" s="77"/>
      <c r="I1067" s="77"/>
      <c r="J1067" s="77"/>
      <c r="K1067" s="77"/>
    </row>
    <row r="1068" spans="4:11">
      <c r="D1068" s="77"/>
      <c r="E1068" s="77"/>
      <c r="F1068" s="77"/>
      <c r="G1068" s="77"/>
      <c r="H1068" s="77"/>
      <c r="I1068" s="77"/>
      <c r="J1068" s="77"/>
      <c r="K1068" s="77"/>
    </row>
    <row r="1069" spans="4:11">
      <c r="D1069" s="77"/>
      <c r="E1069" s="77"/>
      <c r="F1069" s="77"/>
      <c r="G1069" s="77"/>
      <c r="H1069" s="77"/>
      <c r="I1069" s="77"/>
      <c r="J1069" s="77"/>
      <c r="K1069" s="77"/>
    </row>
    <row r="1070" spans="4:11">
      <c r="D1070" s="77"/>
      <c r="E1070" s="77"/>
      <c r="F1070" s="77"/>
      <c r="G1070" s="77"/>
      <c r="H1070" s="77"/>
      <c r="I1070" s="77"/>
      <c r="J1070" s="77"/>
      <c r="K1070" s="77"/>
    </row>
    <row r="1071" spans="4:11">
      <c r="D1071" s="77"/>
      <c r="E1071" s="77"/>
      <c r="F1071" s="77"/>
      <c r="G1071" s="77"/>
      <c r="H1071" s="77"/>
      <c r="I1071" s="77"/>
      <c r="J1071" s="77"/>
      <c r="K1071" s="77"/>
    </row>
    <row r="1072" spans="4:11">
      <c r="D1072" s="77"/>
      <c r="E1072" s="77"/>
      <c r="F1072" s="77"/>
      <c r="G1072" s="77"/>
      <c r="H1072" s="77"/>
      <c r="I1072" s="77"/>
      <c r="J1072" s="77"/>
      <c r="K1072" s="77"/>
    </row>
    <row r="1073" spans="4:11">
      <c r="D1073" s="77"/>
      <c r="E1073" s="77"/>
      <c r="F1073" s="77"/>
      <c r="G1073" s="77"/>
      <c r="H1073" s="77"/>
      <c r="I1073" s="77"/>
      <c r="J1073" s="77"/>
      <c r="K1073" s="77"/>
    </row>
    <row r="1074" spans="4:11">
      <c r="D1074" s="77"/>
      <c r="E1074" s="77"/>
      <c r="F1074" s="77"/>
      <c r="G1074" s="77"/>
      <c r="H1074" s="77"/>
      <c r="I1074" s="77"/>
      <c r="J1074" s="77"/>
      <c r="K1074" s="77"/>
    </row>
    <row r="1075" spans="4:11">
      <c r="D1075" s="77"/>
      <c r="E1075" s="77"/>
      <c r="F1075" s="77"/>
      <c r="G1075" s="77"/>
      <c r="H1075" s="77"/>
      <c r="I1075" s="77"/>
      <c r="J1075" s="77"/>
      <c r="K1075" s="77"/>
    </row>
    <row r="1076" spans="4:11">
      <c r="D1076" s="77"/>
      <c r="E1076" s="77"/>
      <c r="F1076" s="77"/>
      <c r="G1076" s="77"/>
      <c r="H1076" s="77"/>
      <c r="I1076" s="77"/>
      <c r="J1076" s="77"/>
      <c r="K1076" s="77"/>
    </row>
    <row r="1077" spans="4:11">
      <c r="D1077" s="77"/>
      <c r="E1077" s="77"/>
      <c r="F1077" s="77"/>
      <c r="G1077" s="77"/>
      <c r="H1077" s="77"/>
      <c r="I1077" s="77"/>
      <c r="J1077" s="77"/>
      <c r="K1077" s="77"/>
    </row>
    <row r="1078" spans="4:11">
      <c r="D1078" s="77"/>
      <c r="E1078" s="77"/>
      <c r="F1078" s="77"/>
      <c r="G1078" s="77"/>
      <c r="H1078" s="77"/>
      <c r="I1078" s="77"/>
      <c r="J1078" s="77"/>
      <c r="K1078" s="77"/>
    </row>
    <row r="1079" spans="4:11">
      <c r="D1079" s="77"/>
      <c r="E1079" s="77"/>
      <c r="F1079" s="77"/>
      <c r="G1079" s="77"/>
      <c r="H1079" s="77"/>
      <c r="I1079" s="77"/>
      <c r="J1079" s="77"/>
      <c r="K1079" s="77"/>
    </row>
    <row r="1080" spans="4:11">
      <c r="D1080" s="77"/>
      <c r="E1080" s="77"/>
      <c r="F1080" s="77"/>
      <c r="G1080" s="77"/>
      <c r="H1080" s="77"/>
      <c r="I1080" s="77"/>
      <c r="J1080" s="77"/>
      <c r="K1080" s="77"/>
    </row>
    <row r="1081" spans="4:11">
      <c r="D1081" s="77"/>
      <c r="E1081" s="77"/>
      <c r="F1081" s="77"/>
      <c r="G1081" s="77"/>
      <c r="H1081" s="77"/>
      <c r="I1081" s="77"/>
      <c r="J1081" s="77"/>
      <c r="K1081" s="77"/>
    </row>
    <row r="1082" spans="4:11">
      <c r="D1082" s="77"/>
      <c r="E1082" s="77"/>
      <c r="F1082" s="77"/>
      <c r="G1082" s="77"/>
      <c r="H1082" s="77"/>
      <c r="I1082" s="77"/>
      <c r="J1082" s="77"/>
      <c r="K1082" s="77"/>
    </row>
    <row r="1083" spans="4:11">
      <c r="D1083" s="77"/>
      <c r="E1083" s="77"/>
      <c r="F1083" s="77"/>
      <c r="G1083" s="77"/>
      <c r="H1083" s="77"/>
      <c r="I1083" s="77"/>
      <c r="J1083" s="77"/>
      <c r="K1083" s="77"/>
    </row>
    <row r="1084" spans="4:11">
      <c r="D1084" s="77"/>
      <c r="E1084" s="77"/>
      <c r="F1084" s="77"/>
      <c r="G1084" s="77"/>
      <c r="H1084" s="77"/>
      <c r="I1084" s="77"/>
      <c r="J1084" s="77"/>
      <c r="K1084" s="77"/>
    </row>
    <row r="1085" spans="4:11">
      <c r="D1085" s="77"/>
      <c r="E1085" s="77"/>
      <c r="F1085" s="77"/>
      <c r="G1085" s="77"/>
      <c r="H1085" s="77"/>
      <c r="I1085" s="77"/>
      <c r="J1085" s="77"/>
      <c r="K1085" s="77"/>
    </row>
    <row r="1086" spans="4:11">
      <c r="D1086" s="77"/>
      <c r="E1086" s="77"/>
      <c r="F1086" s="77"/>
      <c r="G1086" s="77"/>
      <c r="H1086" s="77"/>
      <c r="I1086" s="77"/>
      <c r="J1086" s="77"/>
      <c r="K1086" s="77"/>
    </row>
    <row r="1087" spans="4:11">
      <c r="D1087" s="77"/>
      <c r="E1087" s="77"/>
      <c r="F1087" s="77"/>
      <c r="G1087" s="77"/>
      <c r="H1087" s="77"/>
      <c r="I1087" s="77"/>
      <c r="J1087" s="77"/>
      <c r="K1087" s="77"/>
    </row>
    <row r="1088" spans="4:11">
      <c r="D1088" s="77"/>
      <c r="E1088" s="77"/>
      <c r="F1088" s="77"/>
      <c r="G1088" s="77"/>
      <c r="H1088" s="77"/>
      <c r="I1088" s="77"/>
      <c r="J1088" s="77"/>
      <c r="K1088" s="77"/>
    </row>
    <row r="1089" spans="4:11">
      <c r="D1089" s="77"/>
      <c r="E1089" s="77"/>
      <c r="F1089" s="77"/>
      <c r="G1089" s="77"/>
      <c r="H1089" s="77"/>
      <c r="I1089" s="77"/>
      <c r="J1089" s="77"/>
      <c r="K1089" s="77"/>
    </row>
    <row r="1090" spans="4:11">
      <c r="D1090" s="77"/>
      <c r="E1090" s="77"/>
      <c r="F1090" s="77"/>
      <c r="G1090" s="77"/>
      <c r="H1090" s="77"/>
      <c r="I1090" s="77"/>
      <c r="J1090" s="77"/>
      <c r="K1090" s="77"/>
    </row>
    <row r="1091" spans="4:11">
      <c r="D1091" s="77"/>
      <c r="E1091" s="77"/>
      <c r="F1091" s="77"/>
      <c r="G1091" s="77"/>
      <c r="H1091" s="77"/>
      <c r="I1091" s="77"/>
      <c r="J1091" s="77"/>
      <c r="K1091" s="77"/>
    </row>
    <row r="1092" spans="4:11">
      <c r="D1092" s="77"/>
      <c r="E1092" s="77"/>
      <c r="F1092" s="77"/>
      <c r="G1092" s="77"/>
      <c r="H1092" s="77"/>
      <c r="I1092" s="77"/>
      <c r="J1092" s="77"/>
      <c r="K1092" s="77"/>
    </row>
    <row r="1093" spans="4:11">
      <c r="D1093" s="77"/>
      <c r="E1093" s="77"/>
      <c r="F1093" s="77"/>
      <c r="G1093" s="77"/>
      <c r="H1093" s="77"/>
      <c r="I1093" s="77"/>
      <c r="J1093" s="77"/>
      <c r="K1093" s="77"/>
    </row>
    <row r="1094" spans="4:11">
      <c r="D1094" s="77"/>
      <c r="E1094" s="77"/>
      <c r="F1094" s="77"/>
      <c r="G1094" s="77"/>
      <c r="H1094" s="77"/>
      <c r="I1094" s="77"/>
      <c r="J1094" s="77"/>
      <c r="K1094" s="77"/>
    </row>
    <row r="1095" spans="4:11">
      <c r="D1095" s="77"/>
      <c r="E1095" s="77"/>
      <c r="F1095" s="77"/>
      <c r="G1095" s="77"/>
      <c r="H1095" s="77"/>
      <c r="I1095" s="77"/>
      <c r="J1095" s="77"/>
      <c r="K1095" s="77"/>
    </row>
    <row r="1096" spans="4:11">
      <c r="D1096" s="77"/>
      <c r="E1096" s="77"/>
      <c r="F1096" s="77"/>
      <c r="G1096" s="77"/>
      <c r="H1096" s="77"/>
      <c r="I1096" s="77"/>
      <c r="J1096" s="77"/>
      <c r="K1096" s="77"/>
    </row>
    <row r="1097" spans="4:11">
      <c r="D1097" s="77"/>
      <c r="E1097" s="77"/>
      <c r="F1097" s="77"/>
      <c r="G1097" s="77"/>
      <c r="H1097" s="77"/>
      <c r="I1097" s="77"/>
      <c r="J1097" s="77"/>
      <c r="K1097" s="77"/>
    </row>
    <row r="1098" spans="4:11">
      <c r="D1098" s="77"/>
      <c r="E1098" s="77"/>
      <c r="F1098" s="77"/>
      <c r="G1098" s="77"/>
      <c r="H1098" s="77"/>
      <c r="I1098" s="77"/>
      <c r="J1098" s="77"/>
      <c r="K1098" s="77"/>
    </row>
    <row r="1099" spans="4:11">
      <c r="D1099" s="77"/>
      <c r="E1099" s="77"/>
      <c r="F1099" s="77"/>
      <c r="G1099" s="77"/>
      <c r="H1099" s="77"/>
      <c r="I1099" s="77"/>
      <c r="J1099" s="77"/>
      <c r="K1099" s="77"/>
    </row>
    <row r="1100" spans="4:11">
      <c r="D1100" s="77"/>
      <c r="E1100" s="77"/>
      <c r="F1100" s="77"/>
      <c r="G1100" s="77"/>
      <c r="H1100" s="77"/>
      <c r="I1100" s="77"/>
      <c r="J1100" s="77"/>
      <c r="K1100" s="77"/>
    </row>
    <row r="1101" spans="4:11">
      <c r="D1101" s="77"/>
      <c r="E1101" s="77"/>
      <c r="F1101" s="77"/>
      <c r="G1101" s="77"/>
      <c r="H1101" s="77"/>
      <c r="I1101" s="77"/>
      <c r="J1101" s="77"/>
      <c r="K1101" s="77"/>
    </row>
    <row r="1102" spans="4:11">
      <c r="D1102" s="77"/>
      <c r="E1102" s="77"/>
      <c r="F1102" s="77"/>
      <c r="G1102" s="77"/>
      <c r="H1102" s="77"/>
      <c r="I1102" s="77"/>
      <c r="J1102" s="77"/>
      <c r="K1102" s="77"/>
    </row>
    <row r="1103" spans="4:11">
      <c r="D1103" s="77"/>
      <c r="E1103" s="77"/>
      <c r="F1103" s="77"/>
      <c r="G1103" s="77"/>
      <c r="H1103" s="77"/>
      <c r="I1103" s="77"/>
      <c r="J1103" s="77"/>
      <c r="K1103" s="77"/>
    </row>
    <row r="1104" spans="4:11">
      <c r="D1104" s="77"/>
      <c r="E1104" s="77"/>
      <c r="F1104" s="77"/>
      <c r="G1104" s="77"/>
      <c r="H1104" s="77"/>
      <c r="I1104" s="77"/>
      <c r="J1104" s="77"/>
      <c r="K1104" s="77"/>
    </row>
    <row r="1105" spans="4:11">
      <c r="D1105" s="77"/>
      <c r="E1105" s="77"/>
      <c r="F1105" s="77"/>
      <c r="G1105" s="77"/>
      <c r="H1105" s="77"/>
      <c r="I1105" s="77"/>
      <c r="J1105" s="77"/>
      <c r="K1105" s="77"/>
    </row>
    <row r="1106" spans="4:11">
      <c r="D1106" s="77"/>
      <c r="E1106" s="77"/>
      <c r="F1106" s="77"/>
      <c r="G1106" s="77"/>
      <c r="H1106" s="77"/>
      <c r="I1106" s="77"/>
      <c r="J1106" s="77"/>
      <c r="K1106" s="77"/>
    </row>
    <row r="1107" spans="4:11">
      <c r="D1107" s="77"/>
      <c r="E1107" s="77"/>
      <c r="F1107" s="77"/>
      <c r="G1107" s="77"/>
      <c r="H1107" s="77"/>
      <c r="I1107" s="77"/>
      <c r="J1107" s="77"/>
      <c r="K1107" s="77"/>
    </row>
    <row r="1108" spans="4:11">
      <c r="D1108" s="77"/>
      <c r="E1108" s="77"/>
      <c r="F1108" s="77"/>
      <c r="G1108" s="77"/>
      <c r="H1108" s="77"/>
      <c r="I1108" s="77"/>
      <c r="J1108" s="77"/>
      <c r="K1108" s="77"/>
    </row>
    <row r="1109" spans="4:11">
      <c r="D1109" s="77"/>
      <c r="E1109" s="77"/>
      <c r="F1109" s="77"/>
      <c r="G1109" s="77"/>
      <c r="H1109" s="77"/>
      <c r="I1109" s="77"/>
      <c r="J1109" s="77"/>
      <c r="K1109" s="77"/>
    </row>
    <row r="1110" spans="4:11">
      <c r="D1110" s="77"/>
      <c r="E1110" s="77"/>
      <c r="F1110" s="77"/>
      <c r="G1110" s="77"/>
      <c r="H1110" s="77"/>
      <c r="I1110" s="77"/>
      <c r="J1110" s="77"/>
      <c r="K1110" s="77"/>
    </row>
    <row r="1111" spans="4:11">
      <c r="D1111" s="77"/>
      <c r="E1111" s="77"/>
      <c r="F1111" s="77"/>
      <c r="G1111" s="77"/>
      <c r="H1111" s="77"/>
      <c r="I1111" s="77"/>
      <c r="J1111" s="77"/>
      <c r="K1111" s="77"/>
    </row>
    <row r="1112" spans="4:11">
      <c r="D1112" s="77"/>
      <c r="E1112" s="77"/>
      <c r="F1112" s="77"/>
      <c r="G1112" s="77"/>
      <c r="H1112" s="77"/>
      <c r="I1112" s="77"/>
      <c r="J1112" s="77"/>
      <c r="K1112" s="77"/>
    </row>
    <row r="1113" spans="4:11">
      <c r="D1113" s="77"/>
      <c r="E1113" s="77"/>
      <c r="F1113" s="77"/>
      <c r="G1113" s="77"/>
      <c r="H1113" s="77"/>
      <c r="I1113" s="77"/>
      <c r="J1113" s="77"/>
      <c r="K1113" s="77"/>
    </row>
    <row r="1114" spans="4:11">
      <c r="D1114" s="77"/>
      <c r="E1114" s="77"/>
      <c r="F1114" s="77"/>
      <c r="G1114" s="77"/>
      <c r="H1114" s="77"/>
      <c r="I1114" s="77"/>
      <c r="J1114" s="77"/>
      <c r="K1114" s="77"/>
    </row>
    <row r="1115" spans="4:11">
      <c r="D1115" s="77"/>
      <c r="E1115" s="77"/>
      <c r="F1115" s="77"/>
      <c r="G1115" s="77"/>
      <c r="H1115" s="77"/>
      <c r="I1115" s="77"/>
      <c r="J1115" s="77"/>
      <c r="K1115" s="77"/>
    </row>
    <row r="1116" spans="4:11">
      <c r="D1116" s="77"/>
      <c r="E1116" s="77"/>
      <c r="F1116" s="77"/>
      <c r="G1116" s="77"/>
      <c r="H1116" s="77"/>
      <c r="I1116" s="77"/>
      <c r="J1116" s="77"/>
      <c r="K1116" s="77"/>
    </row>
    <row r="1117" spans="4:11">
      <c r="D1117" s="77"/>
      <c r="E1117" s="77"/>
      <c r="F1117" s="77"/>
      <c r="G1117" s="77"/>
      <c r="H1117" s="77"/>
      <c r="I1117" s="77"/>
      <c r="J1117" s="77"/>
      <c r="K1117" s="77"/>
    </row>
    <row r="1118" spans="4:11">
      <c r="D1118" s="77"/>
      <c r="E1118" s="77"/>
      <c r="F1118" s="77"/>
      <c r="G1118" s="77"/>
      <c r="H1118" s="77"/>
      <c r="I1118" s="77"/>
      <c r="J1118" s="77"/>
      <c r="K1118" s="77"/>
    </row>
    <row r="1119" spans="4:11">
      <c r="D1119" s="77"/>
      <c r="E1119" s="77"/>
      <c r="F1119" s="77"/>
      <c r="G1119" s="77"/>
      <c r="H1119" s="77"/>
      <c r="I1119" s="77"/>
      <c r="J1119" s="77"/>
      <c r="K1119" s="77"/>
    </row>
    <row r="1120" spans="4:11">
      <c r="D1120" s="77"/>
      <c r="E1120" s="77"/>
      <c r="F1120" s="77"/>
      <c r="G1120" s="77"/>
      <c r="H1120" s="77"/>
      <c r="I1120" s="77"/>
      <c r="J1120" s="77"/>
      <c r="K1120" s="77"/>
    </row>
    <row r="1121" spans="4:11">
      <c r="D1121" s="77"/>
      <c r="E1121" s="77"/>
      <c r="F1121" s="77"/>
      <c r="G1121" s="77"/>
      <c r="H1121" s="77"/>
      <c r="I1121" s="77"/>
      <c r="J1121" s="77"/>
      <c r="K1121" s="77"/>
    </row>
    <row r="1122" spans="4:11">
      <c r="D1122" s="77"/>
      <c r="E1122" s="77"/>
      <c r="F1122" s="77"/>
      <c r="G1122" s="77"/>
      <c r="H1122" s="77"/>
      <c r="I1122" s="77"/>
      <c r="J1122" s="77"/>
      <c r="K1122" s="77"/>
    </row>
    <row r="1123" spans="4:11">
      <c r="D1123" s="77"/>
      <c r="E1123" s="77"/>
      <c r="F1123" s="77"/>
      <c r="G1123" s="77"/>
      <c r="H1123" s="77"/>
      <c r="I1123" s="77"/>
      <c r="J1123" s="77"/>
      <c r="K1123" s="77"/>
    </row>
    <row r="1124" spans="4:11">
      <c r="D1124" s="77"/>
      <c r="E1124" s="77"/>
      <c r="F1124" s="77"/>
      <c r="G1124" s="77"/>
      <c r="H1124" s="77"/>
      <c r="I1124" s="77"/>
      <c r="J1124" s="77"/>
      <c r="K1124" s="77"/>
    </row>
    <row r="1125" spans="4:11">
      <c r="D1125" s="77"/>
      <c r="E1125" s="77"/>
      <c r="F1125" s="77"/>
      <c r="G1125" s="77"/>
      <c r="H1125" s="77"/>
      <c r="I1125" s="77"/>
      <c r="J1125" s="77"/>
      <c r="K1125" s="77"/>
    </row>
    <row r="1126" spans="4:11">
      <c r="D1126" s="77"/>
      <c r="E1126" s="77"/>
      <c r="F1126" s="77"/>
      <c r="G1126" s="77"/>
      <c r="H1126" s="77"/>
      <c r="I1126" s="77"/>
      <c r="J1126" s="77"/>
      <c r="K1126" s="77"/>
    </row>
    <row r="1127" spans="4:11">
      <c r="D1127" s="77"/>
      <c r="E1127" s="77"/>
      <c r="F1127" s="77"/>
      <c r="G1127" s="77"/>
      <c r="H1127" s="77"/>
      <c r="I1127" s="77"/>
      <c r="J1127" s="77"/>
      <c r="K1127" s="77"/>
    </row>
    <row r="1128" spans="4:11">
      <c r="D1128" s="77"/>
      <c r="E1128" s="77"/>
      <c r="F1128" s="77"/>
      <c r="G1128" s="77"/>
      <c r="H1128" s="77"/>
      <c r="I1128" s="77"/>
      <c r="J1128" s="77"/>
      <c r="K1128" s="77"/>
    </row>
    <row r="1129" spans="4:11">
      <c r="D1129" s="77"/>
      <c r="E1129" s="77"/>
      <c r="F1129" s="77"/>
      <c r="G1129" s="77"/>
      <c r="H1129" s="77"/>
      <c r="I1129" s="77"/>
      <c r="J1129" s="77"/>
      <c r="K1129" s="77"/>
    </row>
    <row r="1130" spans="4:11">
      <c r="D1130" s="77"/>
      <c r="E1130" s="77"/>
      <c r="F1130" s="77"/>
      <c r="G1130" s="77"/>
      <c r="H1130" s="77"/>
      <c r="I1130" s="77"/>
      <c r="J1130" s="77"/>
      <c r="K1130" s="77"/>
    </row>
    <row r="1131" spans="4:11">
      <c r="D1131" s="77"/>
      <c r="E1131" s="77"/>
      <c r="F1131" s="77"/>
      <c r="G1131" s="77"/>
      <c r="H1131" s="77"/>
      <c r="I1131" s="77"/>
      <c r="J1131" s="77"/>
      <c r="K1131" s="77"/>
    </row>
    <row r="1132" spans="4:11">
      <c r="D1132" s="77"/>
      <c r="E1132" s="77"/>
      <c r="F1132" s="77"/>
      <c r="G1132" s="77"/>
      <c r="H1132" s="77"/>
      <c r="I1132" s="77"/>
      <c r="J1132" s="77"/>
      <c r="K1132" s="77"/>
    </row>
    <row r="1133" spans="4:11">
      <c r="D1133" s="77"/>
      <c r="E1133" s="77"/>
      <c r="F1133" s="77"/>
      <c r="G1133" s="77"/>
      <c r="H1133" s="77"/>
      <c r="I1133" s="77"/>
      <c r="J1133" s="77"/>
      <c r="K1133" s="77"/>
    </row>
    <row r="1134" spans="4:11">
      <c r="D1134" s="77"/>
      <c r="E1134" s="77"/>
      <c r="F1134" s="77"/>
      <c r="G1134" s="77"/>
      <c r="H1134" s="77"/>
      <c r="I1134" s="77"/>
      <c r="J1134" s="77"/>
      <c r="K1134" s="77"/>
    </row>
    <row r="1135" spans="4:11">
      <c r="D1135" s="77"/>
      <c r="E1135" s="77"/>
      <c r="F1135" s="77"/>
      <c r="G1135" s="77"/>
      <c r="H1135" s="77"/>
      <c r="I1135" s="77"/>
      <c r="J1135" s="77"/>
      <c r="K1135" s="77"/>
    </row>
    <row r="1136" spans="4:11">
      <c r="D1136" s="77"/>
      <c r="E1136" s="77"/>
      <c r="F1136" s="77"/>
      <c r="G1136" s="77"/>
      <c r="H1136" s="77"/>
      <c r="I1136" s="77"/>
      <c r="J1136" s="77"/>
      <c r="K1136" s="77"/>
    </row>
    <row r="1137" spans="4:11">
      <c r="D1137" s="77"/>
      <c r="E1137" s="77"/>
      <c r="F1137" s="77"/>
      <c r="G1137" s="77"/>
      <c r="H1137" s="77"/>
      <c r="I1137" s="77"/>
      <c r="J1137" s="77"/>
      <c r="K1137" s="77"/>
    </row>
    <row r="1138" spans="4:11">
      <c r="D1138" s="77"/>
      <c r="E1138" s="77"/>
      <c r="F1138" s="77"/>
      <c r="G1138" s="77"/>
      <c r="H1138" s="77"/>
      <c r="I1138" s="77"/>
      <c r="J1138" s="77"/>
      <c r="K1138" s="77"/>
    </row>
    <row r="1139" spans="4:11">
      <c r="D1139" s="77"/>
      <c r="E1139" s="77"/>
      <c r="F1139" s="77"/>
      <c r="G1139" s="77"/>
      <c r="H1139" s="77"/>
      <c r="I1139" s="77"/>
      <c r="J1139" s="77"/>
      <c r="K1139" s="77"/>
    </row>
    <row r="1140" spans="4:11">
      <c r="D1140" s="77"/>
      <c r="E1140" s="77"/>
      <c r="F1140" s="77"/>
      <c r="G1140" s="77"/>
      <c r="H1140" s="77"/>
      <c r="I1140" s="77"/>
      <c r="J1140" s="77"/>
      <c r="K1140" s="77"/>
    </row>
    <row r="1141" spans="4:11">
      <c r="D1141" s="77"/>
      <c r="E1141" s="77"/>
      <c r="F1141" s="77"/>
      <c r="G1141" s="77"/>
      <c r="H1141" s="77"/>
      <c r="I1141" s="77"/>
      <c r="J1141" s="77"/>
      <c r="K1141" s="77"/>
    </row>
    <row r="1142" spans="4:11">
      <c r="D1142" s="77"/>
      <c r="E1142" s="77"/>
      <c r="F1142" s="77"/>
      <c r="G1142" s="77"/>
      <c r="H1142" s="77"/>
      <c r="I1142" s="77"/>
      <c r="J1142" s="77"/>
      <c r="K1142" s="77"/>
    </row>
    <row r="1143" spans="4:11">
      <c r="D1143" s="77"/>
      <c r="E1143" s="77"/>
      <c r="F1143" s="77"/>
      <c r="G1143" s="77"/>
      <c r="H1143" s="77"/>
      <c r="I1143" s="77"/>
      <c r="J1143" s="77"/>
      <c r="K1143" s="77"/>
    </row>
    <row r="1144" spans="4:11">
      <c r="D1144" s="77"/>
      <c r="E1144" s="77"/>
      <c r="F1144" s="77"/>
      <c r="G1144" s="77"/>
      <c r="H1144" s="77"/>
      <c r="I1144" s="77"/>
      <c r="J1144" s="77"/>
      <c r="K1144" s="77"/>
    </row>
    <row r="1145" spans="4:11">
      <c r="D1145" s="77"/>
      <c r="E1145" s="77"/>
      <c r="F1145" s="77"/>
      <c r="G1145" s="77"/>
      <c r="H1145" s="77"/>
      <c r="I1145" s="77"/>
      <c r="J1145" s="77"/>
      <c r="K1145" s="77"/>
    </row>
    <row r="1146" spans="4:11">
      <c r="D1146" s="77"/>
      <c r="E1146" s="77"/>
      <c r="F1146" s="77"/>
      <c r="G1146" s="77"/>
      <c r="H1146" s="77"/>
      <c r="I1146" s="77"/>
      <c r="J1146" s="77"/>
      <c r="K1146" s="77"/>
    </row>
    <row r="1147" spans="4:11">
      <c r="D1147" s="77"/>
      <c r="E1147" s="77"/>
      <c r="F1147" s="77"/>
      <c r="G1147" s="77"/>
      <c r="H1147" s="77"/>
      <c r="I1147" s="77"/>
      <c r="J1147" s="77"/>
      <c r="K1147" s="77"/>
    </row>
    <row r="1148" spans="4:11">
      <c r="D1148" s="77"/>
      <c r="E1148" s="77"/>
      <c r="F1148" s="77"/>
      <c r="G1148" s="77"/>
      <c r="H1148" s="77"/>
      <c r="I1148" s="77"/>
      <c r="J1148" s="77"/>
      <c r="K1148" s="77"/>
    </row>
    <row r="1149" spans="4:11">
      <c r="D1149" s="77"/>
      <c r="E1149" s="77"/>
      <c r="F1149" s="77"/>
      <c r="G1149" s="77"/>
      <c r="H1149" s="77"/>
      <c r="I1149" s="77"/>
      <c r="J1149" s="77"/>
      <c r="K1149" s="77"/>
    </row>
    <row r="1150" spans="4:11">
      <c r="D1150" s="77"/>
      <c r="E1150" s="77"/>
      <c r="F1150" s="77"/>
      <c r="G1150" s="77"/>
      <c r="H1150" s="77"/>
      <c r="I1150" s="77"/>
      <c r="J1150" s="77"/>
      <c r="K1150" s="77"/>
    </row>
    <row r="1151" spans="4:11">
      <c r="D1151" s="77"/>
      <c r="E1151" s="77"/>
      <c r="F1151" s="77"/>
      <c r="G1151" s="77"/>
      <c r="H1151" s="77"/>
      <c r="I1151" s="77"/>
      <c r="J1151" s="77"/>
      <c r="K1151" s="77"/>
    </row>
    <row r="1152" spans="4:11">
      <c r="D1152" s="77"/>
      <c r="E1152" s="77"/>
      <c r="F1152" s="77"/>
      <c r="G1152" s="77"/>
      <c r="H1152" s="77"/>
      <c r="I1152" s="77"/>
      <c r="J1152" s="77"/>
      <c r="K1152" s="77"/>
    </row>
    <row r="1153" spans="4:11">
      <c r="D1153" s="77"/>
      <c r="E1153" s="77"/>
      <c r="F1153" s="77"/>
      <c r="G1153" s="77"/>
      <c r="H1153" s="77"/>
      <c r="I1153" s="77"/>
      <c r="J1153" s="77"/>
      <c r="K1153" s="77"/>
    </row>
    <row r="1154" spans="4:11">
      <c r="D1154" s="77"/>
      <c r="E1154" s="77"/>
      <c r="F1154" s="77"/>
      <c r="G1154" s="77"/>
      <c r="H1154" s="77"/>
      <c r="I1154" s="77"/>
      <c r="J1154" s="77"/>
      <c r="K1154" s="77"/>
    </row>
    <row r="1155" spans="4:11">
      <c r="D1155" s="77"/>
      <c r="E1155" s="77"/>
      <c r="F1155" s="77"/>
      <c r="G1155" s="77"/>
      <c r="H1155" s="77"/>
      <c r="I1155" s="77"/>
      <c r="J1155" s="77"/>
      <c r="K1155" s="77"/>
    </row>
    <row r="1156" spans="4:11">
      <c r="D1156" s="77"/>
      <c r="E1156" s="77"/>
      <c r="F1156" s="77"/>
      <c r="G1156" s="77"/>
      <c r="H1156" s="77"/>
      <c r="I1156" s="77"/>
      <c r="J1156" s="77"/>
      <c r="K1156" s="77"/>
    </row>
    <row r="1157" spans="4:11">
      <c r="D1157" s="77"/>
      <c r="E1157" s="77"/>
      <c r="F1157" s="77"/>
      <c r="G1157" s="77"/>
      <c r="H1157" s="77"/>
      <c r="I1157" s="77"/>
      <c r="J1157" s="77"/>
      <c r="K1157" s="77"/>
    </row>
    <row r="1158" spans="4:11">
      <c r="D1158" s="77"/>
      <c r="E1158" s="77"/>
      <c r="F1158" s="77"/>
      <c r="G1158" s="77"/>
      <c r="H1158" s="77"/>
      <c r="I1158" s="77"/>
      <c r="J1158" s="77"/>
      <c r="K1158" s="77"/>
    </row>
    <row r="1159" spans="4:11">
      <c r="D1159" s="77"/>
      <c r="E1159" s="77"/>
      <c r="F1159" s="77"/>
      <c r="G1159" s="77"/>
      <c r="H1159" s="77"/>
      <c r="I1159" s="77"/>
      <c r="J1159" s="77"/>
      <c r="K1159" s="77"/>
    </row>
    <row r="1160" spans="4:11">
      <c r="D1160" s="77"/>
      <c r="E1160" s="77"/>
      <c r="F1160" s="77"/>
      <c r="G1160" s="77"/>
      <c r="H1160" s="77"/>
      <c r="I1160" s="77"/>
      <c r="J1160" s="77"/>
      <c r="K1160" s="77"/>
    </row>
    <row r="1161" spans="4:11">
      <c r="D1161" s="77"/>
      <c r="E1161" s="77"/>
      <c r="F1161" s="77"/>
      <c r="G1161" s="77"/>
      <c r="H1161" s="77"/>
      <c r="I1161" s="77"/>
      <c r="J1161" s="77"/>
      <c r="K1161" s="77"/>
    </row>
    <row r="1162" spans="4:11">
      <c r="D1162" s="77"/>
      <c r="E1162" s="77"/>
      <c r="F1162" s="77"/>
      <c r="G1162" s="77"/>
      <c r="H1162" s="77"/>
      <c r="I1162" s="77"/>
      <c r="J1162" s="77"/>
      <c r="K1162" s="77"/>
    </row>
    <row r="1163" spans="4:11">
      <c r="D1163" s="77"/>
      <c r="E1163" s="77"/>
      <c r="F1163" s="77"/>
      <c r="G1163" s="77"/>
      <c r="H1163" s="77"/>
      <c r="I1163" s="77"/>
      <c r="J1163" s="77"/>
      <c r="K1163" s="77"/>
    </row>
    <row r="1164" spans="4:11">
      <c r="D1164" s="77"/>
      <c r="E1164" s="77"/>
      <c r="F1164" s="77"/>
      <c r="G1164" s="77"/>
      <c r="H1164" s="77"/>
      <c r="I1164" s="77"/>
      <c r="J1164" s="77"/>
      <c r="K1164" s="77"/>
    </row>
    <row r="1165" spans="4:11">
      <c r="D1165" s="77"/>
      <c r="E1165" s="77"/>
      <c r="F1165" s="77"/>
      <c r="G1165" s="77"/>
      <c r="H1165" s="77"/>
      <c r="I1165" s="77"/>
      <c r="J1165" s="77"/>
      <c r="K1165" s="77"/>
    </row>
    <row r="1166" spans="4:11">
      <c r="D1166" s="77"/>
      <c r="E1166" s="77"/>
      <c r="F1166" s="77"/>
      <c r="G1166" s="77"/>
      <c r="H1166" s="77"/>
      <c r="I1166" s="77"/>
      <c r="J1166" s="77"/>
      <c r="K1166" s="77"/>
    </row>
    <row r="1167" spans="4:11">
      <c r="D1167" s="77"/>
      <c r="E1167" s="77"/>
      <c r="F1167" s="77"/>
      <c r="G1167" s="77"/>
      <c r="H1167" s="77"/>
      <c r="I1167" s="77"/>
      <c r="J1167" s="77"/>
      <c r="K1167" s="77"/>
    </row>
    <row r="1168" spans="4:11">
      <c r="D1168" s="77"/>
      <c r="E1168" s="77"/>
      <c r="F1168" s="77"/>
      <c r="G1168" s="77"/>
      <c r="H1168" s="77"/>
      <c r="I1168" s="77"/>
      <c r="J1168" s="77"/>
      <c r="K1168" s="77"/>
    </row>
    <row r="1169" spans="4:11">
      <c r="D1169" s="77"/>
      <c r="E1169" s="77"/>
      <c r="F1169" s="77"/>
      <c r="G1169" s="77"/>
      <c r="H1169" s="77"/>
      <c r="I1169" s="77"/>
      <c r="J1169" s="77"/>
      <c r="K1169" s="77"/>
    </row>
    <row r="1170" spans="4:11">
      <c r="D1170" s="77"/>
      <c r="E1170" s="77"/>
      <c r="F1170" s="77"/>
      <c r="G1170" s="77"/>
      <c r="H1170" s="77"/>
      <c r="I1170" s="77"/>
      <c r="J1170" s="77"/>
      <c r="K1170" s="77"/>
    </row>
    <row r="1171" spans="4:11">
      <c r="D1171" s="77"/>
      <c r="E1171" s="77"/>
      <c r="F1171" s="77"/>
      <c r="G1171" s="77"/>
      <c r="H1171" s="77"/>
      <c r="I1171" s="77"/>
      <c r="J1171" s="77"/>
      <c r="K1171" s="77"/>
    </row>
    <row r="1172" spans="4:11">
      <c r="D1172" s="77"/>
      <c r="E1172" s="77"/>
      <c r="F1172" s="77"/>
      <c r="G1172" s="77"/>
      <c r="H1172" s="77"/>
      <c r="I1172" s="77"/>
      <c r="J1172" s="77"/>
      <c r="K1172" s="77"/>
    </row>
    <row r="1173" spans="4:11">
      <c r="D1173" s="77"/>
      <c r="E1173" s="77"/>
      <c r="F1173" s="77"/>
      <c r="G1173" s="77"/>
      <c r="H1173" s="77"/>
      <c r="I1173" s="77"/>
      <c r="J1173" s="77"/>
      <c r="K1173" s="77"/>
    </row>
    <row r="1174" spans="4:11">
      <c r="D1174" s="77"/>
      <c r="E1174" s="77"/>
      <c r="F1174" s="77"/>
      <c r="G1174" s="77"/>
      <c r="H1174" s="77"/>
      <c r="I1174" s="77"/>
      <c r="J1174" s="77"/>
      <c r="K1174" s="77"/>
    </row>
    <row r="1175" spans="4:11">
      <c r="D1175" s="77"/>
      <c r="E1175" s="77"/>
      <c r="F1175" s="77"/>
      <c r="G1175" s="77"/>
      <c r="H1175" s="77"/>
      <c r="I1175" s="77"/>
      <c r="J1175" s="77"/>
      <c r="K1175" s="77"/>
    </row>
    <row r="1176" spans="4:11">
      <c r="D1176" s="77"/>
      <c r="E1176" s="77"/>
      <c r="F1176" s="77"/>
      <c r="G1176" s="77"/>
      <c r="H1176" s="77"/>
      <c r="I1176" s="77"/>
      <c r="J1176" s="77"/>
      <c r="K1176" s="77"/>
    </row>
    <row r="1177" spans="4:11">
      <c r="D1177" s="77"/>
      <c r="E1177" s="77"/>
      <c r="F1177" s="77"/>
      <c r="G1177" s="77"/>
      <c r="H1177" s="77"/>
      <c r="I1177" s="77"/>
      <c r="J1177" s="77"/>
      <c r="K1177" s="77"/>
    </row>
    <row r="1178" spans="4:11">
      <c r="D1178" s="77"/>
      <c r="E1178" s="77"/>
      <c r="F1178" s="77"/>
      <c r="G1178" s="77"/>
      <c r="H1178" s="77"/>
      <c r="I1178" s="77"/>
      <c r="J1178" s="77"/>
      <c r="K1178" s="77"/>
    </row>
    <row r="1179" spans="4:11">
      <c r="D1179" s="77"/>
      <c r="E1179" s="77"/>
      <c r="F1179" s="77"/>
      <c r="G1179" s="77"/>
      <c r="H1179" s="77"/>
      <c r="I1179" s="77"/>
      <c r="J1179" s="77"/>
      <c r="K1179" s="77"/>
    </row>
    <row r="1180" spans="4:11">
      <c r="D1180" s="77"/>
      <c r="E1180" s="77"/>
      <c r="F1180" s="77"/>
      <c r="G1180" s="77"/>
      <c r="H1180" s="77"/>
      <c r="I1180" s="77"/>
      <c r="J1180" s="77"/>
      <c r="K1180" s="77"/>
    </row>
    <row r="1181" spans="4:11">
      <c r="D1181" s="77"/>
      <c r="E1181" s="77"/>
      <c r="F1181" s="77"/>
      <c r="G1181" s="77"/>
      <c r="H1181" s="77"/>
      <c r="I1181" s="77"/>
      <c r="J1181" s="77"/>
      <c r="K1181" s="77"/>
    </row>
    <row r="1182" spans="4:11">
      <c r="D1182" s="77"/>
      <c r="E1182" s="77"/>
      <c r="F1182" s="77"/>
      <c r="G1182" s="77"/>
      <c r="H1182" s="77"/>
      <c r="I1182" s="77"/>
      <c r="J1182" s="77"/>
      <c r="K1182" s="77"/>
    </row>
    <row r="1183" spans="4:11">
      <c r="D1183" s="77"/>
      <c r="E1183" s="77"/>
      <c r="F1183" s="77"/>
      <c r="G1183" s="77"/>
      <c r="H1183" s="77"/>
      <c r="I1183" s="77"/>
      <c r="J1183" s="77"/>
      <c r="K1183" s="77"/>
    </row>
    <row r="1184" spans="4:11">
      <c r="D1184" s="77"/>
      <c r="E1184" s="77"/>
      <c r="F1184" s="77"/>
      <c r="G1184" s="77"/>
      <c r="H1184" s="77"/>
      <c r="I1184" s="77"/>
      <c r="J1184" s="77"/>
      <c r="K1184" s="77"/>
    </row>
    <row r="1185" spans="4:11">
      <c r="D1185" s="77"/>
      <c r="E1185" s="77"/>
      <c r="F1185" s="77"/>
      <c r="G1185" s="77"/>
      <c r="H1185" s="77"/>
      <c r="I1185" s="77"/>
      <c r="J1185" s="77"/>
      <c r="K1185" s="77"/>
    </row>
    <row r="1186" spans="4:11">
      <c r="D1186" s="77"/>
      <c r="E1186" s="77"/>
      <c r="F1186" s="77"/>
      <c r="G1186" s="77"/>
      <c r="H1186" s="77"/>
      <c r="I1186" s="77"/>
      <c r="J1186" s="77"/>
      <c r="K1186" s="77"/>
    </row>
    <row r="1187" spans="4:11">
      <c r="D1187" s="77"/>
      <c r="E1187" s="77"/>
      <c r="F1187" s="77"/>
      <c r="G1187" s="77"/>
      <c r="H1187" s="77"/>
      <c r="I1187" s="77"/>
      <c r="J1187" s="77"/>
      <c r="K1187" s="77"/>
    </row>
    <row r="1188" spans="4:11">
      <c r="D1188" s="77"/>
      <c r="E1188" s="77"/>
      <c r="F1188" s="77"/>
      <c r="G1188" s="77"/>
      <c r="H1188" s="77"/>
      <c r="I1188" s="77"/>
      <c r="J1188" s="77"/>
      <c r="K1188" s="77"/>
    </row>
    <row r="1189" spans="4:11">
      <c r="D1189" s="77"/>
      <c r="E1189" s="77"/>
      <c r="F1189" s="77"/>
      <c r="G1189" s="77"/>
      <c r="H1189" s="77"/>
      <c r="I1189" s="77"/>
      <c r="J1189" s="77"/>
      <c r="K1189" s="77"/>
    </row>
    <row r="1190" spans="4:11">
      <c r="D1190" s="77"/>
      <c r="E1190" s="77"/>
      <c r="F1190" s="77"/>
      <c r="G1190" s="77"/>
      <c r="H1190" s="77"/>
      <c r="I1190" s="77"/>
      <c r="J1190" s="77"/>
      <c r="K1190" s="77"/>
    </row>
    <row r="1191" spans="4:11">
      <c r="D1191" s="77"/>
      <c r="E1191" s="77"/>
      <c r="F1191" s="77"/>
      <c r="G1191" s="77"/>
      <c r="H1191" s="77"/>
      <c r="I1191" s="77"/>
      <c r="J1191" s="77"/>
      <c r="K1191" s="77"/>
    </row>
    <row r="1192" spans="4:11">
      <c r="D1192" s="77"/>
      <c r="E1192" s="77"/>
      <c r="F1192" s="77"/>
      <c r="G1192" s="77"/>
      <c r="H1192" s="77"/>
      <c r="I1192" s="77"/>
      <c r="J1192" s="77"/>
      <c r="K1192" s="77"/>
    </row>
    <row r="1193" spans="4:11">
      <c r="D1193" s="77"/>
      <c r="E1193" s="77"/>
      <c r="F1193" s="77"/>
      <c r="G1193" s="77"/>
      <c r="H1193" s="77"/>
      <c r="I1193" s="77"/>
      <c r="J1193" s="77"/>
      <c r="K1193" s="77"/>
    </row>
    <row r="1194" spans="4:11">
      <c r="D1194" s="77"/>
      <c r="E1194" s="77"/>
      <c r="F1194" s="77"/>
      <c r="G1194" s="77"/>
      <c r="H1194" s="77"/>
      <c r="I1194" s="77"/>
      <c r="J1194" s="77"/>
      <c r="K1194" s="77"/>
    </row>
    <row r="1195" spans="4:11">
      <c r="D1195" s="77"/>
      <c r="E1195" s="77"/>
      <c r="F1195" s="77"/>
      <c r="G1195" s="77"/>
      <c r="H1195" s="77"/>
      <c r="I1195" s="77"/>
      <c r="J1195" s="77"/>
      <c r="K1195" s="77"/>
    </row>
    <row r="1196" spans="4:11">
      <c r="D1196" s="77"/>
      <c r="E1196" s="77"/>
      <c r="F1196" s="77"/>
      <c r="G1196" s="77"/>
      <c r="H1196" s="77"/>
      <c r="I1196" s="77"/>
      <c r="J1196" s="77"/>
      <c r="K1196" s="77"/>
    </row>
    <row r="1197" spans="4:11">
      <c r="D1197" s="77"/>
      <c r="E1197" s="77"/>
      <c r="F1197" s="77"/>
      <c r="G1197" s="77"/>
      <c r="H1197" s="77"/>
      <c r="I1197" s="77"/>
      <c r="J1197" s="77"/>
      <c r="K1197" s="77"/>
    </row>
    <row r="1198" spans="4:11">
      <c r="D1198" s="77"/>
      <c r="E1198" s="77"/>
      <c r="F1198" s="77"/>
      <c r="G1198" s="77"/>
      <c r="H1198" s="77"/>
      <c r="I1198" s="77"/>
      <c r="J1198" s="77"/>
      <c r="K1198" s="77"/>
    </row>
    <row r="1199" spans="4:11">
      <c r="D1199" s="77"/>
      <c r="E1199" s="77"/>
      <c r="F1199" s="77"/>
      <c r="G1199" s="77"/>
      <c r="H1199" s="77"/>
      <c r="I1199" s="77"/>
      <c r="J1199" s="77"/>
      <c r="K1199" s="77"/>
    </row>
    <row r="1200" spans="4:11">
      <c r="D1200" s="77"/>
      <c r="E1200" s="77"/>
      <c r="F1200" s="77"/>
      <c r="G1200" s="77"/>
      <c r="H1200" s="77"/>
      <c r="I1200" s="77"/>
      <c r="J1200" s="77"/>
      <c r="K1200" s="77"/>
    </row>
    <row r="1201" spans="4:11">
      <c r="D1201" s="77"/>
      <c r="E1201" s="77"/>
      <c r="F1201" s="77"/>
      <c r="G1201" s="77"/>
      <c r="H1201" s="77"/>
      <c r="I1201" s="77"/>
      <c r="J1201" s="77"/>
      <c r="K1201" s="77"/>
    </row>
    <row r="1202" spans="4:11">
      <c r="D1202" s="77"/>
      <c r="E1202" s="77"/>
      <c r="F1202" s="77"/>
      <c r="G1202" s="77"/>
      <c r="H1202" s="77"/>
      <c r="I1202" s="77"/>
      <c r="J1202" s="77"/>
      <c r="K1202" s="77"/>
    </row>
    <row r="1203" spans="4:11">
      <c r="D1203" s="77"/>
      <c r="E1203" s="77"/>
      <c r="F1203" s="77"/>
      <c r="G1203" s="77"/>
      <c r="H1203" s="77"/>
      <c r="I1203" s="77"/>
      <c r="J1203" s="77"/>
      <c r="K1203" s="77"/>
    </row>
    <row r="1204" spans="4:11">
      <c r="D1204" s="77"/>
      <c r="E1204" s="77"/>
      <c r="F1204" s="77"/>
      <c r="G1204" s="77"/>
      <c r="H1204" s="77"/>
      <c r="I1204" s="77"/>
      <c r="J1204" s="77"/>
      <c r="K1204" s="77"/>
    </row>
    <row r="1205" spans="4:11">
      <c r="D1205" s="77"/>
      <c r="E1205" s="77"/>
      <c r="F1205" s="77"/>
      <c r="G1205" s="77"/>
      <c r="H1205" s="77"/>
      <c r="I1205" s="77"/>
      <c r="J1205" s="77"/>
      <c r="K1205" s="77"/>
    </row>
    <row r="1206" spans="4:11">
      <c r="D1206" s="77"/>
      <c r="E1206" s="77"/>
      <c r="F1206" s="77"/>
      <c r="G1206" s="77"/>
      <c r="H1206" s="77"/>
      <c r="I1206" s="77"/>
      <c r="J1206" s="77"/>
      <c r="K1206" s="77"/>
    </row>
    <row r="1207" spans="4:11">
      <c r="D1207" s="77"/>
      <c r="E1207" s="77"/>
      <c r="F1207" s="77"/>
      <c r="G1207" s="77"/>
      <c r="H1207" s="77"/>
      <c r="I1207" s="77"/>
      <c r="J1207" s="77"/>
      <c r="K1207" s="77"/>
    </row>
    <row r="1208" spans="4:11">
      <c r="D1208" s="77"/>
      <c r="E1208" s="77"/>
      <c r="F1208" s="77"/>
      <c r="G1208" s="77"/>
      <c r="H1208" s="77"/>
      <c r="I1208" s="77"/>
      <c r="J1208" s="77"/>
      <c r="K1208" s="77"/>
    </row>
    <row r="1209" spans="4:11">
      <c r="D1209" s="77"/>
      <c r="E1209" s="77"/>
      <c r="F1209" s="77"/>
      <c r="G1209" s="77"/>
      <c r="H1209" s="77"/>
      <c r="I1209" s="77"/>
      <c r="J1209" s="77"/>
      <c r="K1209" s="77"/>
    </row>
    <row r="1210" spans="4:11">
      <c r="D1210" s="77"/>
      <c r="E1210" s="77"/>
      <c r="F1210" s="77"/>
      <c r="G1210" s="77"/>
      <c r="H1210" s="77"/>
      <c r="I1210" s="77"/>
      <c r="J1210" s="77"/>
      <c r="K1210" s="77"/>
    </row>
    <row r="1211" spans="4:11">
      <c r="D1211" s="77"/>
      <c r="E1211" s="77"/>
      <c r="F1211" s="77"/>
      <c r="G1211" s="77"/>
      <c r="H1211" s="77"/>
      <c r="I1211" s="77"/>
      <c r="J1211" s="77"/>
      <c r="K1211" s="77"/>
    </row>
    <row r="1212" spans="4:11">
      <c r="D1212" s="77"/>
      <c r="E1212" s="77"/>
      <c r="F1212" s="77"/>
      <c r="G1212" s="77"/>
      <c r="H1212" s="77"/>
      <c r="I1212" s="77"/>
      <c r="J1212" s="77"/>
      <c r="K1212" s="77"/>
    </row>
    <row r="1213" spans="4:11">
      <c r="D1213" s="77"/>
      <c r="E1213" s="77"/>
      <c r="F1213" s="77"/>
      <c r="G1213" s="77"/>
      <c r="H1213" s="77"/>
      <c r="I1213" s="77"/>
      <c r="J1213" s="77"/>
      <c r="K1213" s="77"/>
    </row>
    <row r="1214" spans="4:11">
      <c r="D1214" s="77"/>
      <c r="E1214" s="77"/>
      <c r="F1214" s="77"/>
      <c r="G1214" s="77"/>
      <c r="H1214" s="77"/>
      <c r="I1214" s="77"/>
      <c r="J1214" s="77"/>
      <c r="K1214" s="77"/>
    </row>
    <row r="1215" spans="4:11">
      <c r="D1215" s="77"/>
      <c r="E1215" s="77"/>
      <c r="F1215" s="77"/>
      <c r="G1215" s="77"/>
      <c r="H1215" s="77"/>
      <c r="I1215" s="77"/>
      <c r="J1215" s="77"/>
      <c r="K1215" s="77"/>
    </row>
    <row r="1216" spans="4:11">
      <c r="D1216" s="77"/>
      <c r="E1216" s="77"/>
      <c r="F1216" s="77"/>
      <c r="G1216" s="77"/>
      <c r="H1216" s="77"/>
      <c r="I1216" s="77"/>
      <c r="J1216" s="77"/>
      <c r="K1216" s="77"/>
    </row>
    <row r="1217" spans="4:11">
      <c r="D1217" s="77"/>
      <c r="E1217" s="77"/>
      <c r="F1217" s="77"/>
      <c r="G1217" s="77"/>
      <c r="H1217" s="77"/>
      <c r="I1217" s="77"/>
      <c r="J1217" s="77"/>
      <c r="K1217" s="77"/>
    </row>
    <row r="1218" spans="4:11">
      <c r="D1218" s="77"/>
      <c r="E1218" s="77"/>
      <c r="F1218" s="77"/>
      <c r="G1218" s="77"/>
      <c r="H1218" s="77"/>
      <c r="I1218" s="77"/>
      <c r="J1218" s="77"/>
      <c r="K1218" s="77"/>
    </row>
    <row r="1219" spans="4:11">
      <c r="D1219" s="77"/>
      <c r="E1219" s="77"/>
      <c r="F1219" s="77"/>
      <c r="G1219" s="77"/>
      <c r="H1219" s="77"/>
      <c r="I1219" s="77"/>
      <c r="J1219" s="77"/>
      <c r="K1219" s="77"/>
    </row>
    <row r="1220" spans="4:11">
      <c r="D1220" s="77"/>
      <c r="E1220" s="77"/>
      <c r="F1220" s="77"/>
      <c r="G1220" s="77"/>
      <c r="H1220" s="77"/>
      <c r="I1220" s="77"/>
      <c r="J1220" s="77"/>
      <c r="K1220" s="77"/>
    </row>
    <row r="1221" spans="4:11">
      <c r="D1221" s="77"/>
      <c r="E1221" s="77"/>
      <c r="F1221" s="77"/>
      <c r="G1221" s="77"/>
      <c r="H1221" s="77"/>
      <c r="I1221" s="77"/>
      <c r="J1221" s="77"/>
      <c r="K1221" s="77"/>
    </row>
    <row r="1222" spans="4:11">
      <c r="D1222" s="77"/>
      <c r="E1222" s="77"/>
      <c r="F1222" s="77"/>
      <c r="G1222" s="77"/>
      <c r="H1222" s="77"/>
      <c r="I1222" s="77"/>
      <c r="J1222" s="77"/>
      <c r="K1222" s="77"/>
    </row>
    <row r="1223" spans="4:11">
      <c r="D1223" s="77"/>
      <c r="E1223" s="77"/>
      <c r="F1223" s="77"/>
      <c r="G1223" s="77"/>
      <c r="H1223" s="77"/>
      <c r="I1223" s="77"/>
      <c r="J1223" s="77"/>
      <c r="K1223" s="77"/>
    </row>
    <row r="1224" spans="4:11">
      <c r="D1224" s="77"/>
      <c r="E1224" s="77"/>
      <c r="F1224" s="77"/>
      <c r="G1224" s="77"/>
      <c r="H1224" s="77"/>
      <c r="I1224" s="77"/>
      <c r="J1224" s="77"/>
      <c r="K1224" s="77"/>
    </row>
    <row r="1225" spans="4:11">
      <c r="D1225" s="77"/>
      <c r="E1225" s="77"/>
      <c r="F1225" s="77"/>
      <c r="G1225" s="77"/>
      <c r="H1225" s="77"/>
      <c r="I1225" s="77"/>
      <c r="J1225" s="77"/>
      <c r="K1225" s="77"/>
    </row>
    <row r="1226" spans="4:11">
      <c r="D1226" s="77"/>
      <c r="E1226" s="77"/>
      <c r="F1226" s="77"/>
      <c r="G1226" s="77"/>
      <c r="H1226" s="77"/>
      <c r="I1226" s="77"/>
      <c r="J1226" s="77"/>
      <c r="K1226" s="77"/>
    </row>
    <row r="1227" spans="4:11">
      <c r="D1227" s="77"/>
      <c r="E1227" s="77"/>
      <c r="F1227" s="77"/>
      <c r="G1227" s="77"/>
      <c r="H1227" s="77"/>
      <c r="I1227" s="77"/>
      <c r="J1227" s="77"/>
      <c r="K1227" s="77"/>
    </row>
    <row r="1228" spans="4:11">
      <c r="D1228" s="77"/>
      <c r="E1228" s="77"/>
      <c r="F1228" s="77"/>
      <c r="G1228" s="77"/>
      <c r="H1228" s="77"/>
      <c r="I1228" s="77"/>
      <c r="J1228" s="77"/>
      <c r="K1228" s="77"/>
    </row>
    <row r="1229" spans="4:11">
      <c r="D1229" s="77"/>
      <c r="E1229" s="77"/>
      <c r="F1229" s="77"/>
      <c r="G1229" s="77"/>
      <c r="H1229" s="77"/>
      <c r="I1229" s="77"/>
      <c r="J1229" s="77"/>
      <c r="K1229" s="77"/>
    </row>
    <row r="1230" spans="4:11">
      <c r="D1230" s="77"/>
      <c r="E1230" s="77"/>
      <c r="F1230" s="77"/>
      <c r="G1230" s="77"/>
      <c r="H1230" s="77"/>
      <c r="I1230" s="77"/>
      <c r="J1230" s="77"/>
      <c r="K1230" s="77"/>
    </row>
    <row r="1231" spans="4:11">
      <c r="D1231" s="77"/>
      <c r="E1231" s="77"/>
      <c r="F1231" s="77"/>
      <c r="G1231" s="77"/>
      <c r="H1231" s="77"/>
      <c r="I1231" s="77"/>
      <c r="J1231" s="77"/>
      <c r="K1231" s="77"/>
    </row>
    <row r="1232" spans="4:11">
      <c r="D1232" s="77"/>
      <c r="E1232" s="77"/>
      <c r="F1232" s="77"/>
      <c r="G1232" s="77"/>
      <c r="H1232" s="77"/>
      <c r="I1232" s="77"/>
      <c r="J1232" s="77"/>
      <c r="K1232" s="77"/>
    </row>
    <row r="1233" spans="4:11">
      <c r="D1233" s="77"/>
      <c r="E1233" s="77"/>
      <c r="F1233" s="77"/>
      <c r="G1233" s="77"/>
      <c r="H1233" s="77"/>
      <c r="I1233" s="77"/>
      <c r="J1233" s="77"/>
      <c r="K1233" s="77"/>
    </row>
    <row r="1234" spans="4:11">
      <c r="D1234" s="77"/>
      <c r="E1234" s="77"/>
      <c r="F1234" s="77"/>
      <c r="G1234" s="77"/>
      <c r="H1234" s="77"/>
      <c r="I1234" s="77"/>
      <c r="J1234" s="77"/>
      <c r="K1234" s="77"/>
    </row>
    <row r="1235" spans="4:11">
      <c r="D1235" s="77"/>
      <c r="E1235" s="77"/>
      <c r="F1235" s="77"/>
      <c r="G1235" s="77"/>
      <c r="H1235" s="77"/>
      <c r="I1235" s="77"/>
      <c r="J1235" s="77"/>
      <c r="K1235" s="77"/>
    </row>
    <row r="1236" spans="4:11">
      <c r="D1236" s="77"/>
      <c r="E1236" s="77"/>
      <c r="F1236" s="77"/>
      <c r="G1236" s="77"/>
      <c r="H1236" s="77"/>
      <c r="I1236" s="77"/>
      <c r="J1236" s="77"/>
      <c r="K1236" s="77"/>
    </row>
    <row r="1237" spans="4:11">
      <c r="D1237" s="77"/>
      <c r="E1237" s="77"/>
      <c r="F1237" s="77"/>
      <c r="G1237" s="77"/>
      <c r="H1237" s="77"/>
      <c r="I1237" s="77"/>
      <c r="J1237" s="77"/>
      <c r="K1237" s="77"/>
    </row>
    <row r="1238" spans="4:11">
      <c r="D1238" s="77"/>
      <c r="E1238" s="77"/>
      <c r="F1238" s="77"/>
      <c r="G1238" s="77"/>
      <c r="H1238" s="77"/>
      <c r="I1238" s="77"/>
      <c r="J1238" s="77"/>
      <c r="K1238" s="77"/>
    </row>
    <row r="1239" spans="4:11">
      <c r="D1239" s="77"/>
      <c r="E1239" s="77"/>
      <c r="F1239" s="77"/>
      <c r="G1239" s="77"/>
      <c r="H1239" s="77"/>
      <c r="I1239" s="77"/>
      <c r="J1239" s="77"/>
      <c r="K1239" s="77"/>
    </row>
    <row r="1240" spans="4:11">
      <c r="D1240" s="77"/>
      <c r="E1240" s="77"/>
      <c r="F1240" s="77"/>
      <c r="G1240" s="77"/>
      <c r="H1240" s="77"/>
      <c r="I1240" s="77"/>
      <c r="J1240" s="77"/>
      <c r="K1240" s="77"/>
    </row>
    <row r="1241" spans="4:11">
      <c r="D1241" s="77"/>
      <c r="E1241" s="77"/>
      <c r="F1241" s="77"/>
      <c r="G1241" s="77"/>
      <c r="H1241" s="77"/>
      <c r="I1241" s="77"/>
      <c r="J1241" s="77"/>
      <c r="K1241" s="77"/>
    </row>
    <row r="1242" spans="4:11">
      <c r="D1242" s="77"/>
      <c r="E1242" s="77"/>
      <c r="F1242" s="77"/>
      <c r="G1242" s="77"/>
      <c r="H1242" s="77"/>
      <c r="I1242" s="77"/>
      <c r="J1242" s="77"/>
      <c r="K1242" s="77"/>
    </row>
    <row r="1243" spans="4:11">
      <c r="D1243" s="77"/>
      <c r="E1243" s="77"/>
      <c r="F1243" s="77"/>
      <c r="G1243" s="77"/>
      <c r="H1243" s="77"/>
      <c r="I1243" s="77"/>
      <c r="J1243" s="77"/>
      <c r="K1243" s="77"/>
    </row>
    <row r="1244" spans="4:11">
      <c r="D1244" s="77"/>
      <c r="E1244" s="77"/>
      <c r="F1244" s="77"/>
      <c r="G1244" s="77"/>
      <c r="H1244" s="77"/>
      <c r="I1244" s="77"/>
      <c r="J1244" s="77"/>
      <c r="K1244" s="77"/>
    </row>
    <row r="1245" spans="4:11">
      <c r="D1245" s="77"/>
      <c r="E1245" s="77"/>
      <c r="F1245" s="77"/>
      <c r="G1245" s="77"/>
      <c r="H1245" s="77"/>
      <c r="I1245" s="77"/>
      <c r="J1245" s="77"/>
      <c r="K1245" s="77"/>
    </row>
    <row r="1246" spans="4:11">
      <c r="D1246" s="77"/>
      <c r="E1246" s="77"/>
      <c r="F1246" s="77"/>
      <c r="G1246" s="77"/>
      <c r="H1246" s="77"/>
      <c r="I1246" s="77"/>
      <c r="J1246" s="77"/>
      <c r="K1246" s="77"/>
    </row>
    <row r="1247" spans="4:11">
      <c r="D1247" s="77"/>
      <c r="E1247" s="77"/>
      <c r="F1247" s="77"/>
      <c r="G1247" s="77"/>
      <c r="H1247" s="77"/>
      <c r="I1247" s="77"/>
      <c r="J1247" s="77"/>
      <c r="K1247" s="77"/>
    </row>
    <row r="1248" spans="4:11">
      <c r="D1248" s="77"/>
      <c r="E1248" s="77"/>
      <c r="F1248" s="77"/>
      <c r="G1248" s="77"/>
      <c r="H1248" s="77"/>
      <c r="I1248" s="77"/>
      <c r="J1248" s="77"/>
      <c r="K1248" s="77"/>
    </row>
    <row r="1249" spans="4:11">
      <c r="D1249" s="77"/>
      <c r="E1249" s="77"/>
      <c r="F1249" s="77"/>
      <c r="G1249" s="77"/>
      <c r="H1249" s="77"/>
      <c r="I1249" s="77"/>
      <c r="J1249" s="77"/>
      <c r="K1249" s="77"/>
    </row>
    <row r="1250" spans="4:11">
      <c r="D1250" s="77"/>
      <c r="E1250" s="77"/>
      <c r="F1250" s="77"/>
      <c r="G1250" s="77"/>
      <c r="H1250" s="77"/>
      <c r="I1250" s="77"/>
      <c r="J1250" s="77"/>
      <c r="K1250" s="77"/>
    </row>
    <row r="1251" spans="4:11">
      <c r="D1251" s="77"/>
      <c r="E1251" s="77"/>
      <c r="F1251" s="77"/>
      <c r="G1251" s="77"/>
      <c r="H1251" s="77"/>
      <c r="I1251" s="77"/>
      <c r="J1251" s="77"/>
      <c r="K1251" s="77"/>
    </row>
    <row r="1252" spans="4:11">
      <c r="D1252" s="77"/>
      <c r="E1252" s="77"/>
      <c r="F1252" s="77"/>
      <c r="G1252" s="77"/>
      <c r="H1252" s="77"/>
      <c r="I1252" s="77"/>
      <c r="J1252" s="77"/>
      <c r="K1252" s="77"/>
    </row>
    <row r="1253" spans="4:11">
      <c r="D1253" s="77"/>
      <c r="E1253" s="77"/>
      <c r="F1253" s="77"/>
      <c r="G1253" s="77"/>
      <c r="H1253" s="77"/>
      <c r="I1253" s="77"/>
      <c r="J1253" s="77"/>
      <c r="K1253" s="77"/>
    </row>
    <row r="1254" spans="4:11">
      <c r="D1254" s="77"/>
      <c r="E1254" s="77"/>
      <c r="F1254" s="77"/>
      <c r="G1254" s="77"/>
      <c r="H1254" s="77"/>
      <c r="I1254" s="77"/>
      <c r="J1254" s="77"/>
      <c r="K1254" s="77"/>
    </row>
    <row r="1255" spans="4:11">
      <c r="D1255" s="77"/>
      <c r="E1255" s="77"/>
      <c r="F1255" s="77"/>
      <c r="G1255" s="77"/>
      <c r="H1255" s="77"/>
      <c r="I1255" s="77"/>
      <c r="J1255" s="77"/>
      <c r="K1255" s="77"/>
    </row>
    <row r="1256" spans="4:11">
      <c r="D1256" s="77"/>
      <c r="E1256" s="77"/>
      <c r="F1256" s="77"/>
      <c r="G1256" s="77"/>
      <c r="H1256" s="77"/>
      <c r="I1256" s="77"/>
      <c r="J1256" s="77"/>
      <c r="K1256" s="77"/>
    </row>
    <row r="1257" spans="4:11">
      <c r="D1257" s="77"/>
      <c r="E1257" s="77"/>
      <c r="F1257" s="77"/>
      <c r="G1257" s="77"/>
      <c r="H1257" s="77"/>
      <c r="I1257" s="77"/>
      <c r="J1257" s="77"/>
      <c r="K1257" s="77"/>
    </row>
    <row r="1258" spans="4:11">
      <c r="D1258" s="77"/>
      <c r="E1258" s="77"/>
      <c r="F1258" s="77"/>
      <c r="G1258" s="77"/>
      <c r="H1258" s="77"/>
      <c r="I1258" s="77"/>
      <c r="J1258" s="77"/>
      <c r="K1258" s="77"/>
    </row>
    <row r="1259" spans="4:11">
      <c r="D1259" s="77"/>
      <c r="E1259" s="77"/>
      <c r="F1259" s="77"/>
      <c r="G1259" s="77"/>
      <c r="H1259" s="77"/>
      <c r="I1259" s="77"/>
      <c r="J1259" s="77"/>
      <c r="K1259" s="77"/>
    </row>
    <row r="1260" spans="4:11">
      <c r="D1260" s="77"/>
      <c r="E1260" s="77"/>
      <c r="F1260" s="77"/>
      <c r="G1260" s="77"/>
      <c r="H1260" s="77"/>
      <c r="I1260" s="77"/>
      <c r="J1260" s="77"/>
      <c r="K1260" s="77"/>
    </row>
    <row r="1261" spans="4:11">
      <c r="D1261" s="77"/>
      <c r="E1261" s="77"/>
      <c r="F1261" s="77"/>
      <c r="G1261" s="77"/>
      <c r="H1261" s="77"/>
      <c r="I1261" s="77"/>
      <c r="J1261" s="77"/>
      <c r="K1261" s="77"/>
    </row>
    <row r="1262" spans="4:11">
      <c r="D1262" s="77"/>
      <c r="E1262" s="77"/>
      <c r="F1262" s="77"/>
      <c r="G1262" s="77"/>
      <c r="H1262" s="77"/>
      <c r="I1262" s="77"/>
      <c r="J1262" s="77"/>
      <c r="K1262" s="77"/>
    </row>
    <row r="1263" spans="4:11">
      <c r="D1263" s="77"/>
      <c r="E1263" s="77"/>
      <c r="F1263" s="77"/>
      <c r="G1263" s="77"/>
      <c r="H1263" s="77"/>
      <c r="I1263" s="77"/>
      <c r="J1263" s="77"/>
      <c r="K1263" s="77"/>
    </row>
    <row r="1264" spans="4:11">
      <c r="D1264" s="77"/>
      <c r="E1264" s="77"/>
      <c r="F1264" s="77"/>
      <c r="G1264" s="77"/>
      <c r="H1264" s="77"/>
      <c r="I1264" s="77"/>
      <c r="J1264" s="77"/>
      <c r="K1264" s="77"/>
    </row>
    <row r="1265" spans="4:11">
      <c r="D1265" s="77"/>
      <c r="E1265" s="77"/>
      <c r="F1265" s="77"/>
      <c r="G1265" s="77"/>
      <c r="H1265" s="77"/>
      <c r="I1265" s="77"/>
      <c r="J1265" s="77"/>
      <c r="K1265" s="77"/>
    </row>
    <row r="1266" spans="4:11">
      <c r="D1266" s="77"/>
      <c r="E1266" s="77"/>
      <c r="F1266" s="77"/>
      <c r="G1266" s="77"/>
      <c r="H1266" s="77"/>
      <c r="I1266" s="77"/>
      <c r="J1266" s="77"/>
      <c r="K1266" s="77"/>
    </row>
    <row r="1267" spans="4:11">
      <c r="D1267" s="77"/>
      <c r="E1267" s="77"/>
      <c r="F1267" s="77"/>
      <c r="G1267" s="77"/>
      <c r="H1267" s="77"/>
      <c r="I1267" s="77"/>
      <c r="J1267" s="77"/>
      <c r="K1267" s="77"/>
    </row>
    <row r="1268" spans="4:11">
      <c r="D1268" s="77"/>
      <c r="E1268" s="77"/>
      <c r="F1268" s="77"/>
      <c r="G1268" s="77"/>
      <c r="H1268" s="77"/>
      <c r="I1268" s="77"/>
      <c r="J1268" s="77"/>
      <c r="K1268" s="77"/>
    </row>
    <row r="1269" spans="4:11">
      <c r="D1269" s="77"/>
      <c r="E1269" s="77"/>
      <c r="F1269" s="77"/>
      <c r="G1269" s="77"/>
      <c r="H1269" s="77"/>
      <c r="I1269" s="77"/>
      <c r="J1269" s="77"/>
      <c r="K1269" s="77"/>
    </row>
    <row r="1270" spans="4:11">
      <c r="D1270" s="77"/>
      <c r="E1270" s="77"/>
      <c r="F1270" s="77"/>
      <c r="G1270" s="77"/>
      <c r="H1270" s="77"/>
      <c r="I1270" s="77"/>
      <c r="J1270" s="77"/>
      <c r="K1270" s="77"/>
    </row>
    <row r="1271" spans="4:11">
      <c r="D1271" s="77"/>
      <c r="E1271" s="77"/>
      <c r="F1271" s="77"/>
      <c r="G1271" s="77"/>
      <c r="H1271" s="77"/>
      <c r="I1271" s="77"/>
      <c r="J1271" s="77"/>
      <c r="K1271" s="77"/>
    </row>
    <row r="1272" spans="4:11">
      <c r="D1272" s="77"/>
      <c r="E1272" s="77"/>
      <c r="F1272" s="77"/>
      <c r="G1272" s="77"/>
      <c r="H1272" s="77"/>
      <c r="I1272" s="77"/>
      <c r="J1272" s="77"/>
      <c r="K1272" s="77"/>
    </row>
    <row r="1273" spans="4:11">
      <c r="D1273" s="77"/>
      <c r="E1273" s="77"/>
      <c r="F1273" s="77"/>
      <c r="G1273" s="77"/>
      <c r="H1273" s="77"/>
      <c r="I1273" s="77"/>
      <c r="J1273" s="77"/>
      <c r="K1273" s="77"/>
    </row>
    <row r="1274" spans="4:11">
      <c r="D1274" s="77"/>
      <c r="E1274" s="77"/>
      <c r="F1274" s="77"/>
      <c r="G1274" s="77"/>
      <c r="H1274" s="77"/>
      <c r="I1274" s="77"/>
      <c r="J1274" s="77"/>
      <c r="K1274" s="77"/>
    </row>
    <row r="1275" spans="4:11">
      <c r="D1275" s="77"/>
      <c r="E1275" s="77"/>
      <c r="F1275" s="77"/>
      <c r="G1275" s="77"/>
      <c r="H1275" s="77"/>
      <c r="I1275" s="77"/>
      <c r="J1275" s="77"/>
      <c r="K1275" s="77"/>
    </row>
    <row r="1276" spans="4:11">
      <c r="D1276" s="77"/>
      <c r="E1276" s="77"/>
      <c r="F1276" s="77"/>
      <c r="G1276" s="77"/>
      <c r="H1276" s="77"/>
      <c r="I1276" s="77"/>
      <c r="J1276" s="77"/>
      <c r="K1276" s="77"/>
    </row>
    <row r="1277" spans="4:11">
      <c r="D1277" s="77"/>
      <c r="E1277" s="77"/>
      <c r="F1277" s="77"/>
      <c r="G1277" s="77"/>
      <c r="H1277" s="77"/>
      <c r="I1277" s="77"/>
      <c r="J1277" s="77"/>
      <c r="K1277" s="77"/>
    </row>
    <row r="1278" spans="4:11">
      <c r="D1278" s="77"/>
      <c r="E1278" s="77"/>
      <c r="F1278" s="77"/>
      <c r="G1278" s="77"/>
      <c r="H1278" s="77"/>
      <c r="I1278" s="77"/>
      <c r="J1278" s="77"/>
      <c r="K1278" s="77"/>
    </row>
    <row r="1279" spans="4:11">
      <c r="D1279" s="77"/>
      <c r="E1279" s="77"/>
      <c r="F1279" s="77"/>
      <c r="G1279" s="77"/>
      <c r="H1279" s="77"/>
      <c r="I1279" s="77"/>
      <c r="J1279" s="77"/>
      <c r="K1279" s="77"/>
    </row>
    <row r="1280" spans="4:11">
      <c r="D1280" s="77"/>
      <c r="E1280" s="77"/>
      <c r="F1280" s="77"/>
      <c r="G1280" s="77"/>
      <c r="H1280" s="77"/>
      <c r="I1280" s="77"/>
      <c r="J1280" s="77"/>
      <c r="K1280" s="77"/>
    </row>
    <row r="1281" spans="4:11">
      <c r="D1281" s="77"/>
      <c r="E1281" s="77"/>
      <c r="F1281" s="77"/>
      <c r="G1281" s="77"/>
      <c r="H1281" s="77"/>
      <c r="I1281" s="77"/>
      <c r="J1281" s="77"/>
      <c r="K1281" s="77"/>
    </row>
    <row r="1282" spans="4:11">
      <c r="D1282" s="77"/>
      <c r="E1282" s="77"/>
      <c r="F1282" s="77"/>
      <c r="G1282" s="77"/>
      <c r="H1282" s="77"/>
      <c r="I1282" s="77"/>
      <c r="J1282" s="77"/>
      <c r="K1282" s="77"/>
    </row>
    <row r="1283" spans="4:11">
      <c r="D1283" s="77"/>
      <c r="E1283" s="77"/>
      <c r="F1283" s="77"/>
      <c r="G1283" s="77"/>
      <c r="H1283" s="77"/>
      <c r="I1283" s="77"/>
      <c r="J1283" s="77"/>
      <c r="K1283" s="77"/>
    </row>
    <row r="1284" spans="4:11">
      <c r="D1284" s="77"/>
      <c r="E1284" s="77"/>
      <c r="F1284" s="77"/>
      <c r="G1284" s="77"/>
      <c r="H1284" s="77"/>
      <c r="I1284" s="77"/>
      <c r="J1284" s="77"/>
      <c r="K1284" s="77"/>
    </row>
    <row r="1285" spans="4:11">
      <c r="D1285" s="77"/>
      <c r="E1285" s="77"/>
      <c r="F1285" s="77"/>
      <c r="G1285" s="77"/>
      <c r="H1285" s="77"/>
      <c r="I1285" s="77"/>
      <c r="J1285" s="77"/>
      <c r="K1285" s="77"/>
    </row>
    <row r="1286" spans="4:11">
      <c r="D1286" s="77"/>
      <c r="E1286" s="77"/>
      <c r="F1286" s="77"/>
      <c r="G1286" s="77"/>
      <c r="H1286" s="77"/>
      <c r="I1286" s="77"/>
      <c r="J1286" s="77"/>
      <c r="K1286" s="77"/>
    </row>
    <row r="1287" spans="4:11">
      <c r="D1287" s="77"/>
      <c r="E1287" s="77"/>
      <c r="F1287" s="77"/>
      <c r="G1287" s="77"/>
      <c r="H1287" s="77"/>
      <c r="I1287" s="77"/>
      <c r="J1287" s="77"/>
      <c r="K1287" s="77"/>
    </row>
    <row r="1288" spans="4:11">
      <c r="D1288" s="77"/>
      <c r="E1288" s="77"/>
      <c r="F1288" s="77"/>
      <c r="G1288" s="77"/>
      <c r="H1288" s="77"/>
      <c r="I1288" s="77"/>
      <c r="J1288" s="77"/>
      <c r="K1288" s="77"/>
    </row>
    <row r="1289" spans="4:11">
      <c r="D1289" s="77"/>
      <c r="E1289" s="77"/>
      <c r="F1289" s="77"/>
      <c r="G1289" s="77"/>
      <c r="H1289" s="77"/>
      <c r="I1289" s="77"/>
      <c r="J1289" s="77"/>
      <c r="K1289" s="77"/>
    </row>
    <row r="1290" spans="4:11">
      <c r="D1290" s="77"/>
      <c r="E1290" s="77"/>
      <c r="F1290" s="77"/>
      <c r="G1290" s="77"/>
      <c r="H1290" s="77"/>
      <c r="I1290" s="77"/>
      <c r="J1290" s="77"/>
      <c r="K1290" s="77"/>
    </row>
    <row r="1291" spans="4:11">
      <c r="D1291" s="77"/>
      <c r="E1291" s="77"/>
      <c r="F1291" s="77"/>
      <c r="G1291" s="77"/>
      <c r="H1291" s="77"/>
      <c r="I1291" s="77"/>
      <c r="J1291" s="77"/>
      <c r="K1291" s="77"/>
    </row>
    <row r="1292" spans="4:11">
      <c r="D1292" s="77"/>
      <c r="E1292" s="77"/>
      <c r="F1292" s="77"/>
      <c r="G1292" s="77"/>
      <c r="H1292" s="77"/>
      <c r="I1292" s="77"/>
      <c r="J1292" s="77"/>
      <c r="K1292" s="77"/>
    </row>
    <row r="1293" spans="4:11">
      <c r="D1293" s="77"/>
      <c r="E1293" s="77"/>
      <c r="F1293" s="77"/>
      <c r="G1293" s="77"/>
      <c r="H1293" s="77"/>
      <c r="I1293" s="77"/>
      <c r="J1293" s="77"/>
      <c r="K1293" s="77"/>
    </row>
    <row r="1294" spans="4:11">
      <c r="D1294" s="77"/>
      <c r="E1294" s="77"/>
      <c r="F1294" s="77"/>
      <c r="G1294" s="77"/>
      <c r="H1294" s="77"/>
      <c r="I1294" s="77"/>
      <c r="J1294" s="77"/>
      <c r="K1294" s="77"/>
    </row>
    <row r="1295" spans="4:11">
      <c r="D1295" s="77"/>
      <c r="E1295" s="77"/>
      <c r="F1295" s="77"/>
      <c r="G1295" s="77"/>
      <c r="H1295" s="77"/>
      <c r="I1295" s="77"/>
      <c r="J1295" s="77"/>
      <c r="K1295" s="77"/>
    </row>
    <row r="1296" spans="4:11">
      <c r="D1296" s="77"/>
      <c r="E1296" s="77"/>
      <c r="F1296" s="77"/>
      <c r="G1296" s="77"/>
      <c r="H1296" s="77"/>
      <c r="I1296" s="77"/>
      <c r="J1296" s="77"/>
      <c r="K1296" s="77"/>
    </row>
    <row r="1297" spans="4:11">
      <c r="D1297" s="77"/>
      <c r="E1297" s="77"/>
      <c r="F1297" s="77"/>
      <c r="G1297" s="77"/>
      <c r="H1297" s="77"/>
      <c r="I1297" s="77"/>
      <c r="J1297" s="77"/>
      <c r="K1297" s="77"/>
    </row>
    <row r="1298" spans="4:11">
      <c r="D1298" s="77"/>
      <c r="E1298" s="77"/>
      <c r="F1298" s="77"/>
      <c r="G1298" s="77"/>
      <c r="H1298" s="77"/>
      <c r="I1298" s="77"/>
      <c r="J1298" s="77"/>
      <c r="K1298" s="77"/>
    </row>
    <row r="1299" spans="4:11">
      <c r="D1299" s="77"/>
      <c r="E1299" s="77"/>
      <c r="F1299" s="77"/>
      <c r="G1299" s="77"/>
      <c r="H1299" s="77"/>
      <c r="I1299" s="77"/>
      <c r="J1299" s="77"/>
      <c r="K1299" s="77"/>
    </row>
    <row r="1300" spans="4:11">
      <c r="D1300" s="77"/>
      <c r="E1300" s="77"/>
      <c r="F1300" s="77"/>
      <c r="G1300" s="77"/>
      <c r="H1300" s="77"/>
      <c r="I1300" s="77"/>
      <c r="J1300" s="77"/>
      <c r="K1300" s="77"/>
    </row>
    <row r="1301" spans="4:11">
      <c r="D1301" s="77"/>
      <c r="E1301" s="77"/>
      <c r="F1301" s="77"/>
      <c r="G1301" s="77"/>
      <c r="H1301" s="77"/>
      <c r="I1301" s="77"/>
      <c r="J1301" s="77"/>
      <c r="K1301" s="77"/>
    </row>
    <row r="1302" spans="4:11">
      <c r="D1302" s="77"/>
      <c r="E1302" s="77"/>
      <c r="F1302" s="77"/>
      <c r="G1302" s="77"/>
      <c r="H1302" s="77"/>
      <c r="I1302" s="77"/>
      <c r="J1302" s="77"/>
      <c r="K1302" s="77"/>
    </row>
    <row r="1303" spans="4:11">
      <c r="D1303" s="77"/>
      <c r="E1303" s="77"/>
      <c r="F1303" s="77"/>
      <c r="G1303" s="77"/>
      <c r="H1303" s="77"/>
      <c r="I1303" s="77"/>
      <c r="J1303" s="77"/>
      <c r="K1303" s="77"/>
    </row>
    <row r="1304" spans="4:11">
      <c r="D1304" s="77"/>
      <c r="E1304" s="77"/>
      <c r="F1304" s="77"/>
      <c r="G1304" s="77"/>
      <c r="H1304" s="77"/>
      <c r="I1304" s="77"/>
      <c r="J1304" s="77"/>
      <c r="K1304" s="77"/>
    </row>
    <row r="1305" spans="4:11">
      <c r="D1305" s="77"/>
      <c r="E1305" s="77"/>
      <c r="F1305" s="77"/>
      <c r="G1305" s="77"/>
      <c r="H1305" s="77"/>
      <c r="I1305" s="77"/>
      <c r="J1305" s="77"/>
      <c r="K1305" s="77"/>
    </row>
    <row r="1306" spans="4:11">
      <c r="D1306" s="77"/>
      <c r="E1306" s="77"/>
      <c r="F1306" s="77"/>
      <c r="G1306" s="77"/>
      <c r="H1306" s="77"/>
      <c r="I1306" s="77"/>
      <c r="J1306" s="77"/>
      <c r="K1306" s="77"/>
    </row>
    <row r="1307" spans="4:11">
      <c r="D1307" s="77"/>
      <c r="E1307" s="77"/>
      <c r="F1307" s="77"/>
      <c r="G1307" s="77"/>
      <c r="H1307" s="77"/>
      <c r="I1307" s="77"/>
      <c r="J1307" s="77"/>
      <c r="K1307" s="77"/>
    </row>
    <row r="1308" spans="4:11">
      <c r="D1308" s="77"/>
      <c r="E1308" s="77"/>
      <c r="F1308" s="77"/>
      <c r="G1308" s="77"/>
      <c r="H1308" s="77"/>
      <c r="I1308" s="77"/>
      <c r="J1308" s="77"/>
      <c r="K1308" s="77"/>
    </row>
    <row r="1309" spans="4:11">
      <c r="D1309" s="77"/>
      <c r="E1309" s="77"/>
      <c r="F1309" s="77"/>
      <c r="G1309" s="77"/>
      <c r="H1309" s="77"/>
      <c r="I1309" s="77"/>
      <c r="J1309" s="77"/>
      <c r="K1309" s="77"/>
    </row>
    <row r="1310" spans="4:11">
      <c r="D1310" s="77"/>
      <c r="E1310" s="77"/>
      <c r="F1310" s="77"/>
      <c r="G1310" s="77"/>
      <c r="H1310" s="77"/>
      <c r="I1310" s="77"/>
      <c r="J1310" s="77"/>
      <c r="K1310" s="77"/>
    </row>
    <row r="1311" spans="4:11">
      <c r="D1311" s="77"/>
      <c r="E1311" s="77"/>
      <c r="F1311" s="77"/>
      <c r="G1311" s="77"/>
      <c r="H1311" s="77"/>
      <c r="I1311" s="77"/>
      <c r="J1311" s="77"/>
      <c r="K1311" s="77"/>
    </row>
    <row r="1312" spans="4:11">
      <c r="D1312" s="77"/>
      <c r="E1312" s="77"/>
      <c r="F1312" s="77"/>
      <c r="G1312" s="77"/>
      <c r="H1312" s="77"/>
      <c r="I1312" s="77"/>
      <c r="J1312" s="77"/>
      <c r="K1312" s="77"/>
    </row>
    <row r="1313" spans="4:11">
      <c r="D1313" s="77"/>
      <c r="E1313" s="77"/>
      <c r="F1313" s="77"/>
      <c r="G1313" s="77"/>
      <c r="H1313" s="77"/>
      <c r="I1313" s="77"/>
      <c r="J1313" s="77"/>
      <c r="K1313" s="77"/>
    </row>
    <row r="1314" spans="4:11">
      <c r="D1314" s="77"/>
      <c r="E1314" s="77"/>
      <c r="F1314" s="77"/>
      <c r="G1314" s="77"/>
      <c r="H1314" s="77"/>
      <c r="I1314" s="77"/>
      <c r="J1314" s="77"/>
      <c r="K1314" s="77"/>
    </row>
    <row r="1315" spans="4:11">
      <c r="D1315" s="77"/>
      <c r="E1315" s="77"/>
      <c r="F1315" s="77"/>
      <c r="G1315" s="77"/>
      <c r="H1315" s="77"/>
      <c r="I1315" s="77"/>
      <c r="J1315" s="77"/>
      <c r="K1315" s="77"/>
    </row>
    <row r="1316" spans="4:11">
      <c r="D1316" s="77"/>
      <c r="E1316" s="77"/>
      <c r="F1316" s="77"/>
      <c r="G1316" s="77"/>
      <c r="H1316" s="77"/>
      <c r="I1316" s="77"/>
      <c r="J1316" s="77"/>
      <c r="K1316" s="77"/>
    </row>
    <row r="1317" spans="4:11">
      <c r="D1317" s="77"/>
      <c r="E1317" s="77"/>
      <c r="F1317" s="77"/>
      <c r="G1317" s="77"/>
      <c r="H1317" s="77"/>
      <c r="I1317" s="77"/>
      <c r="J1317" s="77"/>
      <c r="K1317" s="77"/>
    </row>
    <row r="1318" spans="4:11">
      <c r="D1318" s="77"/>
      <c r="E1318" s="77"/>
      <c r="F1318" s="77"/>
      <c r="G1318" s="77"/>
      <c r="H1318" s="77"/>
      <c r="I1318" s="77"/>
      <c r="J1318" s="77"/>
      <c r="K1318" s="77"/>
    </row>
    <row r="1319" spans="4:11">
      <c r="D1319" s="77"/>
      <c r="E1319" s="77"/>
      <c r="F1319" s="77"/>
      <c r="G1319" s="77"/>
      <c r="H1319" s="77"/>
      <c r="I1319" s="77"/>
      <c r="J1319" s="77"/>
      <c r="K1319" s="77"/>
    </row>
    <row r="1320" spans="4:11">
      <c r="D1320" s="77"/>
      <c r="E1320" s="77"/>
      <c r="F1320" s="77"/>
      <c r="G1320" s="77"/>
      <c r="H1320" s="77"/>
      <c r="I1320" s="77"/>
      <c r="J1320" s="77"/>
      <c r="K1320" s="77"/>
    </row>
    <row r="1321" spans="4:11">
      <c r="D1321" s="77"/>
      <c r="E1321" s="77"/>
      <c r="F1321" s="77"/>
      <c r="G1321" s="77"/>
      <c r="H1321" s="77"/>
      <c r="I1321" s="77"/>
      <c r="J1321" s="77"/>
      <c r="K1321" s="77"/>
    </row>
    <row r="1322" spans="4:11">
      <c r="D1322" s="77"/>
      <c r="E1322" s="77"/>
      <c r="F1322" s="77"/>
      <c r="G1322" s="77"/>
      <c r="H1322" s="77"/>
      <c r="I1322" s="77"/>
      <c r="J1322" s="77"/>
      <c r="K1322" s="77"/>
    </row>
    <row r="1323" spans="4:11">
      <c r="D1323" s="77"/>
      <c r="E1323" s="77"/>
      <c r="F1323" s="77"/>
      <c r="G1323" s="77"/>
      <c r="H1323" s="77"/>
      <c r="I1323" s="77"/>
      <c r="J1323" s="77"/>
      <c r="K1323" s="77"/>
    </row>
    <row r="1324" spans="4:11">
      <c r="D1324" s="77"/>
      <c r="E1324" s="77"/>
      <c r="F1324" s="77"/>
      <c r="G1324" s="77"/>
      <c r="H1324" s="77"/>
      <c r="I1324" s="77"/>
      <c r="J1324" s="77"/>
      <c r="K1324" s="77"/>
    </row>
    <row r="1325" spans="4:11">
      <c r="D1325" s="77"/>
      <c r="E1325" s="77"/>
      <c r="F1325" s="77"/>
      <c r="G1325" s="77"/>
      <c r="H1325" s="77"/>
      <c r="I1325" s="77"/>
      <c r="J1325" s="77"/>
      <c r="K1325" s="77"/>
    </row>
    <row r="1326" spans="4:11">
      <c r="D1326" s="77"/>
      <c r="E1326" s="77"/>
      <c r="F1326" s="77"/>
      <c r="G1326" s="77"/>
      <c r="H1326" s="77"/>
      <c r="I1326" s="77"/>
      <c r="J1326" s="77"/>
      <c r="K1326" s="77"/>
    </row>
    <row r="1327" spans="4:11">
      <c r="D1327" s="77"/>
      <c r="E1327" s="77"/>
      <c r="F1327" s="77"/>
      <c r="G1327" s="77"/>
      <c r="H1327" s="77"/>
      <c r="I1327" s="77"/>
      <c r="J1327" s="77"/>
      <c r="K1327" s="77"/>
    </row>
    <row r="1328" spans="4:11">
      <c r="D1328" s="77"/>
      <c r="E1328" s="77"/>
      <c r="F1328" s="77"/>
      <c r="G1328" s="77"/>
      <c r="H1328" s="77"/>
      <c r="I1328" s="77"/>
      <c r="J1328" s="77"/>
      <c r="K1328" s="77"/>
    </row>
    <row r="1329" spans="4:11">
      <c r="D1329" s="77"/>
      <c r="E1329" s="77"/>
      <c r="F1329" s="77"/>
      <c r="G1329" s="77"/>
      <c r="H1329" s="77"/>
      <c r="I1329" s="77"/>
      <c r="J1329" s="77"/>
      <c r="K1329" s="77"/>
    </row>
    <row r="1330" spans="4:11">
      <c r="D1330" s="77"/>
      <c r="E1330" s="77"/>
      <c r="F1330" s="77"/>
      <c r="G1330" s="77"/>
      <c r="H1330" s="77"/>
      <c r="I1330" s="77"/>
      <c r="J1330" s="77"/>
      <c r="K1330" s="77"/>
    </row>
    <row r="1331" spans="4:11">
      <c r="D1331" s="77"/>
      <c r="E1331" s="77"/>
      <c r="F1331" s="77"/>
      <c r="G1331" s="77"/>
      <c r="H1331" s="77"/>
      <c r="I1331" s="77"/>
      <c r="J1331" s="77"/>
      <c r="K1331" s="77"/>
    </row>
    <row r="1332" spans="4:11">
      <c r="D1332" s="77"/>
      <c r="E1332" s="77"/>
      <c r="F1332" s="77"/>
      <c r="G1332" s="77"/>
      <c r="H1332" s="77"/>
      <c r="I1332" s="77"/>
      <c r="J1332" s="77"/>
      <c r="K1332" s="77"/>
    </row>
    <row r="1333" spans="4:11">
      <c r="D1333" s="77"/>
      <c r="E1333" s="77"/>
      <c r="F1333" s="77"/>
      <c r="G1333" s="77"/>
      <c r="H1333" s="77"/>
      <c r="I1333" s="77"/>
      <c r="J1333" s="77"/>
      <c r="K1333" s="77"/>
    </row>
    <row r="1334" spans="4:11">
      <c r="D1334" s="77"/>
      <c r="E1334" s="77"/>
      <c r="F1334" s="77"/>
      <c r="G1334" s="77"/>
      <c r="H1334" s="77"/>
      <c r="I1334" s="77"/>
      <c r="J1334" s="77"/>
      <c r="K1334" s="77"/>
    </row>
    <row r="1335" spans="4:11">
      <c r="D1335" s="77"/>
      <c r="E1335" s="77"/>
      <c r="F1335" s="77"/>
      <c r="G1335" s="77"/>
      <c r="H1335" s="77"/>
      <c r="I1335" s="77"/>
      <c r="J1335" s="77"/>
      <c r="K1335" s="77"/>
    </row>
    <row r="1336" spans="4:11">
      <c r="D1336" s="77"/>
      <c r="E1336" s="77"/>
      <c r="F1336" s="77"/>
      <c r="G1336" s="77"/>
      <c r="H1336" s="77"/>
      <c r="I1336" s="77"/>
      <c r="J1336" s="77"/>
      <c r="K1336" s="77"/>
    </row>
    <row r="1337" spans="4:11">
      <c r="D1337" s="77"/>
      <c r="E1337" s="77"/>
      <c r="F1337" s="77"/>
      <c r="G1337" s="77"/>
      <c r="H1337" s="77"/>
      <c r="I1337" s="77"/>
      <c r="J1337" s="77"/>
      <c r="K1337" s="77"/>
    </row>
    <row r="1338" spans="4:11">
      <c r="D1338" s="77"/>
      <c r="E1338" s="77"/>
      <c r="F1338" s="77"/>
      <c r="G1338" s="77"/>
      <c r="H1338" s="77"/>
      <c r="I1338" s="77"/>
      <c r="J1338" s="77"/>
      <c r="K1338" s="77"/>
    </row>
    <row r="1339" spans="4:11">
      <c r="D1339" s="77"/>
      <c r="E1339" s="77"/>
      <c r="F1339" s="77"/>
      <c r="G1339" s="77"/>
      <c r="H1339" s="77"/>
      <c r="I1339" s="77"/>
      <c r="J1339" s="77"/>
      <c r="K1339" s="77"/>
    </row>
    <row r="1340" spans="4:11">
      <c r="D1340" s="77"/>
      <c r="E1340" s="77"/>
      <c r="F1340" s="77"/>
      <c r="G1340" s="77"/>
      <c r="H1340" s="77"/>
      <c r="I1340" s="77"/>
      <c r="J1340" s="77"/>
      <c r="K1340" s="77"/>
    </row>
    <row r="1341" spans="4:11">
      <c r="D1341" s="77"/>
      <c r="E1341" s="77"/>
      <c r="F1341" s="77"/>
      <c r="G1341" s="77"/>
      <c r="H1341" s="77"/>
      <c r="I1341" s="77"/>
      <c r="J1341" s="77"/>
      <c r="K1341" s="77"/>
    </row>
    <row r="1342" spans="4:11">
      <c r="D1342" s="77"/>
      <c r="E1342" s="77"/>
      <c r="F1342" s="77"/>
      <c r="G1342" s="77"/>
      <c r="H1342" s="77"/>
      <c r="I1342" s="77"/>
      <c r="J1342" s="77"/>
      <c r="K1342" s="77"/>
    </row>
    <row r="1343" spans="4:11">
      <c r="D1343" s="77"/>
      <c r="E1343" s="77"/>
      <c r="F1343" s="77"/>
      <c r="G1343" s="77"/>
      <c r="H1343" s="77"/>
      <c r="I1343" s="77"/>
      <c r="J1343" s="77"/>
      <c r="K1343" s="77"/>
    </row>
    <row r="1344" spans="4:11">
      <c r="D1344" s="77"/>
      <c r="E1344" s="77"/>
      <c r="F1344" s="77"/>
      <c r="G1344" s="77"/>
      <c r="H1344" s="77"/>
      <c r="I1344" s="77"/>
      <c r="J1344" s="77"/>
      <c r="K1344" s="77"/>
    </row>
    <row r="1345" spans="4:11">
      <c r="D1345" s="77"/>
      <c r="E1345" s="77"/>
      <c r="F1345" s="77"/>
      <c r="G1345" s="77"/>
      <c r="H1345" s="77"/>
      <c r="I1345" s="77"/>
      <c r="J1345" s="77"/>
      <c r="K1345" s="77"/>
    </row>
    <row r="1346" spans="4:11">
      <c r="D1346" s="77"/>
      <c r="E1346" s="77"/>
      <c r="F1346" s="77"/>
      <c r="G1346" s="77"/>
      <c r="H1346" s="77"/>
      <c r="I1346" s="77"/>
      <c r="J1346" s="77"/>
      <c r="K1346" s="77"/>
    </row>
    <row r="1347" spans="4:11">
      <c r="D1347" s="77"/>
      <c r="E1347" s="77"/>
      <c r="F1347" s="77"/>
      <c r="G1347" s="77"/>
      <c r="H1347" s="77"/>
      <c r="I1347" s="77"/>
      <c r="J1347" s="77"/>
      <c r="K1347" s="77"/>
    </row>
    <row r="1348" spans="4:11">
      <c r="D1348" s="77"/>
      <c r="E1348" s="77"/>
      <c r="F1348" s="77"/>
      <c r="G1348" s="77"/>
      <c r="H1348" s="77"/>
      <c r="I1348" s="77"/>
      <c r="J1348" s="77"/>
      <c r="K1348" s="77"/>
    </row>
    <row r="1349" spans="4:11">
      <c r="D1349" s="77"/>
      <c r="E1349" s="77"/>
      <c r="F1349" s="77"/>
      <c r="G1349" s="77"/>
      <c r="H1349" s="77"/>
      <c r="I1349" s="77"/>
      <c r="J1349" s="77"/>
      <c r="K1349" s="77"/>
    </row>
    <row r="1350" spans="4:11">
      <c r="D1350" s="77"/>
      <c r="E1350" s="77"/>
      <c r="F1350" s="77"/>
      <c r="G1350" s="77"/>
      <c r="H1350" s="77"/>
      <c r="I1350" s="77"/>
      <c r="J1350" s="77"/>
      <c r="K1350" s="77"/>
    </row>
    <row r="1351" spans="4:11">
      <c r="D1351" s="77"/>
      <c r="E1351" s="77"/>
      <c r="F1351" s="77"/>
      <c r="G1351" s="77"/>
      <c r="H1351" s="77"/>
      <c r="I1351" s="77"/>
      <c r="J1351" s="77"/>
      <c r="K1351" s="77"/>
    </row>
    <row r="1352" spans="4:11">
      <c r="D1352" s="77"/>
      <c r="E1352" s="77"/>
      <c r="F1352" s="77"/>
      <c r="G1352" s="77"/>
      <c r="H1352" s="77"/>
      <c r="I1352" s="77"/>
      <c r="J1352" s="77"/>
      <c r="K1352" s="77"/>
    </row>
    <row r="1353" spans="4:11">
      <c r="D1353" s="77"/>
      <c r="E1353" s="77"/>
      <c r="F1353" s="77"/>
      <c r="G1353" s="77"/>
      <c r="H1353" s="77"/>
      <c r="I1353" s="77"/>
      <c r="J1353" s="77"/>
      <c r="K1353" s="77"/>
    </row>
    <row r="1354" spans="4:11">
      <c r="D1354" s="77"/>
      <c r="E1354" s="77"/>
      <c r="F1354" s="77"/>
      <c r="G1354" s="77"/>
      <c r="H1354" s="77"/>
      <c r="I1354" s="77"/>
      <c r="J1354" s="77"/>
      <c r="K1354" s="77"/>
    </row>
    <row r="1355" spans="4:11">
      <c r="D1355" s="77"/>
      <c r="E1355" s="77"/>
      <c r="F1355" s="77"/>
      <c r="G1355" s="77"/>
      <c r="H1355" s="77"/>
      <c r="I1355" s="77"/>
      <c r="J1355" s="77"/>
      <c r="K1355" s="77"/>
    </row>
    <row r="1356" spans="4:11">
      <c r="D1356" s="77"/>
      <c r="E1356" s="77"/>
      <c r="F1356" s="77"/>
      <c r="G1356" s="77"/>
      <c r="H1356" s="77"/>
      <c r="I1356" s="77"/>
      <c r="J1356" s="77"/>
      <c r="K1356" s="77"/>
    </row>
    <row r="1357" spans="4:11">
      <c r="D1357" s="77"/>
      <c r="E1357" s="77"/>
      <c r="F1357" s="77"/>
      <c r="G1357" s="77"/>
      <c r="H1357" s="77"/>
      <c r="I1357" s="77"/>
      <c r="J1357" s="77"/>
      <c r="K1357" s="77"/>
    </row>
    <row r="1358" spans="4:11">
      <c r="D1358" s="77"/>
      <c r="E1358" s="77"/>
      <c r="F1358" s="77"/>
      <c r="G1358" s="77"/>
      <c r="H1358" s="77"/>
      <c r="I1358" s="77"/>
      <c r="J1358" s="77"/>
      <c r="K1358" s="77"/>
    </row>
    <row r="1359" spans="4:11">
      <c r="D1359" s="77"/>
      <c r="E1359" s="77"/>
      <c r="F1359" s="77"/>
      <c r="G1359" s="77"/>
      <c r="H1359" s="77"/>
      <c r="I1359" s="77"/>
      <c r="J1359" s="77"/>
      <c r="K1359" s="77"/>
    </row>
    <row r="1360" spans="4:11">
      <c r="D1360" s="77"/>
      <c r="E1360" s="77"/>
      <c r="F1360" s="77"/>
      <c r="G1360" s="77"/>
      <c r="H1360" s="77"/>
      <c r="I1360" s="77"/>
      <c r="J1360" s="77"/>
      <c r="K1360" s="77"/>
    </row>
    <row r="1361" spans="4:11">
      <c r="D1361" s="77"/>
      <c r="E1361" s="77"/>
      <c r="F1361" s="77"/>
      <c r="G1361" s="77"/>
      <c r="H1361" s="77"/>
      <c r="I1361" s="77"/>
      <c r="J1361" s="77"/>
      <c r="K1361" s="77"/>
    </row>
    <row r="1362" spans="4:11">
      <c r="D1362" s="77"/>
      <c r="E1362" s="77"/>
      <c r="F1362" s="77"/>
      <c r="G1362" s="77"/>
      <c r="H1362" s="77"/>
      <c r="I1362" s="77"/>
      <c r="J1362" s="77"/>
      <c r="K1362" s="77"/>
    </row>
    <row r="1363" spans="4:11">
      <c r="D1363" s="77"/>
      <c r="E1363" s="77"/>
      <c r="F1363" s="77"/>
      <c r="G1363" s="77"/>
      <c r="H1363" s="77"/>
      <c r="I1363" s="77"/>
      <c r="J1363" s="77"/>
      <c r="K1363" s="77"/>
    </row>
    <row r="1364" spans="4:11">
      <c r="D1364" s="77"/>
      <c r="E1364" s="77"/>
      <c r="F1364" s="77"/>
      <c r="G1364" s="77"/>
      <c r="H1364" s="77"/>
      <c r="I1364" s="77"/>
      <c r="J1364" s="77"/>
      <c r="K1364" s="77"/>
    </row>
    <row r="1365" spans="4:11">
      <c r="D1365" s="77"/>
      <c r="E1365" s="77"/>
      <c r="F1365" s="77"/>
      <c r="G1365" s="77"/>
      <c r="H1365" s="77"/>
      <c r="I1365" s="77"/>
      <c r="J1365" s="77"/>
      <c r="K1365" s="77"/>
    </row>
    <row r="1366" spans="4:11">
      <c r="D1366" s="77"/>
      <c r="E1366" s="77"/>
      <c r="F1366" s="77"/>
      <c r="G1366" s="77"/>
      <c r="H1366" s="77"/>
      <c r="I1366" s="77"/>
      <c r="J1366" s="77"/>
      <c r="K1366" s="77"/>
    </row>
    <row r="1367" spans="4:11">
      <c r="D1367" s="77"/>
      <c r="E1367" s="77"/>
      <c r="F1367" s="77"/>
      <c r="G1367" s="77"/>
      <c r="H1367" s="77"/>
      <c r="I1367" s="77"/>
      <c r="J1367" s="77"/>
      <c r="K1367" s="77"/>
    </row>
    <row r="1368" spans="4:11">
      <c r="D1368" s="77"/>
      <c r="E1368" s="77"/>
      <c r="F1368" s="77"/>
      <c r="G1368" s="77"/>
      <c r="H1368" s="77"/>
      <c r="I1368" s="77"/>
      <c r="J1368" s="77"/>
      <c r="K1368" s="77"/>
    </row>
    <row r="1369" spans="4:11">
      <c r="D1369" s="77"/>
      <c r="E1369" s="77"/>
      <c r="F1369" s="77"/>
      <c r="G1369" s="77"/>
      <c r="H1369" s="77"/>
      <c r="I1369" s="77"/>
      <c r="J1369" s="77"/>
      <c r="K1369" s="77"/>
    </row>
    <row r="1370" spans="4:11">
      <c r="D1370" s="77"/>
      <c r="E1370" s="77"/>
      <c r="F1370" s="77"/>
      <c r="G1370" s="77"/>
      <c r="H1370" s="77"/>
      <c r="I1370" s="77"/>
      <c r="J1370" s="77"/>
      <c r="K1370" s="77"/>
    </row>
    <row r="1371" spans="4:11">
      <c r="D1371" s="77"/>
      <c r="E1371" s="77"/>
      <c r="F1371" s="77"/>
      <c r="G1371" s="77"/>
      <c r="H1371" s="77"/>
      <c r="I1371" s="77"/>
      <c r="J1371" s="77"/>
      <c r="K1371" s="77"/>
    </row>
    <row r="1372" spans="4:11">
      <c r="D1372" s="77"/>
      <c r="E1372" s="77"/>
      <c r="F1372" s="77"/>
      <c r="G1372" s="77"/>
      <c r="H1372" s="77"/>
      <c r="I1372" s="77"/>
      <c r="J1372" s="77"/>
      <c r="K1372" s="77"/>
    </row>
    <row r="1373" spans="4:11">
      <c r="D1373" s="77"/>
      <c r="E1373" s="77"/>
      <c r="F1373" s="77"/>
      <c r="G1373" s="77"/>
      <c r="H1373" s="77"/>
      <c r="I1373" s="77"/>
      <c r="J1373" s="77"/>
      <c r="K1373" s="77"/>
    </row>
    <row r="1374" spans="4:11">
      <c r="D1374" s="77"/>
      <c r="E1374" s="77"/>
      <c r="F1374" s="77"/>
      <c r="G1374" s="77"/>
      <c r="H1374" s="77"/>
      <c r="I1374" s="77"/>
      <c r="J1374" s="77"/>
      <c r="K1374" s="77"/>
    </row>
    <row r="1375" spans="4:11">
      <c r="D1375" s="77"/>
      <c r="E1375" s="77"/>
      <c r="F1375" s="77"/>
      <c r="G1375" s="77"/>
      <c r="H1375" s="77"/>
      <c r="I1375" s="77"/>
      <c r="J1375" s="77"/>
      <c r="K1375" s="77"/>
    </row>
    <row r="1376" spans="4:11">
      <c r="D1376" s="77"/>
      <c r="E1376" s="77"/>
      <c r="F1376" s="77"/>
      <c r="G1376" s="77"/>
      <c r="H1376" s="77"/>
      <c r="I1376" s="77"/>
      <c r="J1376" s="77"/>
      <c r="K1376" s="77"/>
    </row>
    <row r="1377" spans="4:11">
      <c r="D1377" s="77"/>
      <c r="E1377" s="77"/>
      <c r="F1377" s="77"/>
      <c r="G1377" s="77"/>
      <c r="H1377" s="77"/>
      <c r="I1377" s="77"/>
      <c r="J1377" s="77"/>
      <c r="K1377" s="77"/>
    </row>
    <row r="1378" spans="4:11">
      <c r="D1378" s="77"/>
      <c r="E1378" s="77"/>
      <c r="F1378" s="77"/>
      <c r="G1378" s="77"/>
      <c r="H1378" s="77"/>
      <c r="I1378" s="77"/>
      <c r="J1378" s="77"/>
      <c r="K1378" s="77"/>
    </row>
    <row r="1379" spans="4:11">
      <c r="D1379" s="77"/>
      <c r="E1379" s="77"/>
      <c r="F1379" s="77"/>
      <c r="G1379" s="77"/>
      <c r="H1379" s="77"/>
      <c r="I1379" s="77"/>
      <c r="J1379" s="77"/>
      <c r="K1379" s="77"/>
    </row>
    <row r="1380" spans="4:11">
      <c r="D1380" s="77"/>
      <c r="E1380" s="77"/>
      <c r="F1380" s="77"/>
      <c r="G1380" s="77"/>
      <c r="H1380" s="77"/>
      <c r="I1380" s="77"/>
      <c r="J1380" s="77"/>
      <c r="K1380" s="77"/>
    </row>
    <row r="1381" spans="4:11">
      <c r="D1381" s="77"/>
      <c r="E1381" s="77"/>
      <c r="F1381" s="77"/>
      <c r="G1381" s="77"/>
      <c r="H1381" s="77"/>
      <c r="I1381" s="77"/>
      <c r="J1381" s="77"/>
      <c r="K1381" s="77"/>
    </row>
    <row r="1382" spans="4:11">
      <c r="D1382" s="77"/>
      <c r="E1382" s="77"/>
      <c r="F1382" s="77"/>
      <c r="G1382" s="77"/>
      <c r="H1382" s="77"/>
      <c r="I1382" s="77"/>
      <c r="J1382" s="77"/>
      <c r="K1382" s="77"/>
    </row>
    <row r="1383" spans="4:11">
      <c r="D1383" s="77"/>
      <c r="E1383" s="77"/>
      <c r="F1383" s="77"/>
      <c r="G1383" s="77"/>
      <c r="H1383" s="77"/>
      <c r="I1383" s="77"/>
      <c r="J1383" s="77"/>
      <c r="K1383" s="77"/>
    </row>
    <row r="1384" spans="4:11">
      <c r="D1384" s="77"/>
      <c r="E1384" s="77"/>
      <c r="F1384" s="77"/>
      <c r="G1384" s="77"/>
      <c r="H1384" s="77"/>
      <c r="I1384" s="77"/>
      <c r="J1384" s="77"/>
      <c r="K1384" s="77"/>
    </row>
    <row r="1385" spans="4:11">
      <c r="D1385" s="77"/>
      <c r="E1385" s="77"/>
      <c r="F1385" s="77"/>
      <c r="G1385" s="77"/>
      <c r="H1385" s="77"/>
      <c r="I1385" s="77"/>
      <c r="J1385" s="77"/>
      <c r="K1385" s="77"/>
    </row>
    <row r="1386" spans="4:11">
      <c r="D1386" s="77"/>
      <c r="E1386" s="77"/>
      <c r="F1386" s="77"/>
      <c r="G1386" s="77"/>
      <c r="H1386" s="77"/>
      <c r="I1386" s="77"/>
      <c r="J1386" s="77"/>
      <c r="K1386" s="77"/>
    </row>
    <row r="1387" spans="4:11">
      <c r="D1387" s="77"/>
      <c r="E1387" s="77"/>
      <c r="F1387" s="77"/>
      <c r="G1387" s="77"/>
      <c r="H1387" s="77"/>
      <c r="I1387" s="77"/>
      <c r="J1387" s="77"/>
      <c r="K1387" s="77"/>
    </row>
    <row r="1388" spans="4:11">
      <c r="D1388" s="77"/>
      <c r="E1388" s="77"/>
      <c r="F1388" s="77"/>
      <c r="G1388" s="77"/>
      <c r="H1388" s="77"/>
      <c r="I1388" s="77"/>
      <c r="J1388" s="77"/>
      <c r="K1388" s="77"/>
    </row>
    <row r="1389" spans="4:11">
      <c r="D1389" s="77"/>
      <c r="E1389" s="77"/>
      <c r="F1389" s="77"/>
      <c r="G1389" s="77"/>
      <c r="H1389" s="77"/>
      <c r="I1389" s="77"/>
      <c r="J1389" s="77"/>
      <c r="K1389" s="77"/>
    </row>
    <row r="1390" spans="4:11">
      <c r="D1390" s="77"/>
      <c r="E1390" s="77"/>
      <c r="F1390" s="77"/>
      <c r="G1390" s="77"/>
      <c r="H1390" s="77"/>
      <c r="I1390" s="77"/>
      <c r="J1390" s="77"/>
      <c r="K1390" s="77"/>
    </row>
    <row r="1391" spans="4:11">
      <c r="D1391" s="77"/>
      <c r="E1391" s="77"/>
      <c r="F1391" s="77"/>
      <c r="G1391" s="77"/>
      <c r="H1391" s="77"/>
      <c r="I1391" s="77"/>
      <c r="J1391" s="77"/>
      <c r="K1391" s="77"/>
    </row>
    <row r="1392" spans="4:11">
      <c r="D1392" s="77"/>
      <c r="E1392" s="77"/>
      <c r="F1392" s="77"/>
      <c r="G1392" s="77"/>
      <c r="H1392" s="77"/>
      <c r="I1392" s="77"/>
      <c r="J1392" s="77"/>
      <c r="K1392" s="77"/>
    </row>
    <row r="1393" spans="4:11">
      <c r="D1393" s="77"/>
      <c r="E1393" s="77"/>
      <c r="F1393" s="77"/>
      <c r="G1393" s="77"/>
      <c r="H1393" s="77"/>
      <c r="I1393" s="77"/>
      <c r="J1393" s="77"/>
      <c r="K1393" s="77"/>
    </row>
    <row r="1394" spans="4:11">
      <c r="D1394" s="77"/>
      <c r="E1394" s="77"/>
      <c r="F1394" s="77"/>
      <c r="G1394" s="77"/>
      <c r="H1394" s="77"/>
      <c r="I1394" s="77"/>
      <c r="J1394" s="77"/>
      <c r="K1394" s="77"/>
    </row>
    <row r="1395" spans="4:11">
      <c r="D1395" s="77"/>
      <c r="E1395" s="77"/>
      <c r="F1395" s="77"/>
      <c r="G1395" s="77"/>
      <c r="H1395" s="77"/>
      <c r="I1395" s="77"/>
      <c r="J1395" s="77"/>
      <c r="K1395" s="77"/>
    </row>
    <row r="1396" spans="4:11">
      <c r="D1396" s="77"/>
      <c r="E1396" s="77"/>
      <c r="F1396" s="77"/>
      <c r="G1396" s="77"/>
      <c r="H1396" s="77"/>
      <c r="I1396" s="77"/>
      <c r="J1396" s="77"/>
      <c r="K1396" s="77"/>
    </row>
    <row r="1397" spans="4:11">
      <c r="D1397" s="77"/>
      <c r="E1397" s="77"/>
      <c r="F1397" s="77"/>
      <c r="G1397" s="77"/>
      <c r="H1397" s="77"/>
      <c r="I1397" s="77"/>
      <c r="J1397" s="77"/>
      <c r="K1397" s="77"/>
    </row>
    <row r="1398" spans="4:11">
      <c r="D1398" s="77"/>
      <c r="E1398" s="77"/>
      <c r="F1398" s="77"/>
      <c r="G1398" s="77"/>
      <c r="H1398" s="77"/>
      <c r="I1398" s="77"/>
      <c r="J1398" s="77"/>
      <c r="K1398" s="77"/>
    </row>
    <row r="1399" spans="4:11">
      <c r="D1399" s="77"/>
      <c r="E1399" s="77"/>
      <c r="F1399" s="77"/>
      <c r="G1399" s="77"/>
      <c r="H1399" s="77"/>
      <c r="I1399" s="77"/>
      <c r="J1399" s="77"/>
      <c r="K1399" s="77"/>
    </row>
    <row r="1400" spans="4:11">
      <c r="D1400" s="77"/>
      <c r="E1400" s="77"/>
      <c r="F1400" s="77"/>
      <c r="G1400" s="77"/>
      <c r="H1400" s="77"/>
      <c r="I1400" s="77"/>
      <c r="J1400" s="77"/>
      <c r="K1400" s="77"/>
    </row>
    <row r="1401" spans="4:11">
      <c r="D1401" s="77"/>
      <c r="E1401" s="77"/>
      <c r="F1401" s="77"/>
      <c r="G1401" s="77"/>
      <c r="H1401" s="77"/>
      <c r="I1401" s="77"/>
      <c r="J1401" s="77"/>
      <c r="K1401" s="77"/>
    </row>
    <row r="1402" spans="4:11">
      <c r="D1402" s="77"/>
      <c r="E1402" s="77"/>
      <c r="F1402" s="77"/>
      <c r="G1402" s="77"/>
      <c r="H1402" s="77"/>
      <c r="I1402" s="77"/>
      <c r="J1402" s="77"/>
      <c r="K1402" s="77"/>
    </row>
    <row r="1403" spans="4:11">
      <c r="D1403" s="77"/>
      <c r="E1403" s="77"/>
      <c r="F1403" s="77"/>
      <c r="G1403" s="77"/>
      <c r="H1403" s="77"/>
      <c r="I1403" s="77"/>
      <c r="J1403" s="77"/>
      <c r="K1403" s="77"/>
    </row>
    <row r="1404" spans="4:11">
      <c r="D1404" s="77"/>
      <c r="E1404" s="77"/>
      <c r="F1404" s="77"/>
      <c r="G1404" s="77"/>
      <c r="H1404" s="77"/>
      <c r="I1404" s="77"/>
      <c r="J1404" s="77"/>
      <c r="K1404" s="77"/>
    </row>
    <row r="1405" spans="4:11">
      <c r="D1405" s="77"/>
      <c r="E1405" s="77"/>
      <c r="F1405" s="77"/>
      <c r="G1405" s="77"/>
      <c r="H1405" s="77"/>
      <c r="I1405" s="77"/>
      <c r="J1405" s="77"/>
      <c r="K1405" s="77"/>
    </row>
    <row r="1406" spans="4:11">
      <c r="D1406" s="77"/>
      <c r="E1406" s="77"/>
      <c r="F1406" s="77"/>
      <c r="G1406" s="77"/>
      <c r="H1406" s="77"/>
      <c r="I1406" s="77"/>
      <c r="J1406" s="77"/>
      <c r="K1406" s="77"/>
    </row>
    <row r="1407" spans="4:11">
      <c r="D1407" s="77"/>
      <c r="E1407" s="77"/>
      <c r="F1407" s="77"/>
      <c r="G1407" s="77"/>
      <c r="H1407" s="77"/>
      <c r="I1407" s="77"/>
      <c r="J1407" s="77"/>
      <c r="K1407" s="77"/>
    </row>
    <row r="1408" spans="4:11">
      <c r="D1408" s="77"/>
      <c r="E1408" s="77"/>
      <c r="F1408" s="77"/>
      <c r="G1408" s="77"/>
      <c r="H1408" s="77"/>
      <c r="I1408" s="77"/>
      <c r="J1408" s="77"/>
      <c r="K1408" s="77"/>
    </row>
    <row r="1409" spans="4:11">
      <c r="D1409" s="77"/>
      <c r="E1409" s="77"/>
      <c r="F1409" s="77"/>
      <c r="G1409" s="77"/>
      <c r="H1409" s="77"/>
      <c r="I1409" s="77"/>
      <c r="J1409" s="77"/>
      <c r="K1409" s="77"/>
    </row>
    <row r="1410" spans="4:11">
      <c r="D1410" s="77"/>
      <c r="E1410" s="77"/>
      <c r="F1410" s="77"/>
      <c r="G1410" s="77"/>
      <c r="H1410" s="77"/>
      <c r="I1410" s="77"/>
      <c r="J1410" s="77"/>
      <c r="K1410" s="77"/>
    </row>
    <row r="1411" spans="4:11">
      <c r="D1411" s="77"/>
      <c r="E1411" s="77"/>
      <c r="F1411" s="77"/>
      <c r="G1411" s="77"/>
      <c r="H1411" s="77"/>
      <c r="I1411" s="77"/>
      <c r="J1411" s="77"/>
      <c r="K1411" s="77"/>
    </row>
    <row r="1412" spans="4:11">
      <c r="D1412" s="77"/>
      <c r="E1412" s="77"/>
      <c r="F1412" s="77"/>
      <c r="G1412" s="77"/>
      <c r="H1412" s="77"/>
      <c r="I1412" s="77"/>
      <c r="J1412" s="77"/>
      <c r="K1412" s="77"/>
    </row>
    <row r="1413" spans="4:11">
      <c r="D1413" s="77"/>
      <c r="E1413" s="77"/>
      <c r="F1413" s="77"/>
      <c r="G1413" s="77"/>
      <c r="H1413" s="77"/>
      <c r="I1413" s="77"/>
      <c r="J1413" s="77"/>
      <c r="K1413" s="77"/>
    </row>
    <row r="1414" spans="4:11">
      <c r="D1414" s="77"/>
      <c r="E1414" s="77"/>
      <c r="F1414" s="77"/>
      <c r="G1414" s="77"/>
      <c r="H1414" s="77"/>
      <c r="I1414" s="77"/>
      <c r="J1414" s="77"/>
      <c r="K1414" s="77"/>
    </row>
    <row r="1415" spans="4:11">
      <c r="D1415" s="77"/>
      <c r="E1415" s="77"/>
      <c r="F1415" s="77"/>
      <c r="G1415" s="77"/>
      <c r="H1415" s="77"/>
      <c r="I1415" s="77"/>
      <c r="J1415" s="77"/>
      <c r="K1415" s="77"/>
    </row>
    <row r="1416" spans="4:11">
      <c r="D1416" s="77"/>
      <c r="E1416" s="77"/>
      <c r="F1416" s="77"/>
      <c r="G1416" s="77"/>
      <c r="H1416" s="77"/>
      <c r="I1416" s="77"/>
      <c r="J1416" s="77"/>
      <c r="K1416" s="77"/>
    </row>
    <row r="1417" spans="4:11">
      <c r="D1417" s="77"/>
      <c r="E1417" s="77"/>
      <c r="F1417" s="77"/>
      <c r="G1417" s="77"/>
      <c r="H1417" s="77"/>
      <c r="I1417" s="77"/>
      <c r="J1417" s="77"/>
      <c r="K1417" s="77"/>
    </row>
    <row r="1418" spans="4:11">
      <c r="D1418" s="77"/>
      <c r="E1418" s="77"/>
      <c r="F1418" s="77"/>
      <c r="G1418" s="77"/>
      <c r="H1418" s="77"/>
      <c r="I1418" s="77"/>
      <c r="J1418" s="77"/>
      <c r="K1418" s="77"/>
    </row>
    <row r="1419" spans="4:11">
      <c r="D1419" s="77"/>
      <c r="E1419" s="77"/>
      <c r="F1419" s="77"/>
      <c r="G1419" s="77"/>
      <c r="H1419" s="77"/>
      <c r="I1419" s="77"/>
      <c r="J1419" s="77"/>
      <c r="K1419" s="77"/>
    </row>
    <row r="1420" spans="4:11">
      <c r="D1420" s="77"/>
      <c r="E1420" s="77"/>
      <c r="F1420" s="77"/>
      <c r="G1420" s="77"/>
      <c r="H1420" s="77"/>
      <c r="I1420" s="77"/>
      <c r="J1420" s="77"/>
      <c r="K1420" s="77"/>
    </row>
    <row r="1421" spans="4:11">
      <c r="D1421" s="77"/>
      <c r="E1421" s="77"/>
      <c r="F1421" s="77"/>
      <c r="G1421" s="77"/>
      <c r="H1421" s="77"/>
      <c r="I1421" s="77"/>
      <c r="J1421" s="77"/>
      <c r="K1421" s="77"/>
    </row>
    <row r="1422" spans="4:11">
      <c r="D1422" s="77"/>
      <c r="E1422" s="77"/>
      <c r="F1422" s="77"/>
      <c r="G1422" s="77"/>
      <c r="H1422" s="77"/>
      <c r="I1422" s="77"/>
      <c r="J1422" s="77"/>
      <c r="K1422" s="77"/>
    </row>
    <row r="1423" spans="4:11">
      <c r="D1423" s="77"/>
      <c r="E1423" s="77"/>
      <c r="F1423" s="77"/>
      <c r="G1423" s="77"/>
      <c r="H1423" s="77"/>
      <c r="I1423" s="77"/>
      <c r="J1423" s="77"/>
      <c r="K1423" s="77"/>
    </row>
    <row r="1424" spans="4:11">
      <c r="D1424" s="77"/>
      <c r="E1424" s="77"/>
      <c r="F1424" s="77"/>
      <c r="G1424" s="77"/>
      <c r="H1424" s="77"/>
      <c r="I1424" s="77"/>
      <c r="J1424" s="77"/>
      <c r="K1424" s="77"/>
    </row>
    <row r="1425" spans="4:11">
      <c r="D1425" s="77"/>
      <c r="E1425" s="77"/>
      <c r="F1425" s="77"/>
      <c r="G1425" s="77"/>
      <c r="H1425" s="77"/>
      <c r="I1425" s="77"/>
      <c r="J1425" s="77"/>
      <c r="K1425" s="77"/>
    </row>
    <row r="1426" spans="4:11">
      <c r="D1426" s="77"/>
      <c r="E1426" s="77"/>
      <c r="F1426" s="77"/>
      <c r="G1426" s="77"/>
      <c r="H1426" s="77"/>
      <c r="I1426" s="77"/>
      <c r="J1426" s="77"/>
      <c r="K1426" s="77"/>
    </row>
    <row r="1427" spans="4:11">
      <c r="D1427" s="77"/>
      <c r="E1427" s="77"/>
      <c r="F1427" s="77"/>
      <c r="G1427" s="77"/>
      <c r="H1427" s="77"/>
      <c r="I1427" s="77"/>
      <c r="J1427" s="77"/>
      <c r="K1427" s="77"/>
    </row>
    <row r="1428" spans="4:11">
      <c r="D1428" s="77"/>
      <c r="E1428" s="77"/>
      <c r="F1428" s="77"/>
      <c r="G1428" s="77"/>
      <c r="H1428" s="77"/>
      <c r="I1428" s="77"/>
      <c r="J1428" s="77"/>
      <c r="K1428" s="77"/>
    </row>
    <row r="1429" spans="4:11">
      <c r="D1429" s="77"/>
      <c r="E1429" s="77"/>
      <c r="F1429" s="77"/>
      <c r="G1429" s="77"/>
      <c r="H1429" s="77"/>
      <c r="I1429" s="77"/>
      <c r="J1429" s="77"/>
      <c r="K1429" s="77"/>
    </row>
    <row r="1430" spans="4:11">
      <c r="D1430" s="77"/>
      <c r="E1430" s="77"/>
      <c r="F1430" s="77"/>
      <c r="G1430" s="77"/>
      <c r="H1430" s="77"/>
      <c r="I1430" s="77"/>
      <c r="J1430" s="77"/>
      <c r="K1430" s="77"/>
    </row>
    <row r="1431" spans="4:11">
      <c r="D1431" s="77"/>
      <c r="E1431" s="77"/>
      <c r="F1431" s="77"/>
      <c r="G1431" s="77"/>
      <c r="H1431" s="77"/>
      <c r="I1431" s="77"/>
      <c r="J1431" s="77"/>
      <c r="K1431" s="77"/>
    </row>
    <row r="1432" spans="4:11">
      <c r="D1432" s="77"/>
      <c r="E1432" s="77"/>
      <c r="F1432" s="77"/>
      <c r="G1432" s="77"/>
      <c r="H1432" s="77"/>
      <c r="I1432" s="77"/>
      <c r="J1432" s="77"/>
      <c r="K1432" s="77"/>
    </row>
    <row r="1433" spans="4:11">
      <c r="D1433" s="77"/>
      <c r="E1433" s="77"/>
      <c r="F1433" s="77"/>
      <c r="G1433" s="77"/>
      <c r="H1433" s="77"/>
      <c r="I1433" s="77"/>
      <c r="J1433" s="77"/>
      <c r="K1433" s="77"/>
    </row>
    <row r="1434" spans="4:11">
      <c r="D1434" s="77"/>
      <c r="E1434" s="77"/>
      <c r="F1434" s="77"/>
      <c r="G1434" s="77"/>
      <c r="H1434" s="77"/>
      <c r="I1434" s="77"/>
      <c r="J1434" s="77"/>
      <c r="K1434" s="77"/>
    </row>
    <row r="1435" spans="4:11">
      <c r="D1435" s="77"/>
      <c r="E1435" s="77"/>
      <c r="F1435" s="77"/>
      <c r="G1435" s="77"/>
      <c r="H1435" s="77"/>
      <c r="I1435" s="77"/>
      <c r="J1435" s="77"/>
      <c r="K1435" s="77"/>
    </row>
    <row r="1436" spans="4:11">
      <c r="D1436" s="77"/>
      <c r="E1436" s="77"/>
      <c r="F1436" s="77"/>
      <c r="G1436" s="77"/>
      <c r="H1436" s="77"/>
      <c r="I1436" s="77"/>
      <c r="J1436" s="77"/>
      <c r="K1436" s="77"/>
    </row>
    <row r="1437" spans="4:11">
      <c r="D1437" s="77"/>
      <c r="E1437" s="77"/>
      <c r="F1437" s="77"/>
      <c r="G1437" s="77"/>
      <c r="H1437" s="77"/>
      <c r="I1437" s="77"/>
      <c r="J1437" s="77"/>
      <c r="K1437" s="77"/>
    </row>
    <row r="1438" spans="4:11">
      <c r="D1438" s="77"/>
      <c r="E1438" s="77"/>
      <c r="F1438" s="77"/>
      <c r="G1438" s="77"/>
      <c r="H1438" s="77"/>
      <c r="I1438" s="77"/>
      <c r="J1438" s="77"/>
      <c r="K1438" s="77"/>
    </row>
    <row r="1439" spans="4:11">
      <c r="D1439" s="77"/>
      <c r="E1439" s="77"/>
      <c r="F1439" s="77"/>
      <c r="G1439" s="77"/>
      <c r="H1439" s="77"/>
      <c r="I1439" s="77"/>
      <c r="J1439" s="77"/>
      <c r="K1439" s="77"/>
    </row>
    <row r="1440" spans="4:11">
      <c r="D1440" s="77"/>
      <c r="E1440" s="77"/>
      <c r="F1440" s="77"/>
      <c r="G1440" s="77"/>
      <c r="H1440" s="77"/>
      <c r="I1440" s="77"/>
      <c r="J1440" s="77"/>
      <c r="K1440" s="77"/>
    </row>
    <row r="1441" spans="4:11">
      <c r="D1441" s="77"/>
      <c r="E1441" s="77"/>
      <c r="F1441" s="77"/>
      <c r="G1441" s="77"/>
      <c r="H1441" s="77"/>
      <c r="I1441" s="77"/>
      <c r="J1441" s="77"/>
      <c r="K1441" s="77"/>
    </row>
    <row r="1442" spans="4:11">
      <c r="D1442" s="77"/>
      <c r="E1442" s="77"/>
      <c r="F1442" s="77"/>
      <c r="G1442" s="77"/>
      <c r="H1442" s="77"/>
      <c r="I1442" s="77"/>
      <c r="J1442" s="77"/>
      <c r="K1442" s="77"/>
    </row>
    <row r="1443" spans="4:11">
      <c r="D1443" s="77"/>
      <c r="E1443" s="77"/>
      <c r="F1443" s="77"/>
      <c r="G1443" s="77"/>
      <c r="H1443" s="77"/>
      <c r="I1443" s="77"/>
      <c r="J1443" s="77"/>
      <c r="K1443" s="77"/>
    </row>
    <row r="1444" spans="4:11">
      <c r="D1444" s="77"/>
      <c r="E1444" s="77"/>
      <c r="F1444" s="77"/>
      <c r="G1444" s="77"/>
      <c r="H1444" s="77"/>
      <c r="I1444" s="77"/>
      <c r="J1444" s="77"/>
      <c r="K1444" s="77"/>
    </row>
    <row r="1445" spans="4:11">
      <c r="D1445" s="77"/>
      <c r="E1445" s="77"/>
      <c r="F1445" s="77"/>
      <c r="G1445" s="77"/>
      <c r="H1445" s="77"/>
      <c r="I1445" s="77"/>
      <c r="J1445" s="77"/>
      <c r="K1445" s="77"/>
    </row>
    <row r="1446" spans="4:11">
      <c r="D1446" s="77"/>
      <c r="E1446" s="77"/>
      <c r="F1446" s="77"/>
      <c r="G1446" s="77"/>
      <c r="H1446" s="77"/>
      <c r="I1446" s="77"/>
      <c r="J1446" s="77"/>
      <c r="K1446" s="77"/>
    </row>
    <row r="1447" spans="4:11">
      <c r="D1447" s="77"/>
      <c r="E1447" s="77"/>
      <c r="F1447" s="77"/>
      <c r="G1447" s="77"/>
      <c r="H1447" s="77"/>
      <c r="I1447" s="77"/>
      <c r="J1447" s="77"/>
      <c r="K1447" s="77"/>
    </row>
    <row r="1448" spans="4:11">
      <c r="D1448" s="77"/>
      <c r="E1448" s="77"/>
      <c r="F1448" s="77"/>
      <c r="G1448" s="77"/>
      <c r="H1448" s="77"/>
      <c r="I1448" s="77"/>
      <c r="J1448" s="77"/>
      <c r="K1448" s="77"/>
    </row>
    <row r="1449" spans="4:11">
      <c r="D1449" s="77"/>
      <c r="E1449" s="77"/>
      <c r="F1449" s="77"/>
      <c r="G1449" s="77"/>
      <c r="H1449" s="77"/>
      <c r="I1449" s="77"/>
      <c r="J1449" s="77"/>
      <c r="K1449" s="77"/>
    </row>
    <row r="1450" spans="4:11">
      <c r="D1450" s="77"/>
      <c r="E1450" s="77"/>
      <c r="F1450" s="77"/>
      <c r="G1450" s="77"/>
      <c r="H1450" s="77"/>
      <c r="I1450" s="77"/>
      <c r="J1450" s="77"/>
      <c r="K1450" s="77"/>
    </row>
    <row r="1451" spans="4:11">
      <c r="D1451" s="77"/>
      <c r="E1451" s="77"/>
      <c r="F1451" s="77"/>
      <c r="G1451" s="77"/>
      <c r="H1451" s="77"/>
      <c r="I1451" s="77"/>
      <c r="J1451" s="77"/>
      <c r="K1451" s="77"/>
    </row>
    <row r="1452" spans="4:11">
      <c r="D1452" s="77"/>
      <c r="E1452" s="77"/>
      <c r="F1452" s="77"/>
      <c r="G1452" s="77"/>
      <c r="H1452" s="77"/>
      <c r="I1452" s="77"/>
      <c r="J1452" s="77"/>
      <c r="K1452" s="77"/>
    </row>
    <row r="1453" spans="4:11">
      <c r="D1453" s="77"/>
      <c r="E1453" s="77"/>
      <c r="F1453" s="77"/>
      <c r="G1453" s="77"/>
      <c r="H1453" s="77"/>
      <c r="I1453" s="77"/>
      <c r="J1453" s="77"/>
      <c r="K1453" s="77"/>
    </row>
    <row r="1454" spans="4:11">
      <c r="D1454" s="77"/>
      <c r="E1454" s="77"/>
      <c r="F1454" s="77"/>
      <c r="G1454" s="77"/>
      <c r="H1454" s="77"/>
      <c r="I1454" s="77"/>
      <c r="J1454" s="77"/>
      <c r="K1454" s="77"/>
    </row>
    <row r="1455" spans="4:11">
      <c r="D1455" s="77"/>
      <c r="E1455" s="77"/>
      <c r="F1455" s="77"/>
      <c r="G1455" s="77"/>
      <c r="H1455" s="77"/>
      <c r="I1455" s="77"/>
      <c r="J1455" s="77"/>
      <c r="K1455" s="77"/>
    </row>
    <row r="1456" spans="4:11">
      <c r="D1456" s="77"/>
      <c r="E1456" s="77"/>
      <c r="F1456" s="77"/>
      <c r="G1456" s="77"/>
      <c r="H1456" s="77"/>
      <c r="I1456" s="77"/>
      <c r="J1456" s="77"/>
      <c r="K1456" s="77"/>
    </row>
    <row r="1457" spans="4:11">
      <c r="D1457" s="77"/>
      <c r="E1457" s="77"/>
      <c r="F1457" s="77"/>
      <c r="G1457" s="77"/>
      <c r="H1457" s="77"/>
      <c r="I1457" s="77"/>
      <c r="J1457" s="77"/>
      <c r="K1457" s="77"/>
    </row>
    <row r="1458" spans="4:11">
      <c r="D1458" s="77"/>
      <c r="E1458" s="77"/>
      <c r="F1458" s="77"/>
      <c r="G1458" s="77"/>
      <c r="H1458" s="77"/>
      <c r="I1458" s="77"/>
      <c r="J1458" s="77"/>
      <c r="K1458" s="77"/>
    </row>
    <row r="1459" spans="4:11">
      <c r="D1459" s="77"/>
      <c r="E1459" s="77"/>
      <c r="F1459" s="77"/>
      <c r="G1459" s="77"/>
      <c r="H1459" s="77"/>
      <c r="I1459" s="77"/>
      <c r="J1459" s="77"/>
      <c r="K1459" s="77"/>
    </row>
    <row r="1460" spans="4:11">
      <c r="D1460" s="77"/>
      <c r="E1460" s="77"/>
      <c r="F1460" s="77"/>
      <c r="G1460" s="77"/>
      <c r="H1460" s="77"/>
      <c r="I1460" s="77"/>
      <c r="J1460" s="77"/>
      <c r="K1460" s="77"/>
    </row>
    <row r="1461" spans="4:11">
      <c r="D1461" s="77"/>
      <c r="E1461" s="77"/>
      <c r="F1461" s="77"/>
      <c r="G1461" s="77"/>
      <c r="H1461" s="77"/>
      <c r="I1461" s="77"/>
      <c r="J1461" s="77"/>
      <c r="K1461" s="77"/>
    </row>
    <row r="1462" spans="4:11">
      <c r="D1462" s="77"/>
      <c r="E1462" s="77"/>
      <c r="F1462" s="77"/>
      <c r="G1462" s="77"/>
      <c r="H1462" s="77"/>
      <c r="I1462" s="77"/>
      <c r="J1462" s="77"/>
      <c r="K1462" s="77"/>
    </row>
    <row r="1463" spans="4:11">
      <c r="D1463" s="77"/>
      <c r="E1463" s="77"/>
      <c r="F1463" s="77"/>
      <c r="G1463" s="77"/>
      <c r="H1463" s="77"/>
      <c r="I1463" s="77"/>
      <c r="J1463" s="77"/>
      <c r="K1463" s="77"/>
    </row>
    <row r="1464" spans="4:11">
      <c r="D1464" s="77"/>
      <c r="E1464" s="77"/>
      <c r="F1464" s="77"/>
      <c r="G1464" s="77"/>
      <c r="H1464" s="77"/>
      <c r="I1464" s="77"/>
      <c r="J1464" s="77"/>
      <c r="K1464" s="77"/>
    </row>
    <row r="1465" spans="4:11">
      <c r="D1465" s="77"/>
      <c r="E1465" s="77"/>
      <c r="F1465" s="77"/>
      <c r="G1465" s="77"/>
      <c r="H1465" s="77"/>
      <c r="I1465" s="77"/>
      <c r="J1465" s="77"/>
      <c r="K1465" s="77"/>
    </row>
    <row r="1466" spans="4:11">
      <c r="D1466" s="77"/>
      <c r="E1466" s="77"/>
      <c r="F1466" s="77"/>
      <c r="G1466" s="77"/>
      <c r="H1466" s="77"/>
      <c r="I1466" s="77"/>
      <c r="J1466" s="77"/>
      <c r="K1466" s="77"/>
    </row>
    <row r="1467" spans="4:11">
      <c r="D1467" s="77"/>
      <c r="E1467" s="77"/>
      <c r="F1467" s="77"/>
      <c r="G1467" s="77"/>
      <c r="H1467" s="77"/>
      <c r="I1467" s="77"/>
      <c r="J1467" s="77"/>
      <c r="K1467" s="77"/>
    </row>
    <row r="1468" spans="4:11">
      <c r="D1468" s="77"/>
      <c r="E1468" s="77"/>
      <c r="F1468" s="77"/>
      <c r="G1468" s="77"/>
      <c r="H1468" s="77"/>
      <c r="I1468" s="77"/>
      <c r="J1468" s="77"/>
      <c r="K1468" s="77"/>
    </row>
    <row r="1469" spans="4:11">
      <c r="D1469" s="77"/>
      <c r="E1469" s="77"/>
      <c r="F1469" s="77"/>
      <c r="G1469" s="77"/>
      <c r="H1469" s="77"/>
      <c r="I1469" s="77"/>
      <c r="J1469" s="77"/>
      <c r="K1469" s="77"/>
    </row>
    <row r="1470" spans="4:11">
      <c r="D1470" s="77"/>
      <c r="E1470" s="77"/>
      <c r="F1470" s="77"/>
      <c r="G1470" s="77"/>
      <c r="H1470" s="77"/>
      <c r="I1470" s="77"/>
      <c r="J1470" s="77"/>
      <c r="K1470" s="77"/>
    </row>
    <row r="1471" spans="4:11">
      <c r="D1471" s="77"/>
      <c r="E1471" s="77"/>
      <c r="F1471" s="77"/>
      <c r="G1471" s="77"/>
      <c r="H1471" s="77"/>
      <c r="I1471" s="77"/>
      <c r="J1471" s="77"/>
      <c r="K1471" s="77"/>
    </row>
    <row r="1472" spans="4:11">
      <c r="D1472" s="77"/>
      <c r="E1472" s="77"/>
      <c r="F1472" s="77"/>
      <c r="G1472" s="77"/>
      <c r="H1472" s="77"/>
      <c r="I1472" s="77"/>
      <c r="J1472" s="77"/>
      <c r="K1472" s="77"/>
    </row>
    <row r="1473" spans="4:11">
      <c r="D1473" s="77"/>
      <c r="E1473" s="77"/>
      <c r="F1473" s="77"/>
      <c r="G1473" s="77"/>
      <c r="H1473" s="77"/>
      <c r="I1473" s="77"/>
      <c r="J1473" s="77"/>
      <c r="K1473" s="77"/>
    </row>
    <row r="1474" spans="4:11">
      <c r="D1474" s="77"/>
      <c r="E1474" s="77"/>
      <c r="F1474" s="77"/>
      <c r="G1474" s="77"/>
      <c r="H1474" s="77"/>
      <c r="I1474" s="77"/>
      <c r="J1474" s="77"/>
      <c r="K1474" s="77"/>
    </row>
    <row r="1475" spans="4:11">
      <c r="D1475" s="77"/>
      <c r="E1475" s="77"/>
      <c r="F1475" s="77"/>
      <c r="G1475" s="77"/>
      <c r="H1475" s="77"/>
      <c r="I1475" s="77"/>
      <c r="J1475" s="77"/>
      <c r="K1475" s="77"/>
    </row>
    <row r="1476" spans="4:11">
      <c r="D1476" s="77"/>
      <c r="E1476" s="77"/>
      <c r="F1476" s="77"/>
      <c r="G1476" s="77"/>
      <c r="H1476" s="77"/>
      <c r="I1476" s="77"/>
      <c r="J1476" s="77"/>
      <c r="K1476" s="77"/>
    </row>
    <row r="1477" spans="4:11">
      <c r="D1477" s="77"/>
      <c r="E1477" s="77"/>
      <c r="F1477" s="77"/>
      <c r="G1477" s="77"/>
      <c r="H1477" s="77"/>
      <c r="I1477" s="77"/>
      <c r="J1477" s="77"/>
      <c r="K1477" s="77"/>
    </row>
    <row r="1478" spans="4:11">
      <c r="D1478" s="77"/>
      <c r="E1478" s="77"/>
      <c r="F1478" s="77"/>
      <c r="G1478" s="77"/>
      <c r="H1478" s="77"/>
      <c r="I1478" s="77"/>
      <c r="J1478" s="77"/>
      <c r="K1478" s="77"/>
    </row>
    <row r="1479" spans="4:11">
      <c r="D1479" s="77"/>
      <c r="E1479" s="77"/>
      <c r="F1479" s="77"/>
      <c r="G1479" s="77"/>
      <c r="H1479" s="77"/>
      <c r="I1479" s="77"/>
      <c r="J1479" s="77"/>
      <c r="K1479" s="77"/>
    </row>
    <row r="1480" spans="4:11">
      <c r="D1480" s="77"/>
      <c r="E1480" s="77"/>
      <c r="F1480" s="77"/>
      <c r="G1480" s="77"/>
      <c r="H1480" s="77"/>
      <c r="I1480" s="77"/>
      <c r="J1480" s="77"/>
      <c r="K1480" s="77"/>
    </row>
    <row r="1481" spans="4:11">
      <c r="D1481" s="77"/>
      <c r="E1481" s="77"/>
      <c r="F1481" s="77"/>
      <c r="G1481" s="77"/>
      <c r="H1481" s="77"/>
      <c r="I1481" s="77"/>
      <c r="J1481" s="77"/>
      <c r="K1481" s="77"/>
    </row>
    <row r="1482" spans="4:11">
      <c r="D1482" s="77"/>
      <c r="E1482" s="77"/>
      <c r="F1482" s="77"/>
      <c r="G1482" s="77"/>
      <c r="H1482" s="77"/>
      <c r="I1482" s="77"/>
      <c r="J1482" s="77"/>
      <c r="K1482" s="77"/>
    </row>
    <row r="1483" spans="4:11">
      <c r="D1483" s="77"/>
      <c r="E1483" s="77"/>
      <c r="F1483" s="77"/>
      <c r="G1483" s="77"/>
      <c r="H1483" s="77"/>
      <c r="I1483" s="77"/>
      <c r="J1483" s="77"/>
      <c r="K1483" s="77"/>
    </row>
    <row r="1484" spans="4:11">
      <c r="D1484" s="77"/>
      <c r="E1484" s="77"/>
      <c r="F1484" s="77"/>
      <c r="G1484" s="77"/>
      <c r="H1484" s="77"/>
      <c r="I1484" s="77"/>
      <c r="J1484" s="77"/>
      <c r="K1484" s="77"/>
    </row>
    <row r="1485" spans="4:11">
      <c r="D1485" s="77"/>
      <c r="E1485" s="77"/>
      <c r="F1485" s="77"/>
      <c r="G1485" s="77"/>
      <c r="H1485" s="77"/>
      <c r="I1485" s="77"/>
      <c r="J1485" s="77"/>
      <c r="K1485" s="77"/>
    </row>
    <row r="1486" spans="4:11">
      <c r="D1486" s="77"/>
      <c r="E1486" s="77"/>
      <c r="F1486" s="77"/>
      <c r="G1486" s="77"/>
      <c r="H1486" s="77"/>
      <c r="I1486" s="77"/>
      <c r="J1486" s="77"/>
      <c r="K1486" s="77"/>
    </row>
    <row r="1487" spans="4:11">
      <c r="D1487" s="77"/>
      <c r="E1487" s="77"/>
      <c r="F1487" s="77"/>
      <c r="G1487" s="77"/>
      <c r="H1487" s="77"/>
      <c r="I1487" s="77"/>
      <c r="J1487" s="77"/>
      <c r="K1487" s="77"/>
    </row>
    <row r="1488" spans="4:11">
      <c r="D1488" s="77"/>
      <c r="E1488" s="77"/>
      <c r="F1488" s="77"/>
      <c r="G1488" s="77"/>
      <c r="H1488" s="77"/>
      <c r="I1488" s="77"/>
      <c r="J1488" s="77"/>
      <c r="K1488" s="77"/>
    </row>
    <row r="1489" spans="4:11">
      <c r="D1489" s="77"/>
      <c r="E1489" s="77"/>
      <c r="F1489" s="77"/>
      <c r="G1489" s="77"/>
      <c r="H1489" s="77"/>
      <c r="I1489" s="77"/>
      <c r="J1489" s="77"/>
      <c r="K1489" s="77"/>
    </row>
    <row r="1490" spans="4:11">
      <c r="D1490" s="77"/>
      <c r="E1490" s="77"/>
      <c r="F1490" s="77"/>
      <c r="G1490" s="77"/>
      <c r="H1490" s="77"/>
      <c r="I1490" s="77"/>
      <c r="J1490" s="77"/>
      <c r="K1490" s="77"/>
    </row>
    <row r="1491" spans="4:11">
      <c r="D1491" s="77"/>
      <c r="E1491" s="77"/>
      <c r="F1491" s="77"/>
      <c r="G1491" s="77"/>
      <c r="H1491" s="77"/>
      <c r="I1491" s="77"/>
      <c r="J1491" s="77"/>
      <c r="K1491" s="77"/>
    </row>
    <row r="1492" spans="4:11">
      <c r="D1492" s="77"/>
      <c r="E1492" s="77"/>
      <c r="F1492" s="77"/>
      <c r="G1492" s="77"/>
      <c r="H1492" s="77"/>
      <c r="I1492" s="77"/>
      <c r="J1492" s="77"/>
      <c r="K1492" s="77"/>
    </row>
    <row r="1493" spans="4:11">
      <c r="D1493" s="77"/>
      <c r="E1493" s="77"/>
      <c r="F1493" s="77"/>
      <c r="G1493" s="77"/>
      <c r="H1493" s="77"/>
      <c r="I1493" s="77"/>
      <c r="J1493" s="77"/>
      <c r="K1493" s="77"/>
    </row>
    <row r="1494" spans="4:11">
      <c r="D1494" s="77"/>
      <c r="E1494" s="77"/>
      <c r="F1494" s="77"/>
      <c r="G1494" s="77"/>
      <c r="H1494" s="77"/>
      <c r="I1494" s="77"/>
      <c r="J1494" s="77"/>
      <c r="K1494" s="77"/>
    </row>
    <row r="1495" spans="4:11">
      <c r="D1495" s="77"/>
      <c r="E1495" s="77"/>
      <c r="F1495" s="77"/>
      <c r="G1495" s="77"/>
      <c r="H1495" s="77"/>
      <c r="I1495" s="77"/>
      <c r="J1495" s="77"/>
      <c r="K1495" s="77"/>
    </row>
    <row r="1496" spans="4:11">
      <c r="D1496" s="77"/>
      <c r="E1496" s="77"/>
      <c r="F1496" s="77"/>
      <c r="G1496" s="77"/>
      <c r="H1496" s="77"/>
      <c r="I1496" s="77"/>
      <c r="J1496" s="77"/>
      <c r="K1496" s="77"/>
    </row>
    <row r="1497" spans="4:11">
      <c r="D1497" s="77"/>
      <c r="E1497" s="77"/>
      <c r="F1497" s="77"/>
      <c r="G1497" s="77"/>
      <c r="H1497" s="77"/>
      <c r="I1497" s="77"/>
      <c r="J1497" s="77"/>
      <c r="K1497" s="77"/>
    </row>
    <row r="1498" spans="4:11">
      <c r="D1498" s="77"/>
      <c r="E1498" s="77"/>
      <c r="F1498" s="77"/>
      <c r="G1498" s="77"/>
      <c r="H1498" s="77"/>
      <c r="I1498" s="77"/>
      <c r="J1498" s="77"/>
      <c r="K1498" s="77"/>
    </row>
    <row r="1499" spans="4:11">
      <c r="D1499" s="77"/>
      <c r="E1499" s="77"/>
      <c r="F1499" s="77"/>
      <c r="G1499" s="77"/>
      <c r="H1499" s="77"/>
      <c r="I1499" s="77"/>
      <c r="J1499" s="77"/>
      <c r="K1499" s="77"/>
    </row>
    <row r="1500" spans="4:11">
      <c r="D1500" s="77"/>
      <c r="E1500" s="77"/>
      <c r="F1500" s="77"/>
      <c r="G1500" s="77"/>
      <c r="H1500" s="77"/>
      <c r="I1500" s="77"/>
      <c r="J1500" s="77"/>
      <c r="K1500" s="77"/>
    </row>
    <row r="1501" spans="4:11">
      <c r="D1501" s="77"/>
      <c r="E1501" s="77"/>
      <c r="F1501" s="77"/>
      <c r="G1501" s="77"/>
      <c r="H1501" s="77"/>
      <c r="I1501" s="77"/>
      <c r="J1501" s="77"/>
      <c r="K1501" s="77"/>
    </row>
    <row r="1502" spans="4:11">
      <c r="D1502" s="77"/>
      <c r="E1502" s="77"/>
      <c r="F1502" s="77"/>
      <c r="G1502" s="77"/>
      <c r="H1502" s="77"/>
      <c r="I1502" s="77"/>
      <c r="J1502" s="77"/>
      <c r="K1502" s="77"/>
    </row>
    <row r="1503" spans="4:11">
      <c r="D1503" s="77"/>
      <c r="E1503" s="77"/>
      <c r="F1503" s="77"/>
      <c r="G1503" s="77"/>
      <c r="H1503" s="77"/>
      <c r="I1503" s="77"/>
      <c r="J1503" s="77"/>
      <c r="K1503" s="77"/>
    </row>
    <row r="1504" spans="4:11">
      <c r="D1504" s="77"/>
      <c r="E1504" s="77"/>
      <c r="F1504" s="77"/>
      <c r="G1504" s="77"/>
      <c r="H1504" s="77"/>
      <c r="I1504" s="77"/>
      <c r="J1504" s="77"/>
      <c r="K1504" s="77"/>
    </row>
    <row r="1505" spans="4:11">
      <c r="D1505" s="77"/>
      <c r="E1505" s="77"/>
      <c r="F1505" s="77"/>
      <c r="G1505" s="77"/>
      <c r="H1505" s="77"/>
      <c r="I1505" s="77"/>
      <c r="J1505" s="77"/>
      <c r="K1505" s="77"/>
    </row>
    <row r="1506" spans="4:11">
      <c r="D1506" s="77"/>
      <c r="E1506" s="77"/>
      <c r="F1506" s="77"/>
      <c r="G1506" s="77"/>
      <c r="H1506" s="77"/>
      <c r="I1506" s="77"/>
      <c r="J1506" s="77"/>
      <c r="K1506" s="77"/>
    </row>
    <row r="1507" spans="4:11">
      <c r="D1507" s="77"/>
      <c r="E1507" s="77"/>
      <c r="F1507" s="77"/>
      <c r="G1507" s="77"/>
      <c r="H1507" s="77"/>
      <c r="I1507" s="77"/>
      <c r="J1507" s="77"/>
      <c r="K1507" s="77"/>
    </row>
    <row r="1508" spans="4:11">
      <c r="D1508" s="77"/>
      <c r="E1508" s="77"/>
      <c r="F1508" s="77"/>
      <c r="G1508" s="77"/>
      <c r="H1508" s="77"/>
      <c r="I1508" s="77"/>
      <c r="J1508" s="77"/>
      <c r="K1508" s="77"/>
    </row>
    <row r="1509" spans="4:11">
      <c r="D1509" s="77"/>
      <c r="E1509" s="77"/>
      <c r="F1509" s="77"/>
      <c r="G1509" s="77"/>
      <c r="H1509" s="77"/>
      <c r="I1509" s="77"/>
      <c r="J1509" s="77"/>
      <c r="K1509" s="77"/>
    </row>
    <row r="1510" spans="4:11">
      <c r="D1510" s="77"/>
      <c r="E1510" s="77"/>
      <c r="F1510" s="77"/>
      <c r="G1510" s="77"/>
      <c r="H1510" s="77"/>
      <c r="I1510" s="77"/>
      <c r="J1510" s="77"/>
      <c r="K1510" s="77"/>
    </row>
    <row r="1511" spans="4:11">
      <c r="D1511" s="77"/>
      <c r="E1511" s="77"/>
      <c r="F1511" s="77"/>
      <c r="G1511" s="77"/>
      <c r="H1511" s="77"/>
      <c r="I1511" s="77"/>
      <c r="J1511" s="77"/>
      <c r="K1511" s="77"/>
    </row>
    <row r="1512" spans="4:11">
      <c r="D1512" s="77"/>
      <c r="E1512" s="77"/>
      <c r="F1512" s="77"/>
      <c r="G1512" s="77"/>
      <c r="H1512" s="77"/>
      <c r="I1512" s="77"/>
      <c r="J1512" s="77"/>
      <c r="K1512" s="77"/>
    </row>
    <row r="1513" spans="4:11">
      <c r="D1513" s="77"/>
      <c r="E1513" s="77"/>
      <c r="F1513" s="77"/>
      <c r="G1513" s="77"/>
      <c r="H1513" s="77"/>
      <c r="I1513" s="77"/>
      <c r="J1513" s="77"/>
      <c r="K1513" s="77"/>
    </row>
    <row r="1514" spans="4:11">
      <c r="D1514" s="77"/>
      <c r="E1514" s="77"/>
      <c r="F1514" s="77"/>
      <c r="G1514" s="77"/>
      <c r="H1514" s="77"/>
      <c r="I1514" s="77"/>
      <c r="J1514" s="77"/>
      <c r="K1514" s="77"/>
    </row>
    <row r="1515" spans="4:11">
      <c r="D1515" s="77"/>
      <c r="E1515" s="77"/>
      <c r="F1515" s="77"/>
      <c r="G1515" s="77"/>
      <c r="H1515" s="77"/>
      <c r="I1515" s="77"/>
      <c r="J1515" s="77"/>
      <c r="K1515" s="77"/>
    </row>
    <row r="1516" spans="4:11">
      <c r="D1516" s="77"/>
      <c r="E1516" s="77"/>
      <c r="F1516" s="77"/>
      <c r="G1516" s="77"/>
      <c r="H1516" s="77"/>
      <c r="I1516" s="77"/>
      <c r="J1516" s="77"/>
      <c r="K1516" s="77"/>
    </row>
    <row r="1517" spans="4:11">
      <c r="D1517" s="77"/>
      <c r="E1517" s="77"/>
      <c r="F1517" s="77"/>
      <c r="G1517" s="77"/>
      <c r="H1517" s="77"/>
      <c r="I1517" s="77"/>
      <c r="J1517" s="77"/>
      <c r="K1517" s="77"/>
    </row>
    <row r="1518" spans="4:11">
      <c r="D1518" s="77"/>
      <c r="E1518" s="77"/>
      <c r="F1518" s="77"/>
      <c r="G1518" s="77"/>
      <c r="H1518" s="77"/>
      <c r="I1518" s="77"/>
      <c r="J1518" s="77"/>
      <c r="K1518" s="77"/>
    </row>
    <row r="1519" spans="4:11">
      <c r="D1519" s="77"/>
      <c r="E1519" s="77"/>
      <c r="F1519" s="77"/>
      <c r="G1519" s="77"/>
      <c r="H1519" s="77"/>
      <c r="I1519" s="77"/>
      <c r="J1519" s="77"/>
      <c r="K1519" s="77"/>
    </row>
    <row r="1520" spans="4:11">
      <c r="D1520" s="77"/>
      <c r="E1520" s="77"/>
      <c r="F1520" s="77"/>
      <c r="G1520" s="77"/>
      <c r="H1520" s="77"/>
      <c r="I1520" s="77"/>
      <c r="J1520" s="77"/>
      <c r="K1520" s="77"/>
    </row>
    <row r="1521" spans="4:11">
      <c r="D1521" s="77"/>
      <c r="E1521" s="77"/>
      <c r="F1521" s="77"/>
      <c r="G1521" s="77"/>
      <c r="H1521" s="77"/>
      <c r="I1521" s="77"/>
      <c r="J1521" s="77"/>
      <c r="K1521" s="77"/>
    </row>
    <row r="1522" spans="4:11">
      <c r="D1522" s="77"/>
      <c r="E1522" s="77"/>
      <c r="F1522" s="77"/>
      <c r="G1522" s="77"/>
      <c r="H1522" s="77"/>
      <c r="I1522" s="77"/>
      <c r="J1522" s="77"/>
      <c r="K1522" s="77"/>
    </row>
    <row r="1523" spans="4:11">
      <c r="D1523" s="77"/>
      <c r="E1523" s="77"/>
      <c r="F1523" s="77"/>
      <c r="G1523" s="77"/>
      <c r="H1523" s="77"/>
      <c r="I1523" s="77"/>
      <c r="J1523" s="77"/>
      <c r="K1523" s="77"/>
    </row>
    <row r="1524" spans="4:11">
      <c r="D1524" s="77"/>
      <c r="E1524" s="77"/>
      <c r="F1524" s="77"/>
      <c r="G1524" s="77"/>
      <c r="H1524" s="77"/>
      <c r="I1524" s="77"/>
      <c r="J1524" s="77"/>
      <c r="K1524" s="77"/>
    </row>
    <row r="1525" spans="4:11">
      <c r="D1525" s="77"/>
      <c r="E1525" s="77"/>
      <c r="F1525" s="77"/>
      <c r="G1525" s="77"/>
      <c r="H1525" s="77"/>
      <c r="I1525" s="77"/>
      <c r="J1525" s="77"/>
      <c r="K1525" s="77"/>
    </row>
    <row r="1526" spans="4:11">
      <c r="D1526" s="77"/>
      <c r="E1526" s="77"/>
      <c r="F1526" s="77"/>
      <c r="G1526" s="77"/>
      <c r="H1526" s="77"/>
      <c r="I1526" s="77"/>
      <c r="J1526" s="77"/>
      <c r="K1526" s="77"/>
    </row>
    <row r="1527" spans="4:11">
      <c r="D1527" s="77"/>
      <c r="E1527" s="77"/>
      <c r="F1527" s="77"/>
      <c r="G1527" s="77"/>
      <c r="H1527" s="77"/>
      <c r="I1527" s="77"/>
      <c r="J1527" s="77"/>
      <c r="K1527" s="77"/>
    </row>
    <row r="1528" spans="4:11">
      <c r="D1528" s="77"/>
      <c r="E1528" s="77"/>
      <c r="F1528" s="77"/>
      <c r="G1528" s="77"/>
      <c r="H1528" s="77"/>
      <c r="I1528" s="77"/>
      <c r="J1528" s="77"/>
      <c r="K1528" s="77"/>
    </row>
    <row r="1529" spans="4:11">
      <c r="D1529" s="77"/>
      <c r="E1529" s="77"/>
      <c r="F1529" s="77"/>
      <c r="G1529" s="77"/>
      <c r="H1529" s="77"/>
      <c r="I1529" s="77"/>
      <c r="J1529" s="77"/>
      <c r="K1529" s="77"/>
    </row>
    <row r="1530" spans="4:11">
      <c r="D1530" s="77"/>
      <c r="E1530" s="77"/>
      <c r="F1530" s="77"/>
      <c r="G1530" s="77"/>
      <c r="H1530" s="77"/>
      <c r="I1530" s="77"/>
      <c r="J1530" s="77"/>
      <c r="K1530" s="77"/>
    </row>
    <row r="1531" spans="4:11">
      <c r="D1531" s="77"/>
      <c r="E1531" s="77"/>
      <c r="F1531" s="77"/>
      <c r="G1531" s="77"/>
      <c r="H1531" s="77"/>
      <c r="I1531" s="77"/>
      <c r="J1531" s="77"/>
      <c r="K1531" s="77"/>
    </row>
    <row r="1532" spans="4:11">
      <c r="D1532" s="77"/>
      <c r="E1532" s="77"/>
      <c r="F1532" s="77"/>
      <c r="G1532" s="77"/>
      <c r="H1532" s="77"/>
      <c r="I1532" s="77"/>
      <c r="J1532" s="77"/>
      <c r="K1532" s="77"/>
    </row>
    <row r="1533" spans="4:11">
      <c r="D1533" s="77"/>
      <c r="E1533" s="77"/>
      <c r="F1533" s="77"/>
      <c r="G1533" s="77"/>
      <c r="H1533" s="77"/>
      <c r="I1533" s="77"/>
      <c r="J1533" s="77"/>
      <c r="K1533" s="77"/>
    </row>
    <row r="1534" spans="4:11">
      <c r="D1534" s="77"/>
      <c r="E1534" s="77"/>
      <c r="F1534" s="77"/>
      <c r="G1534" s="77"/>
      <c r="H1534" s="77"/>
      <c r="I1534" s="77"/>
      <c r="J1534" s="77"/>
      <c r="K1534" s="77"/>
    </row>
    <row r="1535" spans="4:11">
      <c r="D1535" s="77"/>
      <c r="E1535" s="77"/>
      <c r="F1535" s="77"/>
      <c r="G1535" s="77"/>
      <c r="H1535" s="77"/>
      <c r="I1535" s="77"/>
      <c r="J1535" s="77"/>
      <c r="K1535" s="77"/>
    </row>
    <row r="1536" spans="4:11">
      <c r="D1536" s="77"/>
      <c r="E1536" s="77"/>
      <c r="F1536" s="77"/>
      <c r="G1536" s="77"/>
      <c r="H1536" s="77"/>
      <c r="I1536" s="77"/>
      <c r="J1536" s="77"/>
      <c r="K1536" s="77"/>
    </row>
    <row r="1537" spans="4:11">
      <c r="D1537" s="77"/>
      <c r="E1537" s="77"/>
      <c r="F1537" s="77"/>
      <c r="G1537" s="77"/>
      <c r="H1537" s="77"/>
      <c r="I1537" s="77"/>
      <c r="J1537" s="77"/>
      <c r="K1537" s="77"/>
    </row>
    <row r="1538" spans="4:11">
      <c r="D1538" s="77"/>
      <c r="E1538" s="77"/>
      <c r="F1538" s="77"/>
      <c r="G1538" s="77"/>
      <c r="H1538" s="77"/>
      <c r="I1538" s="77"/>
      <c r="J1538" s="77"/>
      <c r="K1538" s="77"/>
    </row>
    <row r="1539" spans="4:11">
      <c r="D1539" s="77"/>
      <c r="E1539" s="77"/>
      <c r="F1539" s="77"/>
      <c r="G1539" s="77"/>
      <c r="H1539" s="77"/>
      <c r="I1539" s="77"/>
      <c r="J1539" s="77"/>
      <c r="K1539" s="77"/>
    </row>
    <row r="1540" spans="4:11">
      <c r="D1540" s="77"/>
      <c r="E1540" s="77"/>
      <c r="F1540" s="77"/>
      <c r="G1540" s="77"/>
      <c r="H1540" s="77"/>
      <c r="I1540" s="77"/>
      <c r="J1540" s="77"/>
      <c r="K1540" s="77"/>
    </row>
    <row r="1541" spans="4:11">
      <c r="D1541" s="77"/>
      <c r="E1541" s="77"/>
      <c r="F1541" s="77"/>
      <c r="G1541" s="77"/>
      <c r="H1541" s="77"/>
      <c r="I1541" s="77"/>
      <c r="J1541" s="77"/>
      <c r="K1541" s="77"/>
    </row>
    <row r="1542" spans="4:11">
      <c r="D1542" s="77"/>
      <c r="E1542" s="77"/>
      <c r="F1542" s="77"/>
      <c r="G1542" s="77"/>
      <c r="H1542" s="77"/>
      <c r="I1542" s="77"/>
      <c r="J1542" s="77"/>
      <c r="K1542" s="77"/>
    </row>
    <row r="1543" spans="4:11">
      <c r="D1543" s="77"/>
      <c r="E1543" s="77"/>
      <c r="F1543" s="77"/>
      <c r="G1543" s="77"/>
      <c r="H1543" s="77"/>
      <c r="I1543" s="77"/>
      <c r="J1543" s="77"/>
      <c r="K1543" s="77"/>
    </row>
    <row r="1544" spans="4:11">
      <c r="D1544" s="77"/>
      <c r="E1544" s="77"/>
      <c r="F1544" s="77"/>
      <c r="G1544" s="77"/>
      <c r="H1544" s="77"/>
      <c r="I1544" s="77"/>
      <c r="J1544" s="77"/>
      <c r="K1544" s="77"/>
    </row>
    <row r="1545" spans="4:11">
      <c r="D1545" s="77"/>
      <c r="E1545" s="77"/>
      <c r="F1545" s="77"/>
      <c r="G1545" s="77"/>
      <c r="H1545" s="77"/>
      <c r="I1545" s="77"/>
      <c r="J1545" s="77"/>
      <c r="K1545" s="77"/>
    </row>
    <row r="1546" spans="4:11">
      <c r="D1546" s="77"/>
      <c r="E1546" s="77"/>
      <c r="F1546" s="77"/>
      <c r="G1546" s="77"/>
      <c r="H1546" s="77"/>
      <c r="I1546" s="77"/>
      <c r="J1546" s="77"/>
      <c r="K1546" s="77"/>
    </row>
    <row r="1547" spans="4:11">
      <c r="D1547" s="77"/>
      <c r="E1547" s="77"/>
      <c r="F1547" s="77"/>
      <c r="G1547" s="77"/>
      <c r="H1547" s="77"/>
      <c r="I1547" s="77"/>
      <c r="J1547" s="77"/>
      <c r="K1547" s="77"/>
    </row>
    <row r="1548" spans="4:11">
      <c r="D1548" s="77"/>
      <c r="E1548" s="77"/>
      <c r="F1548" s="77"/>
      <c r="G1548" s="77"/>
      <c r="H1548" s="77"/>
      <c r="I1548" s="77"/>
      <c r="J1548" s="77"/>
      <c r="K1548" s="77"/>
    </row>
    <row r="1549" spans="4:11">
      <c r="D1549" s="77"/>
      <c r="E1549" s="77"/>
      <c r="F1549" s="77"/>
      <c r="G1549" s="77"/>
      <c r="H1549" s="77"/>
      <c r="I1549" s="77"/>
      <c r="J1549" s="77"/>
      <c r="K1549" s="77"/>
    </row>
    <row r="1550" spans="4:11">
      <c r="D1550" s="77"/>
      <c r="E1550" s="77"/>
      <c r="F1550" s="77"/>
      <c r="G1550" s="77"/>
      <c r="H1550" s="77"/>
      <c r="I1550" s="77"/>
      <c r="J1550" s="77"/>
      <c r="K1550" s="77"/>
    </row>
    <row r="1551" spans="4:11">
      <c r="D1551" s="77"/>
      <c r="E1551" s="77"/>
      <c r="F1551" s="77"/>
      <c r="G1551" s="77"/>
      <c r="H1551" s="77"/>
      <c r="I1551" s="77"/>
      <c r="J1551" s="77"/>
      <c r="K1551" s="77"/>
    </row>
    <row r="1552" spans="4:11">
      <c r="D1552" s="77"/>
      <c r="E1552" s="77"/>
      <c r="F1552" s="77"/>
      <c r="G1552" s="77"/>
      <c r="H1552" s="77"/>
      <c r="I1552" s="77"/>
      <c r="J1552" s="77"/>
      <c r="K1552" s="77"/>
    </row>
    <row r="1553" spans="4:11">
      <c r="D1553" s="77"/>
      <c r="E1553" s="77"/>
      <c r="F1553" s="77"/>
      <c r="G1553" s="77"/>
      <c r="H1553" s="77"/>
      <c r="I1553" s="77"/>
      <c r="J1553" s="77"/>
      <c r="K1553" s="77"/>
    </row>
    <row r="1554" spans="4:11">
      <c r="D1554" s="77"/>
      <c r="E1554" s="77"/>
      <c r="F1554" s="77"/>
      <c r="G1554" s="77"/>
      <c r="H1554" s="77"/>
      <c r="I1554" s="77"/>
      <c r="J1554" s="77"/>
      <c r="K1554" s="77"/>
    </row>
    <row r="1555" spans="4:11">
      <c r="D1555" s="77"/>
      <c r="E1555" s="77"/>
      <c r="F1555" s="77"/>
      <c r="G1555" s="77"/>
      <c r="H1555" s="77"/>
      <c r="I1555" s="77"/>
      <c r="J1555" s="77"/>
      <c r="K1555" s="77"/>
    </row>
    <row r="1556" spans="4:11">
      <c r="D1556" s="77"/>
      <c r="E1556" s="77"/>
      <c r="F1556" s="77"/>
      <c r="G1556" s="77"/>
      <c r="H1556" s="77"/>
      <c r="I1556" s="77"/>
      <c r="J1556" s="77"/>
      <c r="K1556" s="77"/>
    </row>
    <row r="1557" spans="4:11">
      <c r="D1557" s="77"/>
      <c r="E1557" s="77"/>
      <c r="F1557" s="77"/>
      <c r="G1557" s="77"/>
      <c r="H1557" s="77"/>
      <c r="I1557" s="77"/>
      <c r="J1557" s="77"/>
      <c r="K1557" s="77"/>
    </row>
    <row r="1558" spans="4:11">
      <c r="D1558" s="77"/>
      <c r="E1558" s="77"/>
      <c r="F1558" s="77"/>
      <c r="G1558" s="77"/>
      <c r="H1558" s="77"/>
      <c r="I1558" s="77"/>
      <c r="J1558" s="77"/>
      <c r="K1558" s="77"/>
    </row>
    <row r="1559" spans="4:11">
      <c r="D1559" s="77"/>
      <c r="E1559" s="77"/>
      <c r="F1559" s="77"/>
      <c r="G1559" s="77"/>
      <c r="H1559" s="77"/>
      <c r="I1559" s="77"/>
      <c r="J1559" s="77"/>
      <c r="K1559" s="77"/>
    </row>
    <row r="1560" spans="4:11">
      <c r="D1560" s="77"/>
      <c r="E1560" s="77"/>
      <c r="F1560" s="77"/>
      <c r="G1560" s="77"/>
      <c r="H1560" s="77"/>
      <c r="I1560" s="77"/>
      <c r="J1560" s="77"/>
      <c r="K1560" s="77"/>
    </row>
    <row r="1561" spans="4:11">
      <c r="D1561" s="77"/>
      <c r="E1561" s="77"/>
      <c r="F1561" s="77"/>
      <c r="G1561" s="77"/>
      <c r="H1561" s="77"/>
      <c r="I1561" s="77"/>
      <c r="J1561" s="77"/>
      <c r="K1561" s="77"/>
    </row>
    <row r="1562" spans="4:11">
      <c r="D1562" s="77"/>
      <c r="E1562" s="77"/>
      <c r="F1562" s="77"/>
      <c r="G1562" s="77"/>
      <c r="H1562" s="77"/>
      <c r="I1562" s="77"/>
      <c r="J1562" s="77"/>
      <c r="K1562" s="77"/>
    </row>
    <row r="1563" spans="4:11">
      <c r="D1563" s="77"/>
      <c r="E1563" s="77"/>
      <c r="F1563" s="77"/>
      <c r="G1563" s="77"/>
      <c r="H1563" s="77"/>
      <c r="I1563" s="77"/>
      <c r="J1563" s="77"/>
      <c r="K1563" s="77"/>
    </row>
    <row r="1564" spans="4:11">
      <c r="D1564" s="77"/>
      <c r="E1564" s="77"/>
      <c r="F1564" s="77"/>
      <c r="G1564" s="77"/>
      <c r="H1564" s="77"/>
      <c r="I1564" s="77"/>
      <c r="J1564" s="77"/>
      <c r="K1564" s="77"/>
    </row>
    <row r="1565" spans="4:11">
      <c r="D1565" s="77"/>
      <c r="E1565" s="77"/>
      <c r="F1565" s="77"/>
      <c r="G1565" s="77"/>
      <c r="H1565" s="77"/>
      <c r="I1565" s="77"/>
      <c r="J1565" s="77"/>
      <c r="K1565" s="77"/>
    </row>
    <row r="1566" spans="4:11">
      <c r="D1566" s="77"/>
      <c r="E1566" s="77"/>
      <c r="F1566" s="77"/>
      <c r="G1566" s="77"/>
      <c r="H1566" s="77"/>
      <c r="I1566" s="77"/>
      <c r="J1566" s="77"/>
      <c r="K1566" s="77"/>
    </row>
    <row r="1567" spans="4:11">
      <c r="D1567" s="77"/>
      <c r="E1567" s="77"/>
      <c r="F1567" s="77"/>
      <c r="G1567" s="77"/>
      <c r="H1567" s="77"/>
      <c r="I1567" s="77"/>
      <c r="J1567" s="77"/>
      <c r="K1567" s="77"/>
    </row>
    <row r="1568" spans="4:11">
      <c r="D1568" s="77"/>
      <c r="E1568" s="77"/>
      <c r="F1568" s="77"/>
      <c r="G1568" s="77"/>
      <c r="H1568" s="77"/>
      <c r="I1568" s="77"/>
      <c r="J1568" s="77"/>
      <c r="K1568" s="77"/>
    </row>
    <row r="1569" spans="4:11">
      <c r="D1569" s="77"/>
      <c r="E1569" s="77"/>
      <c r="F1569" s="77"/>
      <c r="G1569" s="77"/>
      <c r="H1569" s="77"/>
      <c r="I1569" s="77"/>
      <c r="J1569" s="77"/>
      <c r="K1569" s="77"/>
    </row>
    <row r="1570" spans="4:11">
      <c r="D1570" s="77"/>
      <c r="E1570" s="77"/>
      <c r="F1570" s="77"/>
      <c r="G1570" s="77"/>
      <c r="H1570" s="77"/>
      <c r="I1570" s="77"/>
      <c r="J1570" s="77"/>
      <c r="K1570" s="77"/>
    </row>
    <row r="1571" spans="4:11">
      <c r="D1571" s="77"/>
      <c r="E1571" s="77"/>
      <c r="F1571" s="77"/>
      <c r="G1571" s="77"/>
      <c r="H1571" s="77"/>
      <c r="I1571" s="77"/>
      <c r="J1571" s="77"/>
      <c r="K1571" s="77"/>
    </row>
    <row r="1572" spans="4:11">
      <c r="D1572" s="77"/>
      <c r="E1572" s="77"/>
      <c r="F1572" s="77"/>
      <c r="G1572" s="77"/>
      <c r="H1572" s="77"/>
      <c r="I1572" s="77"/>
      <c r="J1572" s="77"/>
      <c r="K1572" s="77"/>
    </row>
    <row r="1573" spans="4:11">
      <c r="D1573" s="77"/>
      <c r="E1573" s="77"/>
      <c r="F1573" s="77"/>
      <c r="G1573" s="77"/>
      <c r="H1573" s="77"/>
      <c r="I1573" s="77"/>
      <c r="J1573" s="77"/>
      <c r="K1573" s="77"/>
    </row>
    <row r="1574" spans="4:11">
      <c r="D1574" s="77"/>
      <c r="E1574" s="77"/>
      <c r="F1574" s="77"/>
      <c r="G1574" s="77"/>
      <c r="H1574" s="77"/>
      <c r="I1574" s="77"/>
      <c r="J1574" s="77"/>
      <c r="K1574" s="77"/>
    </row>
    <row r="1575" spans="4:11">
      <c r="D1575" s="77"/>
      <c r="E1575" s="77"/>
      <c r="F1575" s="77"/>
      <c r="G1575" s="77"/>
      <c r="H1575" s="77"/>
      <c r="I1575" s="77"/>
      <c r="J1575" s="77"/>
      <c r="K1575" s="77"/>
    </row>
    <row r="1576" spans="4:11">
      <c r="D1576" s="77"/>
      <c r="E1576" s="77"/>
      <c r="F1576" s="77"/>
      <c r="G1576" s="77"/>
      <c r="H1576" s="77"/>
      <c r="I1576" s="77"/>
      <c r="J1576" s="77"/>
      <c r="K1576" s="77"/>
    </row>
    <row r="1577" spans="4:11">
      <c r="D1577" s="77"/>
      <c r="E1577" s="77"/>
      <c r="F1577" s="77"/>
      <c r="G1577" s="77"/>
      <c r="H1577" s="77"/>
      <c r="I1577" s="77"/>
      <c r="J1577" s="77"/>
      <c r="K1577" s="77"/>
    </row>
    <row r="1578" spans="4:11">
      <c r="D1578" s="77"/>
      <c r="E1578" s="77"/>
      <c r="F1578" s="77"/>
      <c r="G1578" s="77"/>
      <c r="H1578" s="77"/>
      <c r="I1578" s="77"/>
      <c r="J1578" s="77"/>
      <c r="K1578" s="77"/>
    </row>
    <row r="1579" spans="4:11">
      <c r="D1579" s="77"/>
      <c r="E1579" s="77"/>
      <c r="F1579" s="77"/>
      <c r="G1579" s="77"/>
      <c r="H1579" s="77"/>
      <c r="I1579" s="77"/>
      <c r="J1579" s="77"/>
      <c r="K1579" s="77"/>
    </row>
    <row r="1580" spans="4:11">
      <c r="D1580" s="77"/>
      <c r="E1580" s="77"/>
      <c r="F1580" s="77"/>
      <c r="G1580" s="77"/>
      <c r="H1580" s="77"/>
      <c r="I1580" s="77"/>
      <c r="J1580" s="77"/>
      <c r="K1580" s="77"/>
    </row>
    <row r="1581" spans="4:11">
      <c r="D1581" s="77"/>
      <c r="E1581" s="77"/>
      <c r="F1581" s="77"/>
      <c r="G1581" s="77"/>
      <c r="H1581" s="77"/>
      <c r="I1581" s="77"/>
      <c r="J1581" s="77"/>
      <c r="K1581" s="77"/>
    </row>
    <row r="1582" spans="4:11">
      <c r="D1582" s="77"/>
      <c r="E1582" s="77"/>
      <c r="F1582" s="77"/>
      <c r="G1582" s="77"/>
      <c r="H1582" s="77"/>
      <c r="I1582" s="77"/>
      <c r="J1582" s="77"/>
      <c r="K1582" s="77"/>
    </row>
    <row r="1583" spans="4:11">
      <c r="D1583" s="77"/>
      <c r="E1583" s="77"/>
      <c r="F1583" s="77"/>
      <c r="G1583" s="77"/>
      <c r="H1583" s="77"/>
      <c r="I1583" s="77"/>
      <c r="J1583" s="77"/>
      <c r="K1583" s="77"/>
    </row>
    <row r="1584" spans="4:11">
      <c r="D1584" s="77"/>
      <c r="E1584" s="77"/>
      <c r="F1584" s="77"/>
      <c r="G1584" s="77"/>
      <c r="H1584" s="77"/>
      <c r="I1584" s="77"/>
      <c r="J1584" s="77"/>
      <c r="K1584" s="77"/>
    </row>
    <row r="1585" spans="4:11">
      <c r="D1585" s="77"/>
      <c r="E1585" s="77"/>
      <c r="F1585" s="77"/>
      <c r="G1585" s="77"/>
      <c r="H1585" s="77"/>
      <c r="I1585" s="77"/>
      <c r="J1585" s="77"/>
      <c r="K1585" s="77"/>
    </row>
    <row r="1586" spans="4:11">
      <c r="D1586" s="77"/>
      <c r="E1586" s="77"/>
      <c r="F1586" s="77"/>
      <c r="G1586" s="77"/>
      <c r="H1586" s="77"/>
      <c r="I1586" s="77"/>
      <c r="J1586" s="77"/>
      <c r="K1586" s="77"/>
    </row>
    <row r="1587" spans="4:11">
      <c r="D1587" s="77"/>
      <c r="E1587" s="77"/>
      <c r="F1587" s="77"/>
      <c r="G1587" s="77"/>
      <c r="H1587" s="77"/>
      <c r="I1587" s="77"/>
      <c r="J1587" s="77"/>
      <c r="K1587" s="77"/>
    </row>
    <row r="1588" spans="4:11">
      <c r="D1588" s="77"/>
      <c r="E1588" s="77"/>
      <c r="F1588" s="77"/>
      <c r="G1588" s="77"/>
      <c r="H1588" s="77"/>
      <c r="I1588" s="77"/>
      <c r="J1588" s="77"/>
      <c r="K1588" s="77"/>
    </row>
    <row r="1589" spans="4:11">
      <c r="D1589" s="77"/>
      <c r="E1589" s="77"/>
      <c r="F1589" s="77"/>
      <c r="G1589" s="77"/>
      <c r="H1589" s="77"/>
      <c r="I1589" s="77"/>
      <c r="J1589" s="77"/>
      <c r="K1589" s="77"/>
    </row>
    <row r="1590" spans="4:11">
      <c r="D1590" s="77"/>
      <c r="E1590" s="77"/>
      <c r="F1590" s="77"/>
      <c r="G1590" s="77"/>
      <c r="H1590" s="77"/>
      <c r="I1590" s="77"/>
      <c r="J1590" s="77"/>
      <c r="K1590" s="77"/>
    </row>
    <row r="1591" spans="4:11">
      <c r="D1591" s="77"/>
      <c r="E1591" s="77"/>
      <c r="F1591" s="77"/>
      <c r="G1591" s="77"/>
      <c r="H1591" s="77"/>
      <c r="I1591" s="77"/>
      <c r="J1591" s="77"/>
      <c r="K1591" s="77"/>
    </row>
    <row r="1592" spans="4:11">
      <c r="D1592" s="77"/>
      <c r="E1592" s="77"/>
      <c r="F1592" s="77"/>
      <c r="G1592" s="77"/>
      <c r="H1592" s="77"/>
      <c r="I1592" s="77"/>
      <c r="J1592" s="77"/>
      <c r="K1592" s="77"/>
    </row>
    <row r="1593" spans="4:11">
      <c r="D1593" s="77"/>
      <c r="E1593" s="77"/>
      <c r="F1593" s="77"/>
      <c r="G1593" s="77"/>
      <c r="H1593" s="77"/>
      <c r="I1593" s="77"/>
      <c r="J1593" s="77"/>
      <c r="K1593" s="77"/>
    </row>
    <row r="1594" spans="4:11">
      <c r="D1594" s="77"/>
      <c r="E1594" s="77"/>
      <c r="F1594" s="77"/>
      <c r="G1594" s="77"/>
      <c r="H1594" s="77"/>
      <c r="I1594" s="77"/>
      <c r="J1594" s="77"/>
      <c r="K1594" s="77"/>
    </row>
    <row r="1595" spans="4:11">
      <c r="D1595" s="77"/>
      <c r="E1595" s="77"/>
      <c r="F1595" s="77"/>
      <c r="G1595" s="77"/>
      <c r="H1595" s="77"/>
      <c r="I1595" s="77"/>
      <c r="J1595" s="77"/>
      <c r="K1595" s="77"/>
    </row>
    <row r="1596" spans="4:11">
      <c r="D1596" s="77"/>
      <c r="E1596" s="77"/>
      <c r="F1596" s="77"/>
      <c r="G1596" s="77"/>
      <c r="H1596" s="77"/>
      <c r="I1596" s="77"/>
      <c r="J1596" s="77"/>
      <c r="K1596" s="77"/>
    </row>
    <row r="1597" spans="4:11">
      <c r="D1597" s="77"/>
      <c r="E1597" s="77"/>
      <c r="F1597" s="77"/>
      <c r="G1597" s="77"/>
      <c r="H1597" s="77"/>
      <c r="I1597" s="77"/>
      <c r="J1597" s="77"/>
      <c r="K1597" s="77"/>
    </row>
    <row r="1598" spans="4:11">
      <c r="D1598" s="77"/>
      <c r="E1598" s="77"/>
      <c r="F1598" s="77"/>
      <c r="G1598" s="77"/>
      <c r="H1598" s="77"/>
      <c r="I1598" s="77"/>
      <c r="J1598" s="77"/>
      <c r="K1598" s="77"/>
    </row>
    <row r="1599" spans="4:11">
      <c r="D1599" s="77"/>
      <c r="E1599" s="77"/>
      <c r="F1599" s="77"/>
      <c r="G1599" s="77"/>
      <c r="H1599" s="77"/>
      <c r="I1599" s="77"/>
      <c r="J1599" s="77"/>
      <c r="K1599" s="77"/>
    </row>
    <row r="1600" spans="4:11">
      <c r="D1600" s="77"/>
      <c r="E1600" s="77"/>
      <c r="F1600" s="77"/>
      <c r="G1600" s="77"/>
      <c r="H1600" s="77"/>
      <c r="I1600" s="77"/>
      <c r="J1600" s="77"/>
      <c r="K1600" s="77"/>
    </row>
    <row r="1601" spans="4:11">
      <c r="D1601" s="77"/>
      <c r="E1601" s="77"/>
      <c r="F1601" s="77"/>
      <c r="G1601" s="77"/>
      <c r="H1601" s="77"/>
      <c r="I1601" s="77"/>
      <c r="J1601" s="77"/>
      <c r="K1601" s="77"/>
    </row>
    <row r="1602" spans="4:11">
      <c r="D1602" s="77"/>
      <c r="E1602" s="77"/>
      <c r="F1602" s="77"/>
      <c r="G1602" s="77"/>
      <c r="H1602" s="77"/>
      <c r="I1602" s="77"/>
      <c r="J1602" s="77"/>
      <c r="K1602" s="77"/>
    </row>
    <row r="1603" spans="4:11">
      <c r="D1603" s="77"/>
      <c r="E1603" s="77"/>
      <c r="F1603" s="77"/>
      <c r="G1603" s="77"/>
      <c r="H1603" s="77"/>
      <c r="I1603" s="77"/>
      <c r="J1603" s="77"/>
      <c r="K1603" s="77"/>
    </row>
    <row r="1604" spans="4:11">
      <c r="D1604" s="77"/>
      <c r="E1604" s="77"/>
      <c r="F1604" s="77"/>
      <c r="G1604" s="77"/>
      <c r="H1604" s="77"/>
      <c r="I1604" s="77"/>
      <c r="J1604" s="77"/>
      <c r="K1604" s="77"/>
    </row>
    <row r="1605" spans="4:11">
      <c r="D1605" s="77"/>
      <c r="E1605" s="77"/>
      <c r="F1605" s="77"/>
      <c r="G1605" s="77"/>
      <c r="H1605" s="77"/>
      <c r="I1605" s="77"/>
      <c r="J1605" s="77"/>
      <c r="K1605" s="77"/>
    </row>
    <row r="1606" spans="4:11">
      <c r="D1606" s="77"/>
      <c r="E1606" s="77"/>
      <c r="F1606" s="77"/>
      <c r="G1606" s="77"/>
      <c r="H1606" s="77"/>
      <c r="I1606" s="77"/>
      <c r="J1606" s="77"/>
      <c r="K1606" s="77"/>
    </row>
    <row r="1607" spans="4:11">
      <c r="D1607" s="77"/>
      <c r="E1607" s="77"/>
      <c r="F1607" s="77"/>
      <c r="G1607" s="77"/>
      <c r="H1607" s="77"/>
      <c r="I1607" s="77"/>
      <c r="J1607" s="77"/>
      <c r="K1607" s="77"/>
    </row>
    <row r="1608" spans="4:11">
      <c r="D1608" s="77"/>
      <c r="E1608" s="77"/>
      <c r="F1608" s="77"/>
      <c r="G1608" s="77"/>
      <c r="H1608" s="77"/>
      <c r="I1608" s="77"/>
      <c r="J1608" s="77"/>
      <c r="K1608" s="77"/>
    </row>
    <row r="1609" spans="4:11">
      <c r="D1609" s="77"/>
      <c r="E1609" s="77"/>
      <c r="F1609" s="77"/>
      <c r="G1609" s="77"/>
      <c r="H1609" s="77"/>
      <c r="I1609" s="77"/>
      <c r="J1609" s="77"/>
      <c r="K1609" s="77"/>
    </row>
    <row r="1610" spans="4:11">
      <c r="D1610" s="77"/>
      <c r="E1610" s="77"/>
      <c r="F1610" s="77"/>
      <c r="G1610" s="77"/>
      <c r="H1610" s="77"/>
      <c r="I1610" s="77"/>
      <c r="J1610" s="77"/>
      <c r="K1610" s="77"/>
    </row>
    <row r="1611" spans="4:11">
      <c r="D1611" s="77"/>
      <c r="E1611" s="77"/>
      <c r="F1611" s="77"/>
      <c r="G1611" s="77"/>
      <c r="H1611" s="77"/>
      <c r="I1611" s="77"/>
      <c r="J1611" s="77"/>
      <c r="K1611" s="77"/>
    </row>
    <row r="1612" spans="4:11">
      <c r="D1612" s="77"/>
      <c r="E1612" s="77"/>
      <c r="F1612" s="77"/>
      <c r="G1612" s="77"/>
      <c r="H1612" s="77"/>
      <c r="I1612" s="77"/>
      <c r="J1612" s="77"/>
      <c r="K1612" s="77"/>
    </row>
    <row r="1613" spans="4:11">
      <c r="D1613" s="77"/>
      <c r="E1613" s="77"/>
      <c r="F1613" s="77"/>
      <c r="G1613" s="77"/>
      <c r="H1613" s="77"/>
      <c r="I1613" s="77"/>
      <c r="J1613" s="77"/>
      <c r="K1613" s="77"/>
    </row>
    <row r="1614" spans="4:11">
      <c r="D1614" s="77"/>
      <c r="E1614" s="77"/>
      <c r="F1614" s="77"/>
      <c r="G1614" s="77"/>
      <c r="H1614" s="77"/>
      <c r="I1614" s="77"/>
      <c r="J1614" s="77"/>
      <c r="K1614" s="77"/>
    </row>
    <row r="1615" spans="4:11">
      <c r="D1615" s="77"/>
      <c r="E1615" s="77"/>
      <c r="F1615" s="77"/>
      <c r="G1615" s="77"/>
      <c r="H1615" s="77"/>
      <c r="I1615" s="77"/>
      <c r="J1615" s="77"/>
      <c r="K1615" s="77"/>
    </row>
    <row r="1616" spans="4:11">
      <c r="D1616" s="77"/>
      <c r="E1616" s="77"/>
      <c r="F1616" s="77"/>
      <c r="G1616" s="77"/>
      <c r="H1616" s="77"/>
      <c r="I1616" s="77"/>
      <c r="J1616" s="77"/>
      <c r="K1616" s="77"/>
    </row>
    <row r="1617" spans="4:11">
      <c r="D1617" s="77"/>
      <c r="E1617" s="77"/>
      <c r="F1617" s="77"/>
      <c r="G1617" s="77"/>
      <c r="H1617" s="77"/>
      <c r="I1617" s="77"/>
      <c r="J1617" s="77"/>
      <c r="K1617" s="77"/>
    </row>
    <row r="1618" spans="4:11">
      <c r="D1618" s="77"/>
      <c r="E1618" s="77"/>
      <c r="F1618" s="77"/>
      <c r="G1618" s="77"/>
      <c r="H1618" s="77"/>
      <c r="I1618" s="77"/>
      <c r="J1618" s="77"/>
      <c r="K1618" s="77"/>
    </row>
    <row r="1619" spans="4:11">
      <c r="D1619" s="77"/>
      <c r="E1619" s="77"/>
      <c r="F1619" s="77"/>
      <c r="G1619" s="77"/>
      <c r="H1619" s="77"/>
      <c r="I1619" s="77"/>
      <c r="J1619" s="77"/>
      <c r="K1619" s="77"/>
    </row>
    <row r="1620" spans="4:11">
      <c r="D1620" s="77"/>
      <c r="E1620" s="77"/>
      <c r="F1620" s="77"/>
      <c r="G1620" s="77"/>
      <c r="H1620" s="77"/>
      <c r="I1620" s="77"/>
      <c r="J1620" s="77"/>
      <c r="K1620" s="77"/>
    </row>
    <row r="1621" spans="4:11">
      <c r="D1621" s="77"/>
      <c r="E1621" s="77"/>
      <c r="F1621" s="77"/>
      <c r="G1621" s="77"/>
      <c r="H1621" s="77"/>
      <c r="I1621" s="77"/>
      <c r="J1621" s="77"/>
      <c r="K1621" s="77"/>
    </row>
    <row r="1622" spans="4:11">
      <c r="D1622" s="77"/>
      <c r="E1622" s="77"/>
      <c r="F1622" s="77"/>
      <c r="G1622" s="77"/>
      <c r="H1622" s="77"/>
      <c r="I1622" s="77"/>
      <c r="J1622" s="77"/>
      <c r="K1622" s="77"/>
    </row>
    <row r="1623" spans="4:11">
      <c r="D1623" s="77"/>
      <c r="E1623" s="77"/>
      <c r="F1623" s="77"/>
      <c r="G1623" s="77"/>
      <c r="H1623" s="77"/>
      <c r="I1623" s="77"/>
      <c r="J1623" s="77"/>
      <c r="K1623" s="77"/>
    </row>
    <row r="1624" spans="4:11">
      <c r="D1624" s="77"/>
      <c r="E1624" s="77"/>
      <c r="F1624" s="77"/>
      <c r="G1624" s="77"/>
      <c r="H1624" s="77"/>
      <c r="I1624" s="77"/>
      <c r="J1624" s="77"/>
      <c r="K1624" s="77"/>
    </row>
    <row r="1625" spans="4:11">
      <c r="D1625" s="77"/>
      <c r="E1625" s="77"/>
      <c r="F1625" s="77"/>
      <c r="G1625" s="77"/>
      <c r="H1625" s="77"/>
      <c r="I1625" s="77"/>
      <c r="J1625" s="77"/>
      <c r="K1625" s="77"/>
    </row>
    <row r="1626" spans="4:11">
      <c r="D1626" s="77"/>
      <c r="E1626" s="77"/>
      <c r="F1626" s="77"/>
      <c r="G1626" s="77"/>
      <c r="H1626" s="77"/>
      <c r="I1626" s="77"/>
      <c r="J1626" s="77"/>
      <c r="K1626" s="77"/>
    </row>
    <row r="1627" spans="4:11">
      <c r="D1627" s="77"/>
      <c r="E1627" s="77"/>
      <c r="F1627" s="77"/>
      <c r="G1627" s="77"/>
      <c r="H1627" s="77"/>
      <c r="I1627" s="77"/>
      <c r="J1627" s="77"/>
      <c r="K1627" s="77"/>
    </row>
    <row r="1628" spans="4:11">
      <c r="D1628" s="77"/>
      <c r="E1628" s="77"/>
      <c r="F1628" s="77"/>
      <c r="G1628" s="77"/>
      <c r="H1628" s="77"/>
      <c r="I1628" s="77"/>
      <c r="J1628" s="77"/>
      <c r="K1628" s="77"/>
    </row>
    <row r="1629" spans="4:11">
      <c r="D1629" s="77"/>
      <c r="E1629" s="77"/>
      <c r="F1629" s="77"/>
      <c r="G1629" s="77"/>
      <c r="H1629" s="77"/>
      <c r="I1629" s="77"/>
      <c r="J1629" s="77"/>
      <c r="K1629" s="77"/>
    </row>
    <row r="1630" spans="4:11">
      <c r="D1630" s="77"/>
      <c r="E1630" s="77"/>
      <c r="F1630" s="77"/>
      <c r="G1630" s="77"/>
      <c r="H1630" s="77"/>
      <c r="I1630" s="77"/>
      <c r="J1630" s="77"/>
      <c r="K1630" s="77"/>
    </row>
    <row r="1631" spans="4:11">
      <c r="D1631" s="77"/>
      <c r="E1631" s="77"/>
      <c r="F1631" s="77"/>
      <c r="G1631" s="77"/>
      <c r="H1631" s="77"/>
      <c r="I1631" s="77"/>
      <c r="J1631" s="77"/>
      <c r="K1631" s="77"/>
    </row>
    <row r="1632" spans="4:11">
      <c r="D1632" s="77"/>
      <c r="E1632" s="77"/>
      <c r="F1632" s="77"/>
      <c r="G1632" s="77"/>
      <c r="H1632" s="77"/>
      <c r="I1632" s="77"/>
      <c r="J1632" s="77"/>
      <c r="K1632" s="77"/>
    </row>
    <row r="1633" spans="4:11">
      <c r="D1633" s="77"/>
      <c r="E1633" s="77"/>
      <c r="F1633" s="77"/>
      <c r="G1633" s="77"/>
      <c r="H1633" s="77"/>
      <c r="I1633" s="77"/>
      <c r="J1633" s="77"/>
      <c r="K1633" s="77"/>
    </row>
    <row r="1634" spans="4:11">
      <c r="D1634" s="77"/>
      <c r="E1634" s="77"/>
      <c r="F1634" s="77"/>
      <c r="G1634" s="77"/>
      <c r="H1634" s="77"/>
      <c r="I1634" s="77"/>
      <c r="J1634" s="77"/>
      <c r="K1634" s="77"/>
    </row>
    <row r="1635" spans="4:11">
      <c r="D1635" s="77"/>
      <c r="E1635" s="77"/>
      <c r="F1635" s="77"/>
      <c r="G1635" s="77"/>
      <c r="H1635" s="77"/>
      <c r="I1635" s="77"/>
      <c r="J1635" s="77"/>
      <c r="K1635" s="77"/>
    </row>
    <row r="1636" spans="4:11">
      <c r="D1636" s="77"/>
      <c r="E1636" s="77"/>
      <c r="F1636" s="77"/>
      <c r="G1636" s="77"/>
      <c r="H1636" s="77"/>
      <c r="I1636" s="77"/>
      <c r="J1636" s="77"/>
      <c r="K1636" s="77"/>
    </row>
    <row r="1637" spans="4:11">
      <c r="D1637" s="77"/>
      <c r="E1637" s="77"/>
      <c r="F1637" s="77"/>
      <c r="G1637" s="77"/>
      <c r="H1637" s="77"/>
      <c r="I1637" s="77"/>
      <c r="J1637" s="77"/>
      <c r="K1637" s="77"/>
    </row>
    <row r="1638" spans="4:11">
      <c r="D1638" s="77"/>
      <c r="E1638" s="77"/>
      <c r="F1638" s="77"/>
      <c r="G1638" s="77"/>
      <c r="H1638" s="77"/>
      <c r="I1638" s="77"/>
      <c r="J1638" s="77"/>
      <c r="K1638" s="77"/>
    </row>
    <row r="1639" spans="4:11">
      <c r="D1639" s="77"/>
      <c r="E1639" s="77"/>
      <c r="F1639" s="77"/>
      <c r="G1639" s="77"/>
      <c r="H1639" s="77"/>
      <c r="I1639" s="77"/>
      <c r="J1639" s="77"/>
      <c r="K1639" s="77"/>
    </row>
    <row r="1640" spans="4:11">
      <c r="D1640" s="77"/>
      <c r="E1640" s="77"/>
      <c r="F1640" s="77"/>
      <c r="G1640" s="77"/>
      <c r="H1640" s="77"/>
      <c r="I1640" s="77"/>
      <c r="J1640" s="77"/>
      <c r="K1640" s="77"/>
    </row>
    <row r="1641" spans="4:11">
      <c r="D1641" s="77"/>
      <c r="E1641" s="77"/>
      <c r="F1641" s="77"/>
      <c r="G1641" s="77"/>
      <c r="H1641" s="77"/>
      <c r="I1641" s="77"/>
      <c r="J1641" s="77"/>
      <c r="K1641" s="77"/>
    </row>
    <row r="1642" spans="4:11">
      <c r="D1642" s="77"/>
      <c r="E1642" s="77"/>
      <c r="F1642" s="77"/>
      <c r="G1642" s="77"/>
      <c r="H1642" s="77"/>
      <c r="I1642" s="77"/>
      <c r="J1642" s="77"/>
      <c r="K1642" s="77"/>
    </row>
    <row r="1643" spans="4:11">
      <c r="D1643" s="77"/>
      <c r="E1643" s="77"/>
      <c r="F1643" s="77"/>
      <c r="G1643" s="77"/>
      <c r="H1643" s="77"/>
      <c r="I1643" s="77"/>
      <c r="J1643" s="77"/>
      <c r="K1643" s="77"/>
    </row>
    <row r="1644" spans="4:11">
      <c r="D1644" s="77"/>
      <c r="E1644" s="77"/>
      <c r="F1644" s="77"/>
      <c r="G1644" s="77"/>
      <c r="H1644" s="77"/>
      <c r="I1644" s="77"/>
      <c r="J1644" s="77"/>
      <c r="K1644" s="77"/>
    </row>
    <row r="1645" spans="4:11">
      <c r="D1645" s="77"/>
      <c r="E1645" s="77"/>
      <c r="F1645" s="77"/>
      <c r="G1645" s="77"/>
      <c r="H1645" s="77"/>
      <c r="I1645" s="77"/>
      <c r="J1645" s="77"/>
      <c r="K1645" s="77"/>
    </row>
    <row r="1646" spans="4:11">
      <c r="D1646" s="77"/>
      <c r="E1646" s="77"/>
      <c r="F1646" s="77"/>
      <c r="G1646" s="77"/>
      <c r="H1646" s="77"/>
      <c r="I1646" s="77"/>
      <c r="J1646" s="77"/>
      <c r="K1646" s="77"/>
    </row>
    <row r="1647" spans="4:11">
      <c r="D1647" s="77"/>
      <c r="E1647" s="77"/>
      <c r="F1647" s="77"/>
      <c r="G1647" s="77"/>
      <c r="H1647" s="77"/>
      <c r="I1647" s="77"/>
      <c r="J1647" s="77"/>
      <c r="K1647" s="77"/>
    </row>
    <row r="1648" spans="4:11">
      <c r="D1648" s="77"/>
      <c r="E1648" s="77"/>
      <c r="F1648" s="77"/>
      <c r="G1648" s="77"/>
      <c r="H1648" s="77"/>
      <c r="I1648" s="77"/>
      <c r="J1648" s="77"/>
      <c r="K1648" s="77"/>
    </row>
    <row r="1649" spans="4:11">
      <c r="D1649" s="77"/>
      <c r="E1649" s="77"/>
      <c r="F1649" s="77"/>
      <c r="G1649" s="77"/>
      <c r="H1649" s="77"/>
      <c r="I1649" s="77"/>
      <c r="J1649" s="77"/>
      <c r="K1649" s="77"/>
    </row>
    <row r="1650" spans="4:11">
      <c r="D1650" s="77"/>
      <c r="E1650" s="77"/>
      <c r="F1650" s="77"/>
      <c r="G1650" s="77"/>
      <c r="H1650" s="77"/>
      <c r="I1650" s="77"/>
      <c r="J1650" s="77"/>
      <c r="K1650" s="77"/>
    </row>
    <row r="1651" spans="4:11">
      <c r="D1651" s="77"/>
      <c r="E1651" s="77"/>
      <c r="F1651" s="77"/>
      <c r="G1651" s="77"/>
      <c r="H1651" s="77"/>
      <c r="I1651" s="77"/>
      <c r="J1651" s="77"/>
      <c r="K1651" s="77"/>
    </row>
    <row r="1652" spans="4:11">
      <c r="D1652" s="77"/>
      <c r="E1652" s="77"/>
      <c r="F1652" s="77"/>
      <c r="G1652" s="77"/>
      <c r="H1652" s="77"/>
      <c r="I1652" s="77"/>
      <c r="J1652" s="77"/>
      <c r="K1652" s="77"/>
    </row>
    <row r="1653" spans="4:11">
      <c r="D1653" s="77"/>
      <c r="E1653" s="77"/>
      <c r="F1653" s="77"/>
      <c r="G1653" s="77"/>
      <c r="H1653" s="77"/>
      <c r="I1653" s="77"/>
      <c r="J1653" s="77"/>
      <c r="K1653" s="77"/>
    </row>
    <row r="1654" spans="4:11">
      <c r="D1654" s="77"/>
      <c r="E1654" s="77"/>
      <c r="F1654" s="77"/>
      <c r="G1654" s="77"/>
      <c r="H1654" s="77"/>
      <c r="I1654" s="77"/>
      <c r="J1654" s="77"/>
      <c r="K1654" s="77"/>
    </row>
    <row r="1655" spans="4:11">
      <c r="D1655" s="77"/>
      <c r="E1655" s="77"/>
      <c r="F1655" s="77"/>
      <c r="G1655" s="77"/>
      <c r="H1655" s="77"/>
      <c r="I1655" s="77"/>
      <c r="J1655" s="77"/>
      <c r="K1655" s="77"/>
    </row>
    <row r="1656" spans="4:11">
      <c r="D1656" s="77"/>
      <c r="E1656" s="77"/>
      <c r="F1656" s="77"/>
      <c r="G1656" s="77"/>
      <c r="H1656" s="77"/>
      <c r="I1656" s="77"/>
      <c r="J1656" s="77"/>
      <c r="K1656" s="77"/>
    </row>
    <row r="1657" spans="4:11">
      <c r="D1657" s="77"/>
      <c r="E1657" s="77"/>
      <c r="F1657" s="77"/>
      <c r="G1657" s="77"/>
      <c r="H1657" s="77"/>
      <c r="I1657" s="77"/>
      <c r="J1657" s="77"/>
      <c r="K1657" s="77"/>
    </row>
    <row r="1658" spans="4:11">
      <c r="D1658" s="77"/>
      <c r="E1658" s="77"/>
      <c r="F1658" s="77"/>
      <c r="G1658" s="77"/>
      <c r="H1658" s="77"/>
      <c r="I1658" s="77"/>
      <c r="J1658" s="77"/>
      <c r="K1658" s="77"/>
    </row>
    <row r="1659" spans="4:11">
      <c r="D1659" s="77"/>
      <c r="E1659" s="77"/>
      <c r="F1659" s="77"/>
      <c r="G1659" s="77"/>
      <c r="H1659" s="77"/>
      <c r="I1659" s="77"/>
      <c r="J1659" s="77"/>
      <c r="K1659" s="77"/>
    </row>
    <row r="1660" spans="4:11">
      <c r="D1660" s="77"/>
      <c r="E1660" s="77"/>
      <c r="F1660" s="77"/>
      <c r="G1660" s="77"/>
      <c r="H1660" s="77"/>
      <c r="I1660" s="77"/>
      <c r="J1660" s="77"/>
      <c r="K1660" s="77"/>
    </row>
    <row r="1661" spans="4:11">
      <c r="D1661" s="77"/>
      <c r="E1661" s="77"/>
      <c r="F1661" s="77"/>
      <c r="G1661" s="77"/>
      <c r="H1661" s="77"/>
      <c r="I1661" s="77"/>
      <c r="J1661" s="77"/>
      <c r="K1661" s="77"/>
    </row>
    <row r="1662" spans="4:11">
      <c r="D1662" s="77"/>
      <c r="E1662" s="77"/>
      <c r="F1662" s="77"/>
      <c r="G1662" s="77"/>
      <c r="H1662" s="77"/>
      <c r="I1662" s="77"/>
      <c r="J1662" s="77"/>
      <c r="K1662" s="77"/>
    </row>
    <row r="1663" spans="4:11">
      <c r="D1663" s="77"/>
      <c r="E1663" s="77"/>
      <c r="F1663" s="77"/>
      <c r="G1663" s="77"/>
      <c r="H1663" s="77"/>
      <c r="I1663" s="77"/>
      <c r="J1663" s="77"/>
      <c r="K1663" s="77"/>
    </row>
    <row r="1664" spans="4:11">
      <c r="D1664" s="77"/>
      <c r="E1664" s="77"/>
      <c r="F1664" s="77"/>
      <c r="G1664" s="77"/>
      <c r="H1664" s="77"/>
      <c r="I1664" s="77"/>
      <c r="J1664" s="77"/>
      <c r="K1664" s="77"/>
    </row>
    <row r="1665" spans="4:11">
      <c r="D1665" s="77"/>
      <c r="E1665" s="77"/>
      <c r="F1665" s="77"/>
      <c r="G1665" s="77"/>
      <c r="H1665" s="77"/>
      <c r="I1665" s="77"/>
      <c r="J1665" s="77"/>
      <c r="K1665" s="77"/>
    </row>
    <row r="1666" spans="4:11">
      <c r="D1666" s="77"/>
      <c r="E1666" s="77"/>
      <c r="F1666" s="77"/>
      <c r="G1666" s="77"/>
      <c r="H1666" s="77"/>
      <c r="I1666" s="77"/>
      <c r="J1666" s="77"/>
      <c r="K1666" s="77"/>
    </row>
    <row r="1667" spans="4:11">
      <c r="D1667" s="77"/>
      <c r="E1667" s="77"/>
      <c r="F1667" s="77"/>
      <c r="G1667" s="77"/>
      <c r="H1667" s="77"/>
      <c r="I1667" s="77"/>
      <c r="J1667" s="77"/>
      <c r="K1667" s="77"/>
    </row>
    <row r="1668" spans="4:11">
      <c r="D1668" s="77"/>
      <c r="E1668" s="77"/>
      <c r="F1668" s="77"/>
      <c r="G1668" s="77"/>
      <c r="H1668" s="77"/>
      <c r="I1668" s="77"/>
      <c r="J1668" s="77"/>
      <c r="K1668" s="77"/>
    </row>
    <row r="1669" spans="4:11">
      <c r="D1669" s="77"/>
      <c r="E1669" s="77"/>
      <c r="F1669" s="77"/>
      <c r="G1669" s="77"/>
      <c r="H1669" s="77"/>
      <c r="I1669" s="77"/>
      <c r="J1669" s="77"/>
      <c r="K1669" s="77"/>
    </row>
    <row r="1670" spans="4:11">
      <c r="D1670" s="77"/>
      <c r="E1670" s="77"/>
      <c r="F1670" s="77"/>
      <c r="G1670" s="77"/>
      <c r="H1670" s="77"/>
      <c r="I1670" s="77"/>
      <c r="J1670" s="77"/>
      <c r="K1670" s="77"/>
    </row>
    <row r="1671" spans="4:11">
      <c r="D1671" s="77"/>
      <c r="E1671" s="77"/>
      <c r="F1671" s="77"/>
      <c r="G1671" s="77"/>
      <c r="H1671" s="77"/>
      <c r="I1671" s="77"/>
      <c r="J1671" s="77"/>
      <c r="K1671" s="77"/>
    </row>
    <row r="1672" spans="4:11">
      <c r="D1672" s="77"/>
      <c r="E1672" s="77"/>
      <c r="F1672" s="77"/>
      <c r="G1672" s="77"/>
      <c r="H1672" s="77"/>
      <c r="I1672" s="77"/>
      <c r="J1672" s="77"/>
      <c r="K1672" s="77"/>
    </row>
    <row r="1673" spans="4:11">
      <c r="D1673" s="77"/>
      <c r="E1673" s="77"/>
      <c r="F1673" s="77"/>
      <c r="G1673" s="77"/>
      <c r="H1673" s="77"/>
      <c r="I1673" s="77"/>
      <c r="J1673" s="77"/>
      <c r="K1673" s="77"/>
    </row>
    <row r="1674" spans="4:11">
      <c r="D1674" s="77"/>
      <c r="E1674" s="77"/>
      <c r="F1674" s="77"/>
      <c r="G1674" s="77"/>
      <c r="H1674" s="77"/>
      <c r="I1674" s="77"/>
      <c r="J1674" s="77"/>
      <c r="K1674" s="77"/>
    </row>
    <row r="1675" spans="4:11">
      <c r="D1675" s="77"/>
      <c r="E1675" s="77"/>
      <c r="F1675" s="77"/>
      <c r="G1675" s="77"/>
      <c r="H1675" s="77"/>
      <c r="I1675" s="77"/>
      <c r="J1675" s="77"/>
      <c r="K1675" s="77"/>
    </row>
    <row r="1676" spans="4:11">
      <c r="D1676" s="77"/>
      <c r="E1676" s="77"/>
      <c r="F1676" s="77"/>
      <c r="G1676" s="77"/>
      <c r="H1676" s="77"/>
      <c r="I1676" s="77"/>
      <c r="J1676" s="77"/>
      <c r="K1676" s="77"/>
    </row>
    <row r="1677" spans="4:11">
      <c r="D1677" s="77"/>
      <c r="E1677" s="77"/>
      <c r="F1677" s="77"/>
      <c r="G1677" s="77"/>
      <c r="H1677" s="77"/>
      <c r="I1677" s="77"/>
      <c r="J1677" s="77"/>
      <c r="K1677" s="77"/>
    </row>
    <row r="1678" spans="4:11">
      <c r="D1678" s="77"/>
      <c r="E1678" s="77"/>
      <c r="F1678" s="77"/>
      <c r="G1678" s="77"/>
      <c r="H1678" s="77"/>
      <c r="I1678" s="77"/>
      <c r="J1678" s="77"/>
      <c r="K1678" s="77"/>
    </row>
    <row r="1679" spans="4:11">
      <c r="D1679" s="77"/>
      <c r="E1679" s="77"/>
      <c r="F1679" s="77"/>
      <c r="G1679" s="77"/>
      <c r="H1679" s="77"/>
      <c r="I1679" s="77"/>
      <c r="J1679" s="77"/>
      <c r="K1679" s="77"/>
    </row>
    <row r="1680" spans="4:11">
      <c r="D1680" s="77"/>
      <c r="E1680" s="77"/>
      <c r="F1680" s="77"/>
      <c r="G1680" s="77"/>
      <c r="H1680" s="77"/>
      <c r="I1680" s="77"/>
      <c r="J1680" s="77"/>
      <c r="K1680" s="77"/>
    </row>
    <row r="1681" spans="4:11">
      <c r="D1681" s="77"/>
      <c r="E1681" s="77"/>
      <c r="F1681" s="77"/>
      <c r="G1681" s="77"/>
      <c r="H1681" s="77"/>
      <c r="I1681" s="77"/>
      <c r="J1681" s="77"/>
      <c r="K1681" s="77"/>
    </row>
    <row r="1682" spans="4:11">
      <c r="D1682" s="77"/>
      <c r="E1682" s="77"/>
      <c r="F1682" s="77"/>
      <c r="G1682" s="77"/>
      <c r="H1682" s="77"/>
      <c r="I1682" s="77"/>
      <c r="J1682" s="77"/>
      <c r="K1682" s="77"/>
    </row>
    <row r="1683" spans="4:11">
      <c r="D1683" s="77"/>
      <c r="E1683" s="77"/>
      <c r="F1683" s="77"/>
      <c r="G1683" s="77"/>
      <c r="H1683" s="77"/>
      <c r="I1683" s="77"/>
      <c r="J1683" s="77"/>
      <c r="K1683" s="77"/>
    </row>
    <row r="1684" spans="4:11">
      <c r="D1684" s="77"/>
      <c r="E1684" s="77"/>
      <c r="F1684" s="77"/>
      <c r="G1684" s="77"/>
      <c r="H1684" s="77"/>
      <c r="I1684" s="77"/>
      <c r="J1684" s="77"/>
      <c r="K1684" s="77"/>
    </row>
    <row r="1685" spans="4:11">
      <c r="D1685" s="77"/>
      <c r="E1685" s="77"/>
      <c r="F1685" s="77"/>
      <c r="G1685" s="77"/>
      <c r="H1685" s="77"/>
      <c r="I1685" s="77"/>
      <c r="J1685" s="77"/>
      <c r="K1685" s="77"/>
    </row>
    <row r="1686" spans="4:11">
      <c r="D1686" s="77"/>
      <c r="E1686" s="77"/>
      <c r="F1686" s="77"/>
      <c r="G1686" s="77"/>
      <c r="H1686" s="77"/>
      <c r="I1686" s="77"/>
      <c r="J1686" s="77"/>
      <c r="K1686" s="77"/>
    </row>
    <row r="1687" spans="4:11">
      <c r="D1687" s="77"/>
      <c r="E1687" s="77"/>
      <c r="F1687" s="77"/>
      <c r="G1687" s="77"/>
      <c r="H1687" s="77"/>
      <c r="I1687" s="77"/>
      <c r="J1687" s="77"/>
      <c r="K1687" s="77"/>
    </row>
    <row r="1688" spans="4:11">
      <c r="D1688" s="77"/>
      <c r="E1688" s="77"/>
      <c r="F1688" s="77"/>
      <c r="G1688" s="77"/>
      <c r="H1688" s="77"/>
      <c r="I1688" s="77"/>
      <c r="J1688" s="77"/>
      <c r="K1688" s="77"/>
    </row>
    <row r="1689" spans="4:11">
      <c r="D1689" s="77"/>
      <c r="E1689" s="77"/>
      <c r="F1689" s="77"/>
      <c r="G1689" s="77"/>
      <c r="H1689" s="77"/>
      <c r="I1689" s="77"/>
      <c r="J1689" s="77"/>
      <c r="K1689" s="77"/>
    </row>
    <row r="1690" spans="4:11">
      <c r="D1690" s="77"/>
      <c r="E1690" s="77"/>
      <c r="F1690" s="77"/>
      <c r="G1690" s="77"/>
      <c r="H1690" s="77"/>
      <c r="I1690" s="77"/>
      <c r="J1690" s="77"/>
      <c r="K1690" s="77"/>
    </row>
    <row r="1691" spans="4:11">
      <c r="D1691" s="77"/>
      <c r="E1691" s="77"/>
      <c r="F1691" s="77"/>
      <c r="G1691" s="77"/>
      <c r="H1691" s="77"/>
      <c r="I1691" s="77"/>
      <c r="J1691" s="77"/>
      <c r="K1691" s="77"/>
    </row>
    <row r="1692" spans="4:11">
      <c r="D1692" s="77"/>
      <c r="E1692" s="77"/>
      <c r="F1692" s="77"/>
      <c r="G1692" s="77"/>
      <c r="H1692" s="77"/>
      <c r="I1692" s="77"/>
      <c r="J1692" s="77"/>
      <c r="K1692" s="77"/>
    </row>
    <row r="1693" spans="4:11">
      <c r="D1693" s="77"/>
      <c r="E1693" s="77"/>
      <c r="F1693" s="77"/>
      <c r="G1693" s="77"/>
      <c r="H1693" s="77"/>
      <c r="I1693" s="77"/>
      <c r="J1693" s="77"/>
      <c r="K1693" s="77"/>
    </row>
    <row r="1694" spans="4:11">
      <c r="D1694" s="77"/>
      <c r="E1694" s="77"/>
      <c r="F1694" s="77"/>
      <c r="G1694" s="77"/>
      <c r="H1694" s="77"/>
      <c r="I1694" s="77"/>
      <c r="J1694" s="77"/>
      <c r="K1694" s="77"/>
    </row>
    <row r="1695" spans="4:11">
      <c r="D1695" s="77"/>
      <c r="E1695" s="77"/>
      <c r="F1695" s="77"/>
      <c r="G1695" s="77"/>
      <c r="H1695" s="77"/>
      <c r="I1695" s="77"/>
      <c r="J1695" s="77"/>
      <c r="K1695" s="77"/>
    </row>
    <row r="1696" spans="4:11">
      <c r="D1696" s="77"/>
      <c r="E1696" s="77"/>
      <c r="F1696" s="77"/>
      <c r="G1696" s="77"/>
      <c r="H1696" s="77"/>
      <c r="I1696" s="77"/>
      <c r="J1696" s="77"/>
      <c r="K1696" s="77"/>
    </row>
    <row r="1697" spans="4:11">
      <c r="D1697" s="77"/>
      <c r="E1697" s="77"/>
      <c r="F1697" s="77"/>
      <c r="G1697" s="77"/>
      <c r="H1697" s="77"/>
      <c r="I1697" s="77"/>
      <c r="J1697" s="77"/>
      <c r="K1697" s="77"/>
    </row>
    <row r="1698" spans="4:11">
      <c r="D1698" s="77"/>
      <c r="E1698" s="77"/>
      <c r="F1698" s="77"/>
      <c r="G1698" s="77"/>
      <c r="H1698" s="77"/>
      <c r="I1698" s="77"/>
      <c r="J1698" s="77"/>
      <c r="K1698" s="77"/>
    </row>
    <row r="1699" spans="4:11">
      <c r="D1699" s="77"/>
      <c r="E1699" s="77"/>
      <c r="F1699" s="77"/>
      <c r="G1699" s="77"/>
      <c r="H1699" s="77"/>
      <c r="I1699" s="77"/>
      <c r="J1699" s="77"/>
      <c r="K1699" s="77"/>
    </row>
    <row r="1700" spans="4:11">
      <c r="D1700" s="77"/>
      <c r="E1700" s="77"/>
      <c r="F1700" s="77"/>
      <c r="G1700" s="77"/>
      <c r="H1700" s="77"/>
      <c r="I1700" s="77"/>
      <c r="J1700" s="77"/>
      <c r="K1700" s="77"/>
    </row>
    <row r="1701" spans="4:11">
      <c r="D1701" s="77"/>
      <c r="E1701" s="77"/>
      <c r="F1701" s="77"/>
      <c r="G1701" s="77"/>
      <c r="H1701" s="77"/>
      <c r="I1701" s="77"/>
      <c r="J1701" s="77"/>
      <c r="K1701" s="77"/>
    </row>
    <row r="1702" spans="4:11">
      <c r="D1702" s="77"/>
      <c r="E1702" s="77"/>
      <c r="F1702" s="77"/>
      <c r="G1702" s="77"/>
      <c r="H1702" s="77"/>
      <c r="I1702" s="77"/>
      <c r="J1702" s="77"/>
      <c r="K1702" s="77"/>
    </row>
    <row r="1703" spans="4:11">
      <c r="D1703" s="77"/>
      <c r="E1703" s="77"/>
      <c r="F1703" s="77"/>
      <c r="G1703" s="77"/>
      <c r="H1703" s="77"/>
      <c r="I1703" s="77"/>
      <c r="J1703" s="77"/>
      <c r="K1703" s="77"/>
    </row>
    <row r="1704" spans="4:11">
      <c r="D1704" s="77"/>
      <c r="E1704" s="77"/>
      <c r="F1704" s="77"/>
      <c r="G1704" s="77"/>
      <c r="H1704" s="77"/>
      <c r="I1704" s="77"/>
      <c r="J1704" s="77"/>
      <c r="K1704" s="77"/>
    </row>
    <row r="1705" spans="4:11">
      <c r="D1705" s="77"/>
      <c r="E1705" s="77"/>
      <c r="F1705" s="77"/>
      <c r="G1705" s="77"/>
      <c r="H1705" s="77"/>
      <c r="I1705" s="77"/>
      <c r="J1705" s="77"/>
      <c r="K1705" s="77"/>
    </row>
    <row r="1706" spans="4:11">
      <c r="D1706" s="77"/>
      <c r="E1706" s="77"/>
      <c r="F1706" s="77"/>
      <c r="G1706" s="77"/>
      <c r="H1706" s="77"/>
      <c r="I1706" s="77"/>
      <c r="J1706" s="77"/>
      <c r="K1706" s="77"/>
    </row>
    <row r="1707" spans="4:11">
      <c r="D1707" s="77"/>
      <c r="E1707" s="77"/>
      <c r="F1707" s="77"/>
      <c r="G1707" s="77"/>
      <c r="H1707" s="77"/>
      <c r="I1707" s="77"/>
      <c r="J1707" s="77"/>
      <c r="K1707" s="77"/>
    </row>
    <row r="1708" spans="4:11">
      <c r="D1708" s="77"/>
      <c r="E1708" s="77"/>
      <c r="F1708" s="77"/>
      <c r="G1708" s="77"/>
      <c r="H1708" s="77"/>
      <c r="I1708" s="77"/>
      <c r="J1708" s="77"/>
      <c r="K1708" s="77"/>
    </row>
    <row r="1709" spans="4:11">
      <c r="D1709" s="77"/>
      <c r="E1709" s="77"/>
      <c r="F1709" s="77"/>
      <c r="G1709" s="77"/>
      <c r="H1709" s="77"/>
      <c r="I1709" s="77"/>
      <c r="J1709" s="77"/>
      <c r="K1709" s="77"/>
    </row>
    <row r="1710" spans="4:11">
      <c r="D1710" s="77"/>
      <c r="E1710" s="77"/>
      <c r="F1710" s="77"/>
      <c r="G1710" s="77"/>
      <c r="H1710" s="77"/>
      <c r="I1710" s="77"/>
      <c r="J1710" s="77"/>
      <c r="K1710" s="77"/>
    </row>
    <row r="1711" spans="4:11">
      <c r="D1711" s="77"/>
      <c r="E1711" s="77"/>
      <c r="F1711" s="77"/>
      <c r="G1711" s="77"/>
      <c r="H1711" s="77"/>
      <c r="I1711" s="77"/>
      <c r="J1711" s="77"/>
      <c r="K1711" s="77"/>
    </row>
    <row r="1712" spans="4:11">
      <c r="D1712" s="77"/>
      <c r="E1712" s="77"/>
      <c r="F1712" s="77"/>
      <c r="G1712" s="77"/>
      <c r="H1712" s="77"/>
      <c r="I1712" s="77"/>
      <c r="J1712" s="77"/>
      <c r="K1712" s="77"/>
    </row>
    <row r="1713" spans="4:11">
      <c r="D1713" s="77"/>
      <c r="E1713" s="77"/>
      <c r="F1713" s="77"/>
      <c r="G1713" s="77"/>
      <c r="H1713" s="77"/>
      <c r="I1713" s="77"/>
      <c r="J1713" s="77"/>
      <c r="K1713" s="77"/>
    </row>
    <row r="1714" spans="4:11">
      <c r="D1714" s="77"/>
      <c r="E1714" s="77"/>
      <c r="F1714" s="77"/>
      <c r="G1714" s="77"/>
      <c r="H1714" s="77"/>
      <c r="I1714" s="77"/>
      <c r="J1714" s="77"/>
      <c r="K1714" s="77"/>
    </row>
    <row r="1715" spans="4:11">
      <c r="D1715" s="77"/>
      <c r="E1715" s="77"/>
      <c r="F1715" s="77"/>
      <c r="G1715" s="77"/>
      <c r="H1715" s="77"/>
      <c r="I1715" s="77"/>
      <c r="J1715" s="77"/>
      <c r="K1715" s="77"/>
    </row>
    <row r="1716" spans="4:11">
      <c r="D1716" s="77"/>
      <c r="E1716" s="77"/>
      <c r="F1716" s="77"/>
      <c r="G1716" s="77"/>
      <c r="H1716" s="77"/>
      <c r="I1716" s="77"/>
      <c r="J1716" s="77"/>
      <c r="K1716" s="77"/>
    </row>
    <row r="1717" spans="4:11">
      <c r="D1717" s="77"/>
      <c r="E1717" s="77"/>
      <c r="F1717" s="77"/>
      <c r="G1717" s="77"/>
      <c r="H1717" s="77"/>
      <c r="I1717" s="77"/>
      <c r="J1717" s="77"/>
      <c r="K1717" s="77"/>
    </row>
    <row r="1718" spans="4:11">
      <c r="D1718" s="77"/>
      <c r="E1718" s="77"/>
      <c r="F1718" s="77"/>
      <c r="G1718" s="77"/>
      <c r="H1718" s="77"/>
      <c r="I1718" s="77"/>
      <c r="J1718" s="77"/>
      <c r="K1718" s="77"/>
    </row>
    <row r="1719" spans="4:11">
      <c r="D1719" s="77"/>
      <c r="E1719" s="77"/>
      <c r="F1719" s="77"/>
      <c r="G1719" s="77"/>
      <c r="H1719" s="77"/>
      <c r="I1719" s="77"/>
      <c r="J1719" s="77"/>
      <c r="K1719" s="77"/>
    </row>
    <row r="1720" spans="4:11">
      <c r="D1720" s="77"/>
      <c r="E1720" s="77"/>
      <c r="F1720" s="77"/>
      <c r="G1720" s="77"/>
      <c r="H1720" s="77"/>
      <c r="I1720" s="77"/>
      <c r="J1720" s="77"/>
      <c r="K1720" s="77"/>
    </row>
    <row r="1721" spans="4:11">
      <c r="D1721" s="77"/>
      <c r="E1721" s="77"/>
      <c r="F1721" s="77"/>
      <c r="G1721" s="77"/>
      <c r="H1721" s="77"/>
      <c r="I1721" s="77"/>
      <c r="J1721" s="77"/>
      <c r="K1721" s="77"/>
    </row>
    <row r="1722" spans="4:11">
      <c r="D1722" s="77"/>
      <c r="E1722" s="77"/>
      <c r="F1722" s="77"/>
      <c r="G1722" s="77"/>
      <c r="H1722" s="77"/>
      <c r="I1722" s="77"/>
      <c r="J1722" s="77"/>
      <c r="K1722" s="77"/>
    </row>
    <row r="1723" spans="4:11">
      <c r="D1723" s="77"/>
      <c r="E1723" s="77"/>
      <c r="F1723" s="77"/>
      <c r="G1723" s="77"/>
      <c r="H1723" s="77"/>
      <c r="I1723" s="77"/>
      <c r="J1723" s="77"/>
      <c r="K1723" s="77"/>
    </row>
    <row r="1724" spans="4:11">
      <c r="D1724" s="77"/>
      <c r="E1724" s="77"/>
      <c r="F1724" s="77"/>
      <c r="G1724" s="77"/>
      <c r="H1724" s="77"/>
      <c r="I1724" s="77"/>
      <c r="J1724" s="77"/>
      <c r="K1724" s="77"/>
    </row>
    <row r="1725" spans="4:11">
      <c r="D1725" s="77"/>
      <c r="E1725" s="77"/>
      <c r="F1725" s="77"/>
      <c r="G1725" s="77"/>
      <c r="H1725" s="77"/>
      <c r="I1725" s="77"/>
      <c r="J1725" s="77"/>
      <c r="K1725" s="77"/>
    </row>
    <row r="1726" spans="4:11">
      <c r="D1726" s="77"/>
      <c r="E1726" s="77"/>
      <c r="F1726" s="77"/>
      <c r="G1726" s="77"/>
      <c r="H1726" s="77"/>
      <c r="I1726" s="77"/>
      <c r="J1726" s="77"/>
      <c r="K1726" s="77"/>
    </row>
    <row r="1727" spans="4:11">
      <c r="D1727" s="77"/>
      <c r="E1727" s="77"/>
      <c r="F1727" s="77"/>
      <c r="G1727" s="77"/>
      <c r="H1727" s="77"/>
      <c r="I1727" s="77"/>
      <c r="J1727" s="77"/>
      <c r="K1727" s="77"/>
    </row>
    <row r="1728" spans="4:11">
      <c r="D1728" s="77"/>
      <c r="E1728" s="77"/>
      <c r="F1728" s="77"/>
      <c r="G1728" s="77"/>
      <c r="H1728" s="77"/>
      <c r="I1728" s="77"/>
      <c r="J1728" s="77"/>
      <c r="K1728" s="77"/>
    </row>
    <row r="1729" spans="4:11">
      <c r="D1729" s="77"/>
      <c r="E1729" s="77"/>
      <c r="F1729" s="77"/>
      <c r="G1729" s="77"/>
      <c r="H1729" s="77"/>
      <c r="I1729" s="77"/>
      <c r="J1729" s="77"/>
      <c r="K1729" s="77"/>
    </row>
    <row r="1730" spans="4:11">
      <c r="D1730" s="77"/>
      <c r="E1730" s="77"/>
      <c r="F1730" s="77"/>
      <c r="G1730" s="77"/>
      <c r="H1730" s="77"/>
      <c r="I1730" s="77"/>
      <c r="J1730" s="77"/>
      <c r="K1730" s="77"/>
    </row>
    <row r="1731" spans="4:11">
      <c r="D1731" s="77"/>
      <c r="E1731" s="77"/>
      <c r="F1731" s="77"/>
      <c r="G1731" s="77"/>
      <c r="H1731" s="77"/>
      <c r="I1731" s="77"/>
      <c r="J1731" s="77"/>
      <c r="K1731" s="77"/>
    </row>
    <row r="1732" spans="4:11">
      <c r="D1732" s="77"/>
      <c r="E1732" s="77"/>
      <c r="F1732" s="77"/>
      <c r="G1732" s="77"/>
      <c r="H1732" s="77"/>
      <c r="I1732" s="77"/>
      <c r="J1732" s="77"/>
      <c r="K1732" s="77"/>
    </row>
    <row r="1733" spans="4:11">
      <c r="D1733" s="77"/>
      <c r="E1733" s="77"/>
      <c r="F1733" s="77"/>
      <c r="G1733" s="77"/>
      <c r="H1733" s="77"/>
      <c r="I1733" s="77"/>
      <c r="J1733" s="77"/>
      <c r="K1733" s="77"/>
    </row>
    <row r="1734" spans="4:11">
      <c r="D1734" s="77"/>
      <c r="E1734" s="77"/>
      <c r="F1734" s="77"/>
      <c r="G1734" s="77"/>
      <c r="H1734" s="77"/>
      <c r="I1734" s="77"/>
      <c r="J1734" s="77"/>
      <c r="K1734" s="77"/>
    </row>
    <row r="1735" spans="4:11">
      <c r="D1735" s="77"/>
      <c r="E1735" s="77"/>
      <c r="F1735" s="77"/>
      <c r="G1735" s="77"/>
      <c r="H1735" s="77"/>
      <c r="I1735" s="77"/>
      <c r="J1735" s="77"/>
      <c r="K1735" s="77"/>
    </row>
    <row r="1736" spans="4:11">
      <c r="D1736" s="77"/>
      <c r="E1736" s="77"/>
      <c r="F1736" s="77"/>
      <c r="G1736" s="77"/>
      <c r="H1736" s="77"/>
      <c r="I1736" s="77"/>
      <c r="J1736" s="77"/>
      <c r="K1736" s="77"/>
    </row>
    <row r="1737" spans="4:11">
      <c r="D1737" s="77"/>
      <c r="E1737" s="77"/>
      <c r="F1737" s="77"/>
      <c r="G1737" s="77"/>
      <c r="H1737" s="77"/>
      <c r="I1737" s="77"/>
      <c r="J1737" s="77"/>
      <c r="K1737" s="77"/>
    </row>
    <row r="1738" spans="4:11">
      <c r="D1738" s="77"/>
      <c r="E1738" s="77"/>
      <c r="F1738" s="77"/>
      <c r="G1738" s="77"/>
      <c r="H1738" s="77"/>
      <c r="I1738" s="77"/>
      <c r="J1738" s="77"/>
      <c r="K1738" s="77"/>
    </row>
    <row r="1739" spans="4:11">
      <c r="D1739" s="77"/>
      <c r="E1739" s="77"/>
      <c r="F1739" s="77"/>
      <c r="G1739" s="77"/>
      <c r="H1739" s="77"/>
      <c r="I1739" s="77"/>
      <c r="J1739" s="77"/>
      <c r="K1739" s="77"/>
    </row>
    <row r="1740" spans="4:11">
      <c r="D1740" s="77"/>
      <c r="E1740" s="77"/>
      <c r="F1740" s="77"/>
      <c r="G1740" s="77"/>
      <c r="H1740" s="77"/>
      <c r="I1740" s="77"/>
      <c r="J1740" s="77"/>
      <c r="K1740" s="77"/>
    </row>
    <row r="1741" spans="4:11">
      <c r="D1741" s="77"/>
      <c r="E1741" s="77"/>
      <c r="F1741" s="77"/>
      <c r="G1741" s="77"/>
      <c r="H1741" s="77"/>
      <c r="I1741" s="77"/>
      <c r="J1741" s="77"/>
      <c r="K1741" s="77"/>
    </row>
    <row r="1742" spans="4:11">
      <c r="D1742" s="77"/>
      <c r="E1742" s="77"/>
      <c r="F1742" s="77"/>
      <c r="G1742" s="77"/>
      <c r="H1742" s="77"/>
      <c r="I1742" s="77"/>
      <c r="J1742" s="77"/>
      <c r="K1742" s="77"/>
    </row>
    <row r="1743" spans="4:11">
      <c r="D1743" s="77"/>
      <c r="E1743" s="77"/>
      <c r="F1743" s="77"/>
      <c r="G1743" s="77"/>
      <c r="H1743" s="77"/>
      <c r="I1743" s="77"/>
      <c r="J1743" s="77"/>
      <c r="K1743" s="77"/>
    </row>
    <row r="1744" spans="4:11">
      <c r="D1744" s="77"/>
      <c r="E1744" s="77"/>
      <c r="F1744" s="77"/>
      <c r="G1744" s="77"/>
      <c r="H1744" s="77"/>
      <c r="I1744" s="77"/>
      <c r="J1744" s="77"/>
      <c r="K1744" s="77"/>
    </row>
    <row r="1745" spans="4:11">
      <c r="D1745" s="77"/>
      <c r="E1745" s="77"/>
      <c r="F1745" s="77"/>
      <c r="G1745" s="77"/>
      <c r="H1745" s="77"/>
      <c r="I1745" s="77"/>
      <c r="J1745" s="77"/>
      <c r="K1745" s="77"/>
    </row>
    <row r="1746" spans="4:11">
      <c r="D1746" s="77"/>
      <c r="E1746" s="77"/>
      <c r="F1746" s="77"/>
      <c r="G1746" s="77"/>
      <c r="H1746" s="77"/>
      <c r="I1746" s="77"/>
      <c r="J1746" s="77"/>
      <c r="K1746" s="77"/>
    </row>
    <row r="1747" spans="4:11">
      <c r="D1747" s="77"/>
      <c r="E1747" s="77"/>
      <c r="F1747" s="77"/>
      <c r="G1747" s="77"/>
      <c r="H1747" s="77"/>
      <c r="I1747" s="77"/>
      <c r="J1747" s="77"/>
      <c r="K1747" s="77"/>
    </row>
    <row r="1748" spans="4:11">
      <c r="D1748" s="77"/>
      <c r="E1748" s="77"/>
      <c r="F1748" s="77"/>
      <c r="G1748" s="77"/>
      <c r="H1748" s="77"/>
      <c r="I1748" s="77"/>
      <c r="J1748" s="77"/>
      <c r="K1748" s="77"/>
    </row>
    <row r="1749" spans="4:11">
      <c r="D1749" s="77"/>
      <c r="E1749" s="77"/>
      <c r="F1749" s="77"/>
      <c r="G1749" s="77"/>
      <c r="H1749" s="77"/>
      <c r="I1749" s="77"/>
      <c r="J1749" s="77"/>
      <c r="K1749" s="77"/>
    </row>
    <row r="1750" spans="4:11">
      <c r="D1750" s="77"/>
      <c r="E1750" s="77"/>
      <c r="F1750" s="77"/>
      <c r="G1750" s="77"/>
      <c r="H1750" s="77"/>
      <c r="I1750" s="77"/>
      <c r="J1750" s="77"/>
      <c r="K1750" s="77"/>
    </row>
    <row r="1751" spans="4:11">
      <c r="D1751" s="77"/>
      <c r="E1751" s="77"/>
      <c r="F1751" s="77"/>
      <c r="G1751" s="77"/>
      <c r="H1751" s="77"/>
      <c r="I1751" s="77"/>
      <c r="J1751" s="77"/>
      <c r="K1751" s="77"/>
    </row>
    <row r="1752" spans="4:11">
      <c r="D1752" s="77"/>
      <c r="E1752" s="77"/>
      <c r="F1752" s="77"/>
      <c r="G1752" s="77"/>
      <c r="H1752" s="77"/>
      <c r="I1752" s="77"/>
      <c r="J1752" s="77"/>
      <c r="K1752" s="77"/>
    </row>
    <row r="1753" spans="4:11">
      <c r="D1753" s="77"/>
      <c r="E1753" s="77"/>
      <c r="F1753" s="77"/>
      <c r="G1753" s="77"/>
      <c r="H1753" s="77"/>
      <c r="I1753" s="77"/>
      <c r="J1753" s="77"/>
      <c r="K1753" s="77"/>
    </row>
    <row r="1754" spans="4:11">
      <c r="D1754" s="77"/>
      <c r="E1754" s="77"/>
      <c r="F1754" s="77"/>
      <c r="G1754" s="77"/>
      <c r="H1754" s="77"/>
      <c r="I1754" s="77"/>
      <c r="J1754" s="77"/>
      <c r="K1754" s="77"/>
    </row>
    <row r="1755" spans="4:11">
      <c r="D1755" s="77"/>
      <c r="E1755" s="77"/>
      <c r="F1755" s="77"/>
      <c r="G1755" s="77"/>
      <c r="H1755" s="77"/>
      <c r="I1755" s="77"/>
      <c r="J1755" s="77"/>
      <c r="K1755" s="77"/>
    </row>
    <row r="1756" spans="4:11">
      <c r="D1756" s="77"/>
      <c r="E1756" s="77"/>
      <c r="F1756" s="77"/>
      <c r="G1756" s="77"/>
      <c r="H1756" s="77"/>
      <c r="I1756" s="77"/>
      <c r="J1756" s="77"/>
      <c r="K1756" s="77"/>
    </row>
    <row r="1757" spans="4:11">
      <c r="D1757" s="77"/>
      <c r="E1757" s="77"/>
      <c r="F1757" s="77"/>
      <c r="G1757" s="77"/>
      <c r="H1757" s="77"/>
      <c r="I1757" s="77"/>
      <c r="J1757" s="77"/>
      <c r="K1757" s="77"/>
    </row>
    <row r="1758" spans="4:11">
      <c r="D1758" s="77"/>
      <c r="E1758" s="77"/>
      <c r="F1758" s="77"/>
      <c r="G1758" s="77"/>
      <c r="H1758" s="77"/>
      <c r="I1758" s="77"/>
      <c r="J1758" s="77"/>
      <c r="K1758" s="77"/>
    </row>
    <row r="1759" spans="4:11">
      <c r="D1759" s="77"/>
      <c r="E1759" s="77"/>
      <c r="F1759" s="77"/>
      <c r="G1759" s="77"/>
      <c r="H1759" s="77"/>
      <c r="I1759" s="77"/>
      <c r="J1759" s="77"/>
      <c r="K1759" s="77"/>
    </row>
    <row r="1760" spans="4:11">
      <c r="D1760" s="77"/>
      <c r="E1760" s="77"/>
      <c r="F1760" s="77"/>
      <c r="G1760" s="77"/>
      <c r="H1760" s="77"/>
      <c r="I1760" s="77"/>
      <c r="J1760" s="77"/>
      <c r="K1760" s="77"/>
    </row>
    <row r="1761" spans="4:11">
      <c r="D1761" s="77"/>
      <c r="E1761" s="77"/>
      <c r="F1761" s="77"/>
      <c r="G1761" s="77"/>
      <c r="H1761" s="77"/>
      <c r="I1761" s="77"/>
      <c r="J1761" s="77"/>
      <c r="K1761" s="77"/>
    </row>
    <row r="1762" spans="4:11">
      <c r="D1762" s="77"/>
      <c r="E1762" s="77"/>
      <c r="F1762" s="77"/>
      <c r="G1762" s="77"/>
      <c r="H1762" s="77"/>
      <c r="I1762" s="77"/>
      <c r="J1762" s="77"/>
      <c r="K1762" s="77"/>
    </row>
    <row r="1763" spans="4:11">
      <c r="D1763" s="77"/>
      <c r="E1763" s="77"/>
      <c r="F1763" s="77"/>
      <c r="G1763" s="77"/>
      <c r="H1763" s="77"/>
      <c r="I1763" s="77"/>
      <c r="J1763" s="77"/>
      <c r="K1763" s="77"/>
    </row>
    <row r="1764" spans="4:11">
      <c r="D1764" s="77"/>
      <c r="E1764" s="77"/>
      <c r="F1764" s="77"/>
      <c r="G1764" s="77"/>
      <c r="H1764" s="77"/>
      <c r="I1764" s="77"/>
      <c r="J1764" s="77"/>
      <c r="K1764" s="77"/>
    </row>
    <row r="1765" spans="4:11">
      <c r="D1765" s="77"/>
      <c r="E1765" s="77"/>
      <c r="F1765" s="77"/>
      <c r="G1765" s="77"/>
      <c r="H1765" s="77"/>
      <c r="I1765" s="77"/>
      <c r="J1765" s="77"/>
      <c r="K1765" s="77"/>
    </row>
    <row r="1766" spans="4:11">
      <c r="D1766" s="77"/>
      <c r="E1766" s="77"/>
      <c r="F1766" s="77"/>
      <c r="G1766" s="77"/>
      <c r="H1766" s="77"/>
      <c r="I1766" s="77"/>
      <c r="J1766" s="77"/>
      <c r="K1766" s="77"/>
    </row>
    <row r="1767" spans="4:11">
      <c r="D1767" s="77"/>
      <c r="E1767" s="77"/>
      <c r="F1767" s="77"/>
      <c r="G1767" s="77"/>
      <c r="H1767" s="77"/>
      <c r="I1767" s="77"/>
      <c r="J1767" s="77"/>
      <c r="K1767" s="77"/>
    </row>
    <row r="1768" spans="4:11">
      <c r="D1768" s="77"/>
      <c r="E1768" s="77"/>
      <c r="F1768" s="77"/>
      <c r="G1768" s="77"/>
      <c r="H1768" s="77"/>
      <c r="I1768" s="77"/>
      <c r="J1768" s="77"/>
      <c r="K1768" s="77"/>
    </row>
    <row r="1769" spans="4:11">
      <c r="D1769" s="77"/>
      <c r="E1769" s="77"/>
      <c r="F1769" s="77"/>
      <c r="G1769" s="77"/>
      <c r="H1769" s="77"/>
      <c r="I1769" s="77"/>
      <c r="J1769" s="77"/>
      <c r="K1769" s="77"/>
    </row>
    <row r="1770" spans="4:11">
      <c r="D1770" s="77"/>
      <c r="E1770" s="77"/>
      <c r="F1770" s="77"/>
      <c r="G1770" s="77"/>
      <c r="H1770" s="77"/>
      <c r="I1770" s="77"/>
      <c r="J1770" s="77"/>
      <c r="K1770" s="77"/>
    </row>
    <row r="1771" spans="4:11">
      <c r="D1771" s="77"/>
      <c r="E1771" s="77"/>
      <c r="F1771" s="77"/>
      <c r="G1771" s="77"/>
      <c r="H1771" s="77"/>
      <c r="I1771" s="77"/>
      <c r="J1771" s="77"/>
      <c r="K1771" s="77"/>
    </row>
    <row r="1772" spans="4:11">
      <c r="D1772" s="77"/>
      <c r="E1772" s="77"/>
      <c r="F1772" s="77"/>
      <c r="G1772" s="77"/>
      <c r="H1772" s="77"/>
      <c r="I1772" s="77"/>
      <c r="J1772" s="77"/>
      <c r="K1772" s="77"/>
    </row>
    <row r="1773" spans="4:11">
      <c r="D1773" s="77"/>
      <c r="E1773" s="77"/>
      <c r="F1773" s="77"/>
      <c r="G1773" s="77"/>
      <c r="H1773" s="77"/>
      <c r="I1773" s="77"/>
      <c r="J1773" s="77"/>
      <c r="K1773" s="77"/>
    </row>
    <row r="1774" spans="4:11">
      <c r="D1774" s="77"/>
      <c r="E1774" s="77"/>
      <c r="F1774" s="77"/>
      <c r="G1774" s="77"/>
      <c r="H1774" s="77"/>
      <c r="I1774" s="77"/>
      <c r="J1774" s="77"/>
      <c r="K1774" s="77"/>
    </row>
    <row r="1775" spans="4:11">
      <c r="D1775" s="77"/>
      <c r="E1775" s="77"/>
      <c r="F1775" s="77"/>
      <c r="G1775" s="77"/>
      <c r="H1775" s="77"/>
      <c r="I1775" s="77"/>
      <c r="J1775" s="77"/>
      <c r="K1775" s="77"/>
    </row>
    <row r="1776" spans="4:11">
      <c r="D1776" s="77"/>
      <c r="E1776" s="77"/>
      <c r="F1776" s="77"/>
      <c r="G1776" s="77"/>
      <c r="H1776" s="77"/>
      <c r="I1776" s="77"/>
      <c r="J1776" s="77"/>
      <c r="K1776" s="77"/>
    </row>
    <row r="1777" spans="4:11">
      <c r="D1777" s="77"/>
      <c r="E1777" s="77"/>
      <c r="F1777" s="77"/>
      <c r="G1777" s="77"/>
      <c r="H1777" s="77"/>
      <c r="I1777" s="77"/>
      <c r="J1777" s="77"/>
      <c r="K1777" s="77"/>
    </row>
    <row r="1778" spans="4:11">
      <c r="D1778" s="77"/>
      <c r="E1778" s="77"/>
      <c r="F1778" s="77"/>
      <c r="G1778" s="77"/>
      <c r="H1778" s="77"/>
      <c r="I1778" s="77"/>
      <c r="J1778" s="77"/>
      <c r="K1778" s="77"/>
    </row>
    <row r="1779" spans="4:11">
      <c r="D1779" s="77"/>
      <c r="E1779" s="77"/>
      <c r="F1779" s="77"/>
      <c r="G1779" s="77"/>
      <c r="H1779" s="77"/>
      <c r="I1779" s="77"/>
      <c r="J1779" s="77"/>
      <c r="K1779" s="77"/>
    </row>
    <row r="1780" spans="4:11">
      <c r="D1780" s="77"/>
      <c r="E1780" s="77"/>
      <c r="F1780" s="77"/>
      <c r="G1780" s="77"/>
      <c r="H1780" s="77"/>
      <c r="I1780" s="77"/>
      <c r="J1780" s="77"/>
      <c r="K1780" s="77"/>
    </row>
    <row r="1781" spans="4:11">
      <c r="D1781" s="77"/>
      <c r="E1781" s="77"/>
      <c r="F1781" s="77"/>
      <c r="G1781" s="77"/>
      <c r="H1781" s="77"/>
      <c r="I1781" s="77"/>
      <c r="J1781" s="77"/>
      <c r="K1781" s="77"/>
    </row>
    <row r="1782" spans="4:11">
      <c r="D1782" s="77"/>
      <c r="E1782" s="77"/>
      <c r="F1782" s="77"/>
      <c r="G1782" s="77"/>
      <c r="H1782" s="77"/>
      <c r="I1782" s="77"/>
      <c r="J1782" s="77"/>
      <c r="K1782" s="77"/>
    </row>
    <row r="1783" spans="4:11">
      <c r="D1783" s="77"/>
      <c r="E1783" s="77"/>
      <c r="F1783" s="77"/>
      <c r="G1783" s="77"/>
      <c r="H1783" s="77"/>
      <c r="I1783" s="77"/>
      <c r="J1783" s="77"/>
      <c r="K1783" s="77"/>
    </row>
    <row r="1784" spans="4:11">
      <c r="D1784" s="77"/>
      <c r="E1784" s="77"/>
      <c r="F1784" s="77"/>
      <c r="G1784" s="77"/>
      <c r="H1784" s="77"/>
      <c r="I1784" s="77"/>
      <c r="J1784" s="77"/>
      <c r="K1784" s="77"/>
    </row>
    <row r="1785" spans="4:11">
      <c r="D1785" s="77"/>
      <c r="E1785" s="77"/>
      <c r="F1785" s="77"/>
      <c r="G1785" s="77"/>
      <c r="H1785" s="77"/>
      <c r="I1785" s="77"/>
      <c r="J1785" s="77"/>
      <c r="K1785" s="77"/>
    </row>
    <row r="1786" spans="4:11">
      <c r="D1786" s="77"/>
      <c r="E1786" s="77"/>
      <c r="F1786" s="77"/>
      <c r="G1786" s="77"/>
      <c r="H1786" s="77"/>
      <c r="I1786" s="77"/>
      <c r="J1786" s="77"/>
      <c r="K1786" s="77"/>
    </row>
    <row r="1787" spans="4:11">
      <c r="D1787" s="77"/>
      <c r="E1787" s="77"/>
      <c r="F1787" s="77"/>
      <c r="G1787" s="77"/>
      <c r="H1787" s="77"/>
      <c r="I1787" s="77"/>
      <c r="J1787" s="77"/>
      <c r="K1787" s="77"/>
    </row>
    <row r="1788" spans="4:11">
      <c r="D1788" s="77"/>
      <c r="E1788" s="77"/>
      <c r="F1788" s="77"/>
      <c r="G1788" s="77"/>
      <c r="H1788" s="77"/>
      <c r="I1788" s="77"/>
      <c r="J1788" s="77"/>
      <c r="K1788" s="77"/>
    </row>
    <row r="1789" spans="4:11">
      <c r="D1789" s="77"/>
      <c r="E1789" s="77"/>
      <c r="F1789" s="77"/>
      <c r="G1789" s="77"/>
      <c r="H1789" s="77"/>
      <c r="I1789" s="77"/>
      <c r="J1789" s="77"/>
      <c r="K1789" s="77"/>
    </row>
    <row r="1790" spans="4:11">
      <c r="D1790" s="77"/>
      <c r="E1790" s="77"/>
      <c r="F1790" s="77"/>
      <c r="G1790" s="77"/>
      <c r="H1790" s="77"/>
      <c r="I1790" s="77"/>
      <c r="J1790" s="77"/>
      <c r="K1790" s="77"/>
    </row>
    <row r="1791" spans="4:11">
      <c r="D1791" s="77"/>
      <c r="E1791" s="77"/>
      <c r="F1791" s="77"/>
      <c r="G1791" s="77"/>
      <c r="H1791" s="77"/>
      <c r="I1791" s="77"/>
      <c r="J1791" s="77"/>
      <c r="K1791" s="77"/>
    </row>
    <row r="1792" spans="4:11">
      <c r="D1792" s="77"/>
      <c r="E1792" s="77"/>
      <c r="F1792" s="77"/>
      <c r="G1792" s="77"/>
      <c r="H1792" s="77"/>
      <c r="I1792" s="77"/>
      <c r="J1792" s="77"/>
      <c r="K1792" s="77"/>
    </row>
    <row r="1793" spans="4:11">
      <c r="D1793" s="77"/>
      <c r="E1793" s="77"/>
      <c r="F1793" s="77"/>
      <c r="G1793" s="77"/>
      <c r="H1793" s="77"/>
      <c r="I1793" s="77"/>
      <c r="J1793" s="77"/>
      <c r="K1793" s="77"/>
    </row>
    <row r="1794" spans="4:11">
      <c r="D1794" s="77"/>
      <c r="E1794" s="77"/>
      <c r="F1794" s="77"/>
      <c r="G1794" s="77"/>
      <c r="H1794" s="77"/>
      <c r="I1794" s="77"/>
      <c r="J1794" s="77"/>
      <c r="K1794" s="77"/>
    </row>
    <row r="1795" spans="4:11">
      <c r="D1795" s="77"/>
      <c r="E1795" s="77"/>
      <c r="F1795" s="77"/>
      <c r="G1795" s="77"/>
      <c r="H1795" s="77"/>
      <c r="I1795" s="77"/>
      <c r="J1795" s="77"/>
      <c r="K1795" s="77"/>
    </row>
    <row r="1796" spans="4:11">
      <c r="D1796" s="77"/>
      <c r="E1796" s="77"/>
      <c r="F1796" s="77"/>
      <c r="G1796" s="77"/>
      <c r="H1796" s="77"/>
      <c r="I1796" s="77"/>
      <c r="J1796" s="77"/>
      <c r="K1796" s="77"/>
    </row>
    <row r="1797" spans="4:11">
      <c r="D1797" s="77"/>
      <c r="E1797" s="77"/>
      <c r="F1797" s="77"/>
      <c r="G1797" s="77"/>
      <c r="H1797" s="77"/>
      <c r="I1797" s="77"/>
      <c r="J1797" s="77"/>
      <c r="K1797" s="77"/>
    </row>
    <row r="1798" spans="4:11">
      <c r="D1798" s="77"/>
      <c r="E1798" s="77"/>
      <c r="F1798" s="77"/>
      <c r="G1798" s="77"/>
      <c r="H1798" s="77"/>
      <c r="I1798" s="77"/>
      <c r="J1798" s="77"/>
      <c r="K1798" s="77"/>
    </row>
    <row r="1799" spans="4:11">
      <c r="D1799" s="77"/>
      <c r="E1799" s="77"/>
      <c r="F1799" s="77"/>
      <c r="G1799" s="77"/>
      <c r="H1799" s="77"/>
      <c r="I1799" s="77"/>
      <c r="J1799" s="77"/>
      <c r="K1799" s="77"/>
    </row>
    <row r="1800" spans="4:11">
      <c r="D1800" s="77"/>
      <c r="E1800" s="77"/>
      <c r="F1800" s="77"/>
      <c r="G1800" s="77"/>
      <c r="H1800" s="77"/>
      <c r="I1800" s="77"/>
      <c r="J1800" s="77"/>
      <c r="K1800" s="77"/>
    </row>
    <row r="1801" spans="4:11">
      <c r="D1801" s="77"/>
      <c r="E1801" s="77"/>
      <c r="F1801" s="77"/>
      <c r="G1801" s="77"/>
      <c r="H1801" s="77"/>
      <c r="I1801" s="77"/>
      <c r="J1801" s="77"/>
      <c r="K1801" s="77"/>
    </row>
    <row r="1802" spans="4:11">
      <c r="D1802" s="77"/>
      <c r="E1802" s="77"/>
      <c r="F1802" s="77"/>
      <c r="G1802" s="77"/>
      <c r="H1802" s="77"/>
      <c r="I1802" s="77"/>
      <c r="J1802" s="77"/>
      <c r="K1802" s="77"/>
    </row>
    <row r="1803" spans="4:11">
      <c r="D1803" s="77"/>
      <c r="E1803" s="77"/>
      <c r="F1803" s="77"/>
      <c r="G1803" s="77"/>
      <c r="H1803" s="77"/>
      <c r="I1803" s="77"/>
      <c r="J1803" s="77"/>
      <c r="K1803" s="77"/>
    </row>
    <row r="1804" spans="4:11">
      <c r="D1804" s="77"/>
      <c r="E1804" s="77"/>
      <c r="F1804" s="77"/>
      <c r="G1804" s="77"/>
      <c r="H1804" s="77"/>
      <c r="I1804" s="77"/>
      <c r="J1804" s="77"/>
      <c r="K1804" s="77"/>
    </row>
    <row r="1805" spans="4:11">
      <c r="D1805" s="77"/>
      <c r="E1805" s="77"/>
      <c r="F1805" s="77"/>
      <c r="G1805" s="77"/>
      <c r="H1805" s="77"/>
      <c r="I1805" s="77"/>
      <c r="J1805" s="77"/>
      <c r="K1805" s="77"/>
    </row>
    <row r="1806" spans="4:11">
      <c r="D1806" s="77"/>
      <c r="E1806" s="77"/>
      <c r="F1806" s="77"/>
      <c r="G1806" s="77"/>
      <c r="H1806" s="77"/>
      <c r="I1806" s="77"/>
      <c r="J1806" s="77"/>
      <c r="K1806" s="77"/>
    </row>
    <row r="1807" spans="4:11">
      <c r="D1807" s="77"/>
      <c r="E1807" s="77"/>
      <c r="F1807" s="77"/>
      <c r="G1807" s="77"/>
      <c r="H1807" s="77"/>
      <c r="I1807" s="77"/>
      <c r="J1807" s="77"/>
      <c r="K1807" s="77"/>
    </row>
    <row r="1808" spans="4:11">
      <c r="D1808" s="77"/>
      <c r="E1808" s="77"/>
      <c r="F1808" s="77"/>
      <c r="G1808" s="77"/>
      <c r="H1808" s="77"/>
      <c r="I1808" s="77"/>
      <c r="J1808" s="77"/>
      <c r="K1808" s="77"/>
    </row>
    <row r="1809" spans="4:11">
      <c r="D1809" s="77"/>
      <c r="E1809" s="77"/>
      <c r="F1809" s="77"/>
      <c r="G1809" s="77"/>
      <c r="H1809" s="77"/>
      <c r="I1809" s="77"/>
      <c r="J1809" s="77"/>
      <c r="K1809" s="77"/>
    </row>
    <row r="1810" spans="4:11">
      <c r="D1810" s="77"/>
      <c r="E1810" s="77"/>
      <c r="F1810" s="77"/>
      <c r="G1810" s="77"/>
      <c r="H1810" s="77"/>
      <c r="I1810" s="77"/>
      <c r="J1810" s="77"/>
      <c r="K1810" s="77"/>
    </row>
    <row r="1811" spans="4:11">
      <c r="D1811" s="77"/>
      <c r="E1811" s="77"/>
      <c r="F1811" s="77"/>
      <c r="G1811" s="77"/>
      <c r="H1811" s="77"/>
      <c r="I1811" s="77"/>
      <c r="J1811" s="77"/>
      <c r="K1811" s="77"/>
    </row>
    <row r="1812" spans="4:11">
      <c r="D1812" s="77"/>
      <c r="E1812" s="77"/>
      <c r="F1812" s="77"/>
      <c r="G1812" s="77"/>
      <c r="H1812" s="77"/>
      <c r="I1812" s="77"/>
      <c r="J1812" s="77"/>
      <c r="K1812" s="77"/>
    </row>
    <row r="1813" spans="4:11">
      <c r="D1813" s="77"/>
      <c r="E1813" s="77"/>
      <c r="F1813" s="77"/>
      <c r="G1813" s="77"/>
      <c r="H1813" s="77"/>
      <c r="I1813" s="77"/>
      <c r="J1813" s="77"/>
      <c r="K1813" s="77"/>
    </row>
    <row r="1814" spans="4:11">
      <c r="D1814" s="77"/>
      <c r="E1814" s="77"/>
      <c r="F1814" s="77"/>
      <c r="G1814" s="77"/>
      <c r="H1814" s="77"/>
      <c r="I1814" s="77"/>
      <c r="J1814" s="77"/>
      <c r="K1814" s="77"/>
    </row>
    <row r="1815" spans="4:11">
      <c r="D1815" s="77"/>
      <c r="E1815" s="77"/>
      <c r="F1815" s="77"/>
      <c r="G1815" s="77"/>
      <c r="H1815" s="77"/>
      <c r="I1815" s="77"/>
      <c r="J1815" s="77"/>
      <c r="K1815" s="77"/>
    </row>
    <row r="1816" spans="4:11">
      <c r="D1816" s="77"/>
      <c r="E1816" s="77"/>
      <c r="F1816" s="77"/>
      <c r="G1816" s="77"/>
      <c r="H1816" s="77"/>
      <c r="I1816" s="77"/>
      <c r="J1816" s="77"/>
      <c r="K1816" s="77"/>
    </row>
    <row r="1817" spans="4:11">
      <c r="D1817" s="77"/>
      <c r="E1817" s="77"/>
      <c r="F1817" s="77"/>
      <c r="G1817" s="77"/>
      <c r="H1817" s="77"/>
      <c r="I1817" s="77"/>
      <c r="J1817" s="77"/>
      <c r="K1817" s="77"/>
    </row>
    <row r="1818" spans="4:11">
      <c r="D1818" s="77"/>
      <c r="E1818" s="77"/>
      <c r="F1818" s="77"/>
      <c r="G1818" s="77"/>
      <c r="H1818" s="77"/>
      <c r="I1818" s="77"/>
      <c r="J1818" s="77"/>
      <c r="K1818" s="77"/>
    </row>
    <row r="1819" spans="4:11">
      <c r="D1819" s="77"/>
      <c r="E1819" s="77"/>
      <c r="F1819" s="77"/>
      <c r="G1819" s="77"/>
      <c r="H1819" s="77"/>
      <c r="I1819" s="77"/>
      <c r="J1819" s="77"/>
      <c r="K1819" s="77"/>
    </row>
    <row r="1820" spans="4:11">
      <c r="D1820" s="77"/>
      <c r="E1820" s="77"/>
      <c r="F1820" s="77"/>
      <c r="G1820" s="77"/>
      <c r="H1820" s="77"/>
      <c r="I1820" s="77"/>
      <c r="J1820" s="77"/>
      <c r="K1820" s="77"/>
    </row>
    <row r="1821" spans="4:11">
      <c r="D1821" s="77"/>
      <c r="E1821" s="77"/>
      <c r="F1821" s="77"/>
      <c r="G1821" s="77"/>
      <c r="H1821" s="77"/>
      <c r="I1821" s="77"/>
      <c r="J1821" s="77"/>
      <c r="K1821" s="77"/>
    </row>
    <row r="1822" spans="4:11">
      <c r="D1822" s="77"/>
      <c r="E1822" s="77"/>
      <c r="F1822" s="77"/>
      <c r="G1822" s="77"/>
      <c r="H1822" s="77"/>
      <c r="I1822" s="77"/>
      <c r="J1822" s="77"/>
      <c r="K1822" s="77"/>
    </row>
    <row r="1823" spans="4:11">
      <c r="D1823" s="77"/>
      <c r="E1823" s="77"/>
      <c r="F1823" s="77"/>
      <c r="G1823" s="77"/>
      <c r="H1823" s="77"/>
      <c r="I1823" s="77"/>
      <c r="J1823" s="77"/>
      <c r="K1823" s="77"/>
    </row>
    <row r="1824" spans="4:11">
      <c r="D1824" s="77"/>
      <c r="E1824" s="77"/>
      <c r="F1824" s="77"/>
      <c r="G1824" s="77"/>
      <c r="H1824" s="77"/>
      <c r="I1824" s="77"/>
      <c r="J1824" s="77"/>
      <c r="K1824" s="77"/>
    </row>
    <row r="1825" spans="4:11">
      <c r="D1825" s="77"/>
      <c r="E1825" s="77"/>
      <c r="F1825" s="77"/>
      <c r="G1825" s="77"/>
      <c r="H1825" s="77"/>
      <c r="I1825" s="77"/>
      <c r="J1825" s="77"/>
      <c r="K1825" s="77"/>
    </row>
    <row r="1826" spans="4:11">
      <c r="D1826" s="77"/>
      <c r="E1826" s="77"/>
      <c r="F1826" s="77"/>
      <c r="G1826" s="77"/>
      <c r="H1826" s="77"/>
      <c r="I1826" s="77"/>
      <c r="J1826" s="77"/>
      <c r="K1826" s="77"/>
    </row>
    <row r="1827" spans="4:11">
      <c r="D1827" s="77"/>
      <c r="E1827" s="77"/>
      <c r="F1827" s="77"/>
      <c r="G1827" s="77"/>
      <c r="H1827" s="77"/>
      <c r="I1827" s="77"/>
      <c r="J1827" s="77"/>
      <c r="K1827" s="77"/>
    </row>
    <row r="1828" spans="4:11">
      <c r="D1828" s="77"/>
      <c r="E1828" s="77"/>
      <c r="F1828" s="77"/>
      <c r="G1828" s="77"/>
      <c r="H1828" s="77"/>
      <c r="I1828" s="77"/>
      <c r="J1828" s="77"/>
      <c r="K1828" s="77"/>
    </row>
    <row r="1829" spans="4:11">
      <c r="D1829" s="77"/>
      <c r="E1829" s="77"/>
      <c r="F1829" s="77"/>
      <c r="G1829" s="77"/>
      <c r="H1829" s="77"/>
      <c r="I1829" s="77"/>
      <c r="J1829" s="77"/>
      <c r="K1829" s="77"/>
    </row>
    <row r="1830" spans="4:11">
      <c r="D1830" s="77"/>
      <c r="E1830" s="77"/>
      <c r="F1830" s="77"/>
      <c r="G1830" s="77"/>
      <c r="H1830" s="77"/>
      <c r="I1830" s="77"/>
      <c r="J1830" s="77"/>
      <c r="K1830" s="77"/>
    </row>
    <row r="1831" spans="4:11">
      <c r="D1831" s="77"/>
      <c r="E1831" s="77"/>
      <c r="F1831" s="77"/>
      <c r="G1831" s="77"/>
      <c r="H1831" s="77"/>
      <c r="I1831" s="77"/>
      <c r="J1831" s="77"/>
      <c r="K1831" s="77"/>
    </row>
    <row r="1832" spans="4:11">
      <c r="D1832" s="77"/>
      <c r="E1832" s="77"/>
      <c r="F1832" s="77"/>
      <c r="G1832" s="77"/>
      <c r="H1832" s="77"/>
      <c r="I1832" s="77"/>
      <c r="J1832" s="77"/>
      <c r="K1832" s="77"/>
    </row>
    <row r="1833" spans="4:11">
      <c r="D1833" s="77"/>
      <c r="E1833" s="77"/>
      <c r="F1833" s="77"/>
      <c r="G1833" s="77"/>
      <c r="H1833" s="77"/>
      <c r="I1833" s="77"/>
      <c r="J1833" s="77"/>
      <c r="K1833" s="77"/>
    </row>
    <row r="1834" spans="4:11">
      <c r="D1834" s="77"/>
      <c r="E1834" s="77"/>
      <c r="F1834" s="77"/>
      <c r="G1834" s="77"/>
      <c r="H1834" s="77"/>
      <c r="I1834" s="77"/>
      <c r="J1834" s="77"/>
      <c r="K1834" s="77"/>
    </row>
    <row r="1835" spans="4:11">
      <c r="D1835" s="77"/>
      <c r="E1835" s="77"/>
      <c r="F1835" s="77"/>
      <c r="G1835" s="77"/>
      <c r="H1835" s="77"/>
      <c r="I1835" s="77"/>
      <c r="J1835" s="77"/>
      <c r="K1835" s="77"/>
    </row>
    <row r="1836" spans="4:11">
      <c r="D1836" s="77"/>
      <c r="E1836" s="77"/>
      <c r="F1836" s="77"/>
      <c r="G1836" s="77"/>
      <c r="H1836" s="77"/>
      <c r="I1836" s="77"/>
      <c r="J1836" s="77"/>
      <c r="K1836" s="77"/>
    </row>
    <row r="1837" spans="4:11">
      <c r="D1837" s="77"/>
      <c r="E1837" s="77"/>
      <c r="F1837" s="77"/>
      <c r="G1837" s="77"/>
      <c r="H1837" s="77"/>
      <c r="I1837" s="77"/>
      <c r="J1837" s="77"/>
      <c r="K1837" s="77"/>
    </row>
    <row r="1838" spans="4:11">
      <c r="D1838" s="77"/>
      <c r="E1838" s="77"/>
      <c r="F1838" s="77"/>
      <c r="G1838" s="77"/>
      <c r="H1838" s="77"/>
      <c r="I1838" s="77"/>
      <c r="J1838" s="77"/>
      <c r="K1838" s="77"/>
    </row>
    <row r="1839" spans="4:11">
      <c r="D1839" s="77"/>
      <c r="E1839" s="77"/>
      <c r="F1839" s="77"/>
      <c r="G1839" s="77"/>
      <c r="H1839" s="77"/>
      <c r="I1839" s="77"/>
      <c r="J1839" s="77"/>
      <c r="K1839" s="77"/>
    </row>
    <row r="1840" spans="4:11">
      <c r="D1840" s="77"/>
      <c r="E1840" s="77"/>
      <c r="F1840" s="77"/>
      <c r="G1840" s="77"/>
      <c r="H1840" s="77"/>
      <c r="I1840" s="77"/>
      <c r="J1840" s="77"/>
      <c r="K1840" s="77"/>
    </row>
    <row r="1841" spans="4:11">
      <c r="D1841" s="77"/>
      <c r="E1841" s="77"/>
      <c r="F1841" s="77"/>
      <c r="G1841" s="77"/>
      <c r="H1841" s="77"/>
      <c r="I1841" s="77"/>
      <c r="J1841" s="77"/>
      <c r="K1841" s="77"/>
    </row>
    <row r="1842" spans="4:11">
      <c r="D1842" s="77"/>
      <c r="E1842" s="77"/>
      <c r="F1842" s="77"/>
      <c r="G1842" s="77"/>
      <c r="H1842" s="77"/>
      <c r="I1842" s="77"/>
      <c r="J1842" s="77"/>
      <c r="K1842" s="77"/>
    </row>
    <row r="1843" spans="4:11">
      <c r="D1843" s="77"/>
      <c r="E1843" s="77"/>
      <c r="F1843" s="77"/>
      <c r="G1843" s="77"/>
      <c r="H1843" s="77"/>
      <c r="I1843" s="77"/>
      <c r="J1843" s="77"/>
      <c r="K1843" s="77"/>
    </row>
    <row r="1844" spans="4:11">
      <c r="D1844" s="77"/>
      <c r="E1844" s="77"/>
      <c r="F1844" s="77"/>
      <c r="G1844" s="77"/>
      <c r="H1844" s="77"/>
      <c r="I1844" s="77"/>
      <c r="J1844" s="77"/>
      <c r="K1844" s="77"/>
    </row>
    <row r="1845" spans="4:11">
      <c r="D1845" s="77"/>
      <c r="E1845" s="77"/>
      <c r="F1845" s="77"/>
      <c r="G1845" s="77"/>
      <c r="H1845" s="77"/>
      <c r="I1845" s="77"/>
      <c r="J1845" s="77"/>
      <c r="K1845" s="77"/>
    </row>
    <row r="1846" spans="4:11">
      <c r="D1846" s="77"/>
      <c r="E1846" s="77"/>
      <c r="F1846" s="77"/>
      <c r="G1846" s="77"/>
      <c r="H1846" s="77"/>
      <c r="I1846" s="77"/>
      <c r="J1846" s="77"/>
      <c r="K1846" s="77"/>
    </row>
    <row r="1847" spans="4:11">
      <c r="D1847" s="77"/>
      <c r="E1847" s="77"/>
      <c r="F1847" s="77"/>
      <c r="G1847" s="77"/>
      <c r="H1847" s="77"/>
      <c r="I1847" s="77"/>
      <c r="J1847" s="77"/>
      <c r="K1847" s="77"/>
    </row>
    <row r="1848" spans="4:11">
      <c r="D1848" s="77"/>
      <c r="E1848" s="77"/>
      <c r="F1848" s="77"/>
      <c r="G1848" s="77"/>
      <c r="H1848" s="77"/>
      <c r="I1848" s="77"/>
      <c r="J1848" s="77"/>
      <c r="K1848" s="77"/>
    </row>
    <row r="1849" spans="4:11">
      <c r="D1849" s="77"/>
      <c r="E1849" s="77"/>
      <c r="F1849" s="77"/>
      <c r="G1849" s="77"/>
      <c r="H1849" s="77"/>
      <c r="I1849" s="77"/>
      <c r="J1849" s="77"/>
      <c r="K1849" s="77"/>
    </row>
    <row r="1850" spans="4:11">
      <c r="D1850" s="77"/>
      <c r="E1850" s="77"/>
      <c r="F1850" s="77"/>
      <c r="G1850" s="77"/>
      <c r="H1850" s="77"/>
      <c r="I1850" s="77"/>
      <c r="J1850" s="77"/>
      <c r="K1850" s="77"/>
    </row>
    <row r="1851" spans="4:11">
      <c r="D1851" s="77"/>
      <c r="E1851" s="77"/>
      <c r="F1851" s="77"/>
      <c r="G1851" s="77"/>
      <c r="H1851" s="77"/>
      <c r="I1851" s="77"/>
      <c r="J1851" s="77"/>
      <c r="K1851" s="77"/>
    </row>
    <row r="1852" spans="4:11">
      <c r="D1852" s="77"/>
      <c r="E1852" s="77"/>
      <c r="F1852" s="77"/>
      <c r="G1852" s="77"/>
      <c r="H1852" s="77"/>
      <c r="I1852" s="77"/>
      <c r="J1852" s="77"/>
      <c r="K1852" s="77"/>
    </row>
    <row r="1853" spans="4:11">
      <c r="D1853" s="77"/>
      <c r="E1853" s="77"/>
      <c r="F1853" s="77"/>
      <c r="G1853" s="77"/>
      <c r="H1853" s="77"/>
      <c r="I1853" s="77"/>
      <c r="J1853" s="77"/>
      <c r="K1853" s="77"/>
    </row>
    <row r="1854" spans="4:11">
      <c r="D1854" s="77"/>
      <c r="E1854" s="77"/>
      <c r="F1854" s="77"/>
      <c r="G1854" s="77"/>
      <c r="H1854" s="77"/>
      <c r="I1854" s="77"/>
      <c r="J1854" s="77"/>
      <c r="K1854" s="77"/>
    </row>
    <row r="1855" spans="4:11">
      <c r="D1855" s="77"/>
      <c r="E1855" s="77"/>
      <c r="F1855" s="77"/>
      <c r="G1855" s="77"/>
      <c r="H1855" s="77"/>
      <c r="I1855" s="77"/>
      <c r="J1855" s="77"/>
      <c r="K1855" s="77"/>
    </row>
    <row r="1856" spans="4:11">
      <c r="D1856" s="77"/>
      <c r="E1856" s="77"/>
      <c r="F1856" s="77"/>
      <c r="G1856" s="77"/>
      <c r="H1856" s="77"/>
      <c r="I1856" s="77"/>
      <c r="J1856" s="77"/>
      <c r="K1856" s="77"/>
    </row>
    <row r="1857" spans="4:11">
      <c r="D1857" s="77"/>
      <c r="E1857" s="77"/>
      <c r="F1857" s="77"/>
      <c r="G1857" s="77"/>
      <c r="H1857" s="77"/>
      <c r="I1857" s="77"/>
      <c r="J1857" s="77"/>
      <c r="K1857" s="77"/>
    </row>
    <row r="1858" spans="4:11">
      <c r="D1858" s="77"/>
      <c r="E1858" s="77"/>
      <c r="F1858" s="77"/>
      <c r="G1858" s="77"/>
      <c r="H1858" s="77"/>
      <c r="I1858" s="77"/>
      <c r="J1858" s="77"/>
      <c r="K1858" s="77"/>
    </row>
    <row r="1859" spans="4:11">
      <c r="D1859" s="77"/>
      <c r="E1859" s="77"/>
      <c r="F1859" s="77"/>
      <c r="G1859" s="77"/>
      <c r="H1859" s="77"/>
      <c r="I1859" s="77"/>
      <c r="J1859" s="77"/>
      <c r="K1859" s="77"/>
    </row>
    <row r="1860" spans="4:11">
      <c r="D1860" s="77"/>
      <c r="E1860" s="77"/>
      <c r="F1860" s="77"/>
      <c r="G1860" s="77"/>
      <c r="H1860" s="77"/>
      <c r="I1860" s="77"/>
      <c r="J1860" s="77"/>
      <c r="K1860" s="77"/>
    </row>
    <row r="1861" spans="4:11">
      <c r="D1861" s="77"/>
      <c r="E1861" s="77"/>
      <c r="F1861" s="77"/>
      <c r="G1861" s="77"/>
      <c r="H1861" s="77"/>
      <c r="I1861" s="77"/>
      <c r="J1861" s="77"/>
      <c r="K1861" s="77"/>
    </row>
    <row r="1862" spans="4:11">
      <c r="D1862" s="77"/>
      <c r="E1862" s="77"/>
      <c r="F1862" s="77"/>
      <c r="G1862" s="77"/>
      <c r="H1862" s="77"/>
      <c r="I1862" s="77"/>
      <c r="J1862" s="77"/>
      <c r="K1862" s="77"/>
    </row>
    <row r="1863" spans="4:11">
      <c r="D1863" s="77"/>
      <c r="E1863" s="77"/>
      <c r="F1863" s="77"/>
      <c r="G1863" s="77"/>
      <c r="H1863" s="77"/>
      <c r="I1863" s="77"/>
      <c r="J1863" s="77"/>
      <c r="K1863" s="77"/>
    </row>
    <row r="1864" spans="4:11">
      <c r="D1864" s="77"/>
      <c r="E1864" s="77"/>
      <c r="F1864" s="77"/>
      <c r="G1864" s="77"/>
      <c r="H1864" s="77"/>
      <c r="I1864" s="77"/>
      <c r="J1864" s="77"/>
      <c r="K1864" s="77"/>
    </row>
    <row r="1865" spans="4:11">
      <c r="D1865" s="77"/>
      <c r="E1865" s="77"/>
      <c r="F1865" s="77"/>
      <c r="G1865" s="77"/>
      <c r="H1865" s="77"/>
      <c r="I1865" s="77"/>
      <c r="J1865" s="77"/>
      <c r="K1865" s="77"/>
    </row>
    <row r="1866" spans="4:11">
      <c r="D1866" s="77"/>
      <c r="E1866" s="77"/>
      <c r="F1866" s="77"/>
      <c r="G1866" s="77"/>
      <c r="H1866" s="77"/>
      <c r="I1866" s="77"/>
      <c r="J1866" s="77"/>
      <c r="K1866" s="77"/>
    </row>
    <row r="1867" spans="4:11">
      <c r="D1867" s="77"/>
      <c r="E1867" s="77"/>
      <c r="F1867" s="77"/>
      <c r="G1867" s="77"/>
      <c r="H1867" s="77"/>
      <c r="I1867" s="77"/>
      <c r="J1867" s="77"/>
      <c r="K1867" s="77"/>
    </row>
    <row r="1868" spans="4:11">
      <c r="D1868" s="77"/>
      <c r="E1868" s="77"/>
      <c r="F1868" s="77"/>
      <c r="G1868" s="77"/>
      <c r="H1868" s="77"/>
      <c r="I1868" s="77"/>
      <c r="J1868" s="77"/>
      <c r="K1868" s="77"/>
    </row>
    <row r="1869" spans="4:11">
      <c r="D1869" s="77"/>
      <c r="E1869" s="77"/>
      <c r="F1869" s="77"/>
      <c r="G1869" s="77"/>
      <c r="H1869" s="77"/>
      <c r="I1869" s="77"/>
      <c r="J1869" s="77"/>
      <c r="K1869" s="77"/>
    </row>
    <row r="1870" spans="4:11">
      <c r="D1870" s="77"/>
      <c r="E1870" s="77"/>
      <c r="F1870" s="77"/>
      <c r="G1870" s="77"/>
      <c r="H1870" s="77"/>
      <c r="I1870" s="77"/>
      <c r="J1870" s="77"/>
      <c r="K1870" s="77"/>
    </row>
    <row r="1871" spans="4:11">
      <c r="D1871" s="77"/>
      <c r="E1871" s="77"/>
      <c r="F1871" s="77"/>
      <c r="G1871" s="77"/>
      <c r="H1871" s="77"/>
      <c r="I1871" s="77"/>
      <c r="J1871" s="77"/>
      <c r="K1871" s="77"/>
    </row>
    <row r="1872" spans="4:11">
      <c r="D1872" s="77"/>
      <c r="E1872" s="77"/>
      <c r="F1872" s="77"/>
      <c r="G1872" s="77"/>
      <c r="H1872" s="77"/>
      <c r="I1872" s="77"/>
      <c r="J1872" s="77"/>
      <c r="K1872" s="77"/>
    </row>
    <row r="1873" spans="4:11">
      <c r="D1873" s="77"/>
      <c r="E1873" s="77"/>
      <c r="F1873" s="77"/>
      <c r="G1873" s="77"/>
      <c r="H1873" s="77"/>
      <c r="I1873" s="77"/>
      <c r="J1873" s="77"/>
      <c r="K1873" s="77"/>
    </row>
    <row r="1874" spans="4:11">
      <c r="D1874" s="77"/>
      <c r="E1874" s="77"/>
      <c r="F1874" s="77"/>
      <c r="G1874" s="77"/>
      <c r="H1874" s="77"/>
      <c r="I1874" s="77"/>
      <c r="J1874" s="77"/>
      <c r="K1874" s="77"/>
    </row>
    <row r="1875" spans="4:11">
      <c r="D1875" s="77"/>
      <c r="E1875" s="77"/>
      <c r="F1875" s="77"/>
      <c r="G1875" s="77"/>
      <c r="H1875" s="77"/>
      <c r="I1875" s="77"/>
      <c r="J1875" s="77"/>
      <c r="K1875" s="77"/>
    </row>
    <row r="1876" spans="4:11">
      <c r="D1876" s="77"/>
      <c r="E1876" s="77"/>
      <c r="F1876" s="77"/>
      <c r="G1876" s="77"/>
      <c r="H1876" s="77"/>
      <c r="I1876" s="77"/>
      <c r="J1876" s="77"/>
      <c r="K1876" s="77"/>
    </row>
    <row r="1877" spans="4:11">
      <c r="D1877" s="77"/>
      <c r="E1877" s="77"/>
      <c r="F1877" s="77"/>
      <c r="G1877" s="77"/>
      <c r="H1877" s="77"/>
      <c r="I1877" s="77"/>
      <c r="J1877" s="77"/>
      <c r="K1877" s="77"/>
    </row>
    <row r="1878" spans="4:11">
      <c r="D1878" s="77"/>
      <c r="E1878" s="77"/>
      <c r="F1878" s="77"/>
      <c r="G1878" s="77"/>
      <c r="H1878" s="77"/>
      <c r="I1878" s="77"/>
      <c r="J1878" s="77"/>
      <c r="K1878" s="77"/>
    </row>
    <row r="1879" spans="4:11">
      <c r="D1879" s="77"/>
      <c r="E1879" s="77"/>
      <c r="F1879" s="77"/>
      <c r="G1879" s="77"/>
      <c r="H1879" s="77"/>
      <c r="I1879" s="77"/>
      <c r="J1879" s="77"/>
      <c r="K1879" s="77"/>
    </row>
    <row r="1880" spans="4:11">
      <c r="D1880" s="77"/>
      <c r="E1880" s="77"/>
      <c r="F1880" s="77"/>
      <c r="G1880" s="77"/>
      <c r="H1880" s="77"/>
      <c r="I1880" s="77"/>
      <c r="J1880" s="77"/>
      <c r="K1880" s="77"/>
    </row>
    <row r="1881" spans="4:11">
      <c r="D1881" s="77"/>
      <c r="E1881" s="77"/>
      <c r="F1881" s="77"/>
      <c r="G1881" s="77"/>
      <c r="H1881" s="77"/>
      <c r="I1881" s="77"/>
      <c r="J1881" s="77"/>
      <c r="K1881" s="77"/>
    </row>
    <row r="1882" spans="4:11">
      <c r="D1882" s="77"/>
      <c r="E1882" s="77"/>
      <c r="F1882" s="77"/>
      <c r="G1882" s="77"/>
      <c r="H1882" s="77"/>
      <c r="I1882" s="77"/>
      <c r="J1882" s="77"/>
      <c r="K1882" s="77"/>
    </row>
    <row r="1883" spans="4:11">
      <c r="D1883" s="77"/>
      <c r="E1883" s="77"/>
      <c r="F1883" s="77"/>
      <c r="G1883" s="77"/>
      <c r="H1883" s="77"/>
      <c r="I1883" s="77"/>
      <c r="J1883" s="77"/>
      <c r="K1883" s="77"/>
    </row>
    <row r="1884" spans="4:11">
      <c r="D1884" s="77"/>
      <c r="E1884" s="77"/>
      <c r="F1884" s="77"/>
      <c r="G1884" s="77"/>
      <c r="H1884" s="77"/>
      <c r="I1884" s="77"/>
      <c r="J1884" s="77"/>
      <c r="K1884" s="77"/>
    </row>
    <row r="1885" spans="4:11">
      <c r="D1885" s="77"/>
      <c r="E1885" s="77"/>
      <c r="F1885" s="77"/>
      <c r="G1885" s="77"/>
      <c r="H1885" s="77"/>
      <c r="I1885" s="77"/>
      <c r="J1885" s="77"/>
      <c r="K1885" s="77"/>
    </row>
    <row r="1886" spans="4:11">
      <c r="D1886" s="77"/>
      <c r="E1886" s="77"/>
      <c r="F1886" s="77"/>
      <c r="G1886" s="77"/>
      <c r="H1886" s="77"/>
      <c r="I1886" s="77"/>
      <c r="J1886" s="77"/>
      <c r="K1886" s="77"/>
    </row>
    <row r="1887" spans="4:11">
      <c r="D1887" s="77"/>
      <c r="E1887" s="77"/>
      <c r="F1887" s="77"/>
      <c r="G1887" s="77"/>
      <c r="H1887" s="77"/>
      <c r="I1887" s="77"/>
      <c r="J1887" s="77"/>
      <c r="K1887" s="77"/>
    </row>
    <row r="1888" spans="4:11">
      <c r="D1888" s="77"/>
      <c r="E1888" s="77"/>
      <c r="F1888" s="77"/>
      <c r="G1888" s="77"/>
      <c r="H1888" s="77"/>
      <c r="I1888" s="77"/>
      <c r="J1888" s="77"/>
      <c r="K1888" s="77"/>
    </row>
    <row r="1889" spans="4:11">
      <c r="D1889" s="77"/>
      <c r="E1889" s="77"/>
      <c r="F1889" s="77"/>
      <c r="G1889" s="77"/>
      <c r="H1889" s="77"/>
      <c r="I1889" s="77"/>
      <c r="J1889" s="77"/>
      <c r="K1889" s="77"/>
    </row>
    <row r="1890" spans="4:11">
      <c r="D1890" s="77"/>
      <c r="E1890" s="77"/>
      <c r="F1890" s="77"/>
      <c r="G1890" s="77"/>
      <c r="H1890" s="77"/>
      <c r="I1890" s="77"/>
      <c r="J1890" s="77"/>
      <c r="K1890" s="77"/>
    </row>
    <row r="1891" spans="4:11">
      <c r="D1891" s="77"/>
      <c r="E1891" s="77"/>
      <c r="F1891" s="77"/>
      <c r="G1891" s="77"/>
      <c r="H1891" s="77"/>
      <c r="I1891" s="77"/>
      <c r="J1891" s="77"/>
      <c r="K1891" s="77"/>
    </row>
    <row r="1892" spans="4:11">
      <c r="D1892" s="77"/>
      <c r="E1892" s="77"/>
      <c r="F1892" s="77"/>
      <c r="G1892" s="77"/>
      <c r="H1892" s="77"/>
      <c r="I1892" s="77"/>
      <c r="J1892" s="77"/>
      <c r="K1892" s="77"/>
    </row>
    <row r="1893" spans="4:11">
      <c r="D1893" s="77"/>
      <c r="E1893" s="77"/>
      <c r="F1893" s="77"/>
      <c r="G1893" s="77"/>
      <c r="H1893" s="77"/>
      <c r="I1893" s="77"/>
      <c r="J1893" s="77"/>
      <c r="K1893" s="77"/>
    </row>
    <row r="1894" spans="4:11">
      <c r="D1894" s="77"/>
      <c r="E1894" s="77"/>
      <c r="F1894" s="77"/>
      <c r="G1894" s="77"/>
      <c r="H1894" s="77"/>
      <c r="I1894" s="77"/>
      <c r="J1894" s="77"/>
      <c r="K1894" s="77"/>
    </row>
    <row r="1895" spans="4:11">
      <c r="D1895" s="77"/>
      <c r="E1895" s="77"/>
      <c r="F1895" s="77"/>
      <c r="G1895" s="77"/>
      <c r="H1895" s="77"/>
      <c r="I1895" s="77"/>
      <c r="J1895" s="77"/>
      <c r="K1895" s="77"/>
    </row>
    <row r="1896" spans="4:11">
      <c r="D1896" s="77"/>
      <c r="E1896" s="77"/>
      <c r="F1896" s="77"/>
      <c r="G1896" s="77"/>
      <c r="H1896" s="77"/>
      <c r="I1896" s="77"/>
      <c r="J1896" s="77"/>
      <c r="K1896" s="77"/>
    </row>
    <row r="1897" spans="4:11">
      <c r="D1897" s="77"/>
      <c r="E1897" s="77"/>
      <c r="F1897" s="77"/>
      <c r="G1897" s="77"/>
      <c r="H1897" s="77"/>
      <c r="I1897" s="77"/>
      <c r="J1897" s="77"/>
      <c r="K1897" s="77"/>
    </row>
    <row r="1898" spans="4:11">
      <c r="D1898" s="77"/>
      <c r="E1898" s="77"/>
      <c r="F1898" s="77"/>
      <c r="G1898" s="77"/>
      <c r="H1898" s="77"/>
      <c r="I1898" s="77"/>
      <c r="J1898" s="77"/>
      <c r="K1898" s="77"/>
    </row>
    <row r="1899" spans="4:11">
      <c r="D1899" s="77"/>
      <c r="E1899" s="77"/>
      <c r="F1899" s="77"/>
      <c r="G1899" s="77"/>
      <c r="H1899" s="77"/>
      <c r="I1899" s="77"/>
      <c r="J1899" s="77"/>
      <c r="K1899" s="77"/>
    </row>
    <row r="1900" spans="4:11">
      <c r="D1900" s="77"/>
      <c r="E1900" s="77"/>
      <c r="F1900" s="77"/>
      <c r="G1900" s="77"/>
      <c r="H1900" s="77"/>
      <c r="I1900" s="77"/>
      <c r="J1900" s="77"/>
      <c r="K1900" s="77"/>
    </row>
    <row r="1901" spans="4:11">
      <c r="D1901" s="77"/>
      <c r="E1901" s="77"/>
      <c r="F1901" s="77"/>
      <c r="G1901" s="77"/>
      <c r="H1901" s="77"/>
      <c r="I1901" s="77"/>
      <c r="J1901" s="77"/>
      <c r="K1901" s="77"/>
    </row>
    <row r="1902" spans="4:11">
      <c r="D1902" s="77"/>
      <c r="E1902" s="77"/>
      <c r="F1902" s="77"/>
      <c r="G1902" s="77"/>
      <c r="H1902" s="77"/>
      <c r="I1902" s="77"/>
      <c r="J1902" s="77"/>
      <c r="K1902" s="77"/>
    </row>
    <row r="1903" spans="4:11">
      <c r="D1903" s="77"/>
      <c r="E1903" s="77"/>
      <c r="F1903" s="77"/>
      <c r="G1903" s="77"/>
      <c r="H1903" s="77"/>
      <c r="I1903" s="77"/>
      <c r="J1903" s="77"/>
      <c r="K1903" s="77"/>
    </row>
    <row r="1904" spans="4:11">
      <c r="D1904" s="77"/>
      <c r="E1904" s="77"/>
      <c r="F1904" s="77"/>
      <c r="G1904" s="77"/>
      <c r="H1904" s="77"/>
      <c r="I1904" s="77"/>
      <c r="J1904" s="77"/>
      <c r="K1904" s="77"/>
    </row>
    <row r="1905" spans="4:11">
      <c r="D1905" s="77"/>
      <c r="E1905" s="77"/>
      <c r="F1905" s="77"/>
      <c r="G1905" s="77"/>
      <c r="H1905" s="77"/>
      <c r="I1905" s="77"/>
      <c r="J1905" s="77"/>
      <c r="K1905" s="77"/>
    </row>
    <row r="1906" spans="4:11">
      <c r="D1906" s="77"/>
      <c r="E1906" s="77"/>
      <c r="F1906" s="77"/>
      <c r="G1906" s="77"/>
      <c r="H1906" s="77"/>
      <c r="I1906" s="77"/>
      <c r="J1906" s="77"/>
      <c r="K1906" s="77"/>
    </row>
    <row r="1907" spans="4:11">
      <c r="D1907" s="77"/>
      <c r="E1907" s="77"/>
      <c r="F1907" s="77"/>
      <c r="G1907" s="77"/>
      <c r="H1907" s="77"/>
      <c r="I1907" s="77"/>
      <c r="J1907" s="77"/>
      <c r="K1907" s="77"/>
    </row>
    <row r="1908" spans="4:11">
      <c r="D1908" s="77"/>
      <c r="E1908" s="77"/>
      <c r="F1908" s="77"/>
      <c r="G1908" s="77"/>
      <c r="H1908" s="77"/>
      <c r="I1908" s="77"/>
      <c r="J1908" s="77"/>
      <c r="K1908" s="77"/>
    </row>
    <row r="1909" spans="4:11">
      <c r="D1909" s="77"/>
      <c r="E1909" s="77"/>
      <c r="F1909" s="77"/>
      <c r="G1909" s="77"/>
      <c r="H1909" s="77"/>
      <c r="I1909" s="77"/>
      <c r="J1909" s="77"/>
      <c r="K1909" s="77"/>
    </row>
    <row r="1910" spans="4:11">
      <c r="D1910" s="77"/>
      <c r="E1910" s="77"/>
      <c r="F1910" s="77"/>
      <c r="G1910" s="77"/>
      <c r="H1910" s="77"/>
      <c r="I1910" s="77"/>
      <c r="J1910" s="77"/>
      <c r="K1910" s="77"/>
    </row>
    <row r="1911" spans="4:11">
      <c r="D1911" s="77"/>
      <c r="E1911" s="77"/>
      <c r="F1911" s="77"/>
      <c r="G1911" s="77"/>
      <c r="H1911" s="77"/>
      <c r="I1911" s="77"/>
      <c r="J1911" s="77"/>
      <c r="K1911" s="77"/>
    </row>
    <row r="1912" spans="4:11">
      <c r="D1912" s="77"/>
      <c r="E1912" s="77"/>
      <c r="F1912" s="77"/>
      <c r="G1912" s="77"/>
      <c r="H1912" s="77"/>
      <c r="I1912" s="77"/>
      <c r="J1912" s="77"/>
      <c r="K1912" s="77"/>
    </row>
    <row r="1913" spans="4:11">
      <c r="D1913" s="77"/>
      <c r="E1913" s="77"/>
      <c r="F1913" s="77"/>
      <c r="G1913" s="77"/>
      <c r="H1913" s="77"/>
      <c r="I1913" s="77"/>
      <c r="J1913" s="77"/>
      <c r="K1913" s="77"/>
    </row>
    <row r="1914" spans="4:11">
      <c r="D1914" s="77"/>
      <c r="E1914" s="77"/>
      <c r="F1914" s="77"/>
      <c r="G1914" s="77"/>
      <c r="H1914" s="77"/>
      <c r="I1914" s="77"/>
      <c r="J1914" s="77"/>
      <c r="K1914" s="77"/>
    </row>
    <row r="1915" spans="4:11">
      <c r="D1915" s="77"/>
      <c r="E1915" s="77"/>
      <c r="F1915" s="77"/>
      <c r="G1915" s="77"/>
      <c r="H1915" s="77"/>
      <c r="I1915" s="77"/>
      <c r="J1915" s="77"/>
      <c r="K1915" s="77"/>
    </row>
    <row r="1916" spans="4:11">
      <c r="D1916" s="77"/>
      <c r="E1916" s="77"/>
      <c r="F1916" s="77"/>
      <c r="G1916" s="77"/>
      <c r="H1916" s="77"/>
      <c r="I1916" s="77"/>
      <c r="J1916" s="77"/>
      <c r="K1916" s="77"/>
    </row>
    <row r="1917" spans="4:11">
      <c r="D1917" s="77"/>
      <c r="E1917" s="77"/>
      <c r="F1917" s="77"/>
      <c r="G1917" s="77"/>
      <c r="H1917" s="77"/>
      <c r="I1917" s="77"/>
      <c r="J1917" s="77"/>
      <c r="K1917" s="77"/>
    </row>
    <row r="1918" spans="4:11">
      <c r="D1918" s="77"/>
      <c r="E1918" s="77"/>
      <c r="F1918" s="77"/>
      <c r="G1918" s="77"/>
      <c r="H1918" s="77"/>
      <c r="I1918" s="77"/>
      <c r="J1918" s="77"/>
      <c r="K1918" s="77"/>
    </row>
    <row r="1919" spans="4:11">
      <c r="D1919" s="77"/>
      <c r="E1919" s="77"/>
      <c r="F1919" s="77"/>
      <c r="G1919" s="77"/>
      <c r="H1919" s="77"/>
      <c r="I1919" s="77"/>
      <c r="J1919" s="77"/>
      <c r="K1919" s="77"/>
    </row>
    <row r="1920" spans="4:11">
      <c r="D1920" s="77"/>
      <c r="E1920" s="77"/>
      <c r="F1920" s="77"/>
      <c r="G1920" s="77"/>
      <c r="H1920" s="77"/>
      <c r="I1920" s="77"/>
      <c r="J1920" s="77"/>
      <c r="K1920" s="77"/>
    </row>
    <row r="1921" spans="4:11">
      <c r="D1921" s="77"/>
      <c r="E1921" s="77"/>
      <c r="F1921" s="77"/>
      <c r="G1921" s="77"/>
      <c r="H1921" s="77"/>
      <c r="I1921" s="77"/>
      <c r="J1921" s="77"/>
      <c r="K1921" s="77"/>
    </row>
    <row r="1922" spans="4:11">
      <c r="D1922" s="77"/>
      <c r="E1922" s="77"/>
      <c r="F1922" s="77"/>
      <c r="G1922" s="77"/>
      <c r="H1922" s="77"/>
      <c r="I1922" s="77"/>
      <c r="J1922" s="77"/>
      <c r="K1922" s="77"/>
    </row>
    <row r="1923" spans="4:11">
      <c r="D1923" s="77"/>
      <c r="E1923" s="77"/>
      <c r="F1923" s="77"/>
      <c r="G1923" s="77"/>
      <c r="H1923" s="77"/>
      <c r="I1923" s="77"/>
      <c r="J1923" s="77"/>
      <c r="K1923" s="77"/>
    </row>
    <row r="1924" spans="4:11">
      <c r="D1924" s="77"/>
      <c r="E1924" s="77"/>
      <c r="F1924" s="77"/>
      <c r="G1924" s="77"/>
      <c r="H1924" s="77"/>
      <c r="I1924" s="77"/>
      <c r="J1924" s="77"/>
      <c r="K1924" s="77"/>
    </row>
    <row r="1925" spans="4:11">
      <c r="D1925" s="77"/>
      <c r="E1925" s="77"/>
      <c r="F1925" s="77"/>
      <c r="G1925" s="77"/>
      <c r="H1925" s="77"/>
      <c r="I1925" s="77"/>
      <c r="J1925" s="77"/>
      <c r="K1925" s="77"/>
    </row>
    <row r="1926" spans="4:11">
      <c r="D1926" s="77"/>
      <c r="E1926" s="77"/>
      <c r="F1926" s="77"/>
      <c r="G1926" s="77"/>
      <c r="H1926" s="77"/>
      <c r="I1926" s="77"/>
      <c r="J1926" s="77"/>
      <c r="K1926" s="77"/>
    </row>
    <row r="1927" spans="4:11">
      <c r="D1927" s="77"/>
      <c r="E1927" s="77"/>
      <c r="F1927" s="77"/>
      <c r="G1927" s="77"/>
      <c r="H1927" s="77"/>
      <c r="I1927" s="77"/>
      <c r="J1927" s="77"/>
      <c r="K1927" s="77"/>
    </row>
    <row r="1928" spans="4:11">
      <c r="D1928" s="77"/>
      <c r="E1928" s="77"/>
      <c r="F1928" s="77"/>
      <c r="G1928" s="77"/>
      <c r="H1928" s="77"/>
      <c r="I1928" s="77"/>
      <c r="J1928" s="77"/>
      <c r="K1928" s="77"/>
    </row>
    <row r="1929" spans="4:11">
      <c r="D1929" s="77"/>
      <c r="E1929" s="77"/>
      <c r="F1929" s="77"/>
      <c r="G1929" s="77"/>
      <c r="H1929" s="77"/>
      <c r="I1929" s="77"/>
      <c r="J1929" s="77"/>
      <c r="K1929" s="77"/>
    </row>
    <row r="1930" spans="4:11">
      <c r="D1930" s="77"/>
      <c r="E1930" s="77"/>
      <c r="F1930" s="77"/>
      <c r="G1930" s="77"/>
      <c r="H1930" s="77"/>
      <c r="I1930" s="77"/>
      <c r="J1930" s="77"/>
      <c r="K1930" s="77"/>
    </row>
    <row r="1931" spans="4:11">
      <c r="D1931" s="77"/>
      <c r="E1931" s="77"/>
      <c r="F1931" s="77"/>
      <c r="G1931" s="77"/>
      <c r="H1931" s="77"/>
      <c r="I1931" s="77"/>
      <c r="J1931" s="77"/>
      <c r="K1931" s="77"/>
    </row>
    <row r="1932" spans="4:11">
      <c r="D1932" s="77"/>
      <c r="E1932" s="77"/>
      <c r="F1932" s="77"/>
      <c r="G1932" s="77"/>
      <c r="H1932" s="77"/>
      <c r="I1932" s="77"/>
      <c r="J1932" s="77"/>
      <c r="K1932" s="77"/>
    </row>
    <row r="1933" spans="4:11">
      <c r="D1933" s="77"/>
      <c r="E1933" s="77"/>
      <c r="F1933" s="77"/>
      <c r="G1933" s="77"/>
      <c r="H1933" s="77"/>
      <c r="I1933" s="77"/>
      <c r="J1933" s="77"/>
      <c r="K1933" s="77"/>
    </row>
    <row r="1934" spans="4:11">
      <c r="D1934" s="77"/>
      <c r="E1934" s="77"/>
      <c r="F1934" s="77"/>
      <c r="G1934" s="77"/>
      <c r="H1934" s="77"/>
      <c r="I1934" s="77"/>
      <c r="J1934" s="77"/>
      <c r="K1934" s="77"/>
    </row>
    <row r="1935" spans="4:11">
      <c r="D1935" s="77"/>
      <c r="E1935" s="77"/>
      <c r="F1935" s="77"/>
      <c r="G1935" s="77"/>
      <c r="H1935" s="77"/>
      <c r="I1935" s="77"/>
      <c r="J1935" s="77"/>
      <c r="K1935" s="77"/>
    </row>
    <row r="1936" spans="4:11">
      <c r="D1936" s="77"/>
      <c r="E1936" s="77"/>
      <c r="F1936" s="77"/>
      <c r="G1936" s="77"/>
      <c r="H1936" s="77"/>
      <c r="I1936" s="77"/>
      <c r="J1936" s="77"/>
      <c r="K1936" s="77"/>
    </row>
    <row r="1937" spans="4:11">
      <c r="D1937" s="77"/>
      <c r="E1937" s="77"/>
      <c r="F1937" s="77"/>
      <c r="G1937" s="77"/>
      <c r="H1937" s="77"/>
      <c r="I1937" s="77"/>
      <c r="J1937" s="77"/>
      <c r="K1937" s="77"/>
    </row>
    <row r="1938" spans="4:11">
      <c r="D1938" s="77"/>
      <c r="E1938" s="77"/>
      <c r="F1938" s="77"/>
      <c r="G1938" s="77"/>
      <c r="H1938" s="77"/>
      <c r="I1938" s="77"/>
      <c r="J1938" s="77"/>
      <c r="K1938" s="77"/>
    </row>
    <row r="1939" spans="4:11">
      <c r="D1939" s="77"/>
      <c r="E1939" s="77"/>
      <c r="F1939" s="77"/>
      <c r="G1939" s="77"/>
      <c r="H1939" s="77"/>
      <c r="I1939" s="77"/>
      <c r="J1939" s="77"/>
      <c r="K1939" s="77"/>
    </row>
    <row r="1940" spans="4:11">
      <c r="D1940" s="77"/>
      <c r="E1940" s="77"/>
      <c r="F1940" s="77"/>
      <c r="G1940" s="77"/>
      <c r="H1940" s="77"/>
      <c r="I1940" s="77"/>
      <c r="J1940" s="77"/>
      <c r="K1940" s="77"/>
    </row>
    <row r="1941" spans="4:11">
      <c r="D1941" s="77"/>
      <c r="E1941" s="77"/>
      <c r="F1941" s="77"/>
      <c r="G1941" s="77"/>
      <c r="H1941" s="77"/>
      <c r="I1941" s="77"/>
      <c r="J1941" s="77"/>
      <c r="K1941" s="77"/>
    </row>
    <row r="1942" spans="4:11">
      <c r="D1942" s="77"/>
      <c r="E1942" s="77"/>
      <c r="F1942" s="77"/>
      <c r="G1942" s="77"/>
      <c r="H1942" s="77"/>
      <c r="I1942" s="77"/>
      <c r="J1942" s="77"/>
      <c r="K1942" s="77"/>
    </row>
    <row r="1943" spans="4:11">
      <c r="D1943" s="77"/>
      <c r="E1943" s="77"/>
      <c r="F1943" s="77"/>
      <c r="G1943" s="77"/>
      <c r="H1943" s="77"/>
      <c r="I1943" s="77"/>
      <c r="J1943" s="77"/>
      <c r="K1943" s="77"/>
    </row>
    <row r="1944" spans="4:11">
      <c r="D1944" s="77"/>
      <c r="E1944" s="77"/>
      <c r="F1944" s="77"/>
      <c r="G1944" s="77"/>
      <c r="H1944" s="77"/>
      <c r="I1944" s="77"/>
      <c r="J1944" s="77"/>
      <c r="K1944" s="77"/>
    </row>
    <row r="1945" spans="4:11">
      <c r="D1945" s="77"/>
      <c r="E1945" s="77"/>
      <c r="F1945" s="77"/>
      <c r="G1945" s="77"/>
      <c r="H1945" s="77"/>
      <c r="I1945" s="77"/>
      <c r="J1945" s="77"/>
      <c r="K1945" s="77"/>
    </row>
    <row r="1946" spans="4:11">
      <c r="D1946" s="77"/>
      <c r="E1946" s="77"/>
      <c r="F1946" s="77"/>
      <c r="G1946" s="77"/>
      <c r="H1946" s="77"/>
      <c r="I1946" s="77"/>
      <c r="J1946" s="77"/>
      <c r="K1946" s="77"/>
    </row>
    <row r="1947" spans="4:11">
      <c r="D1947" s="77"/>
      <c r="E1947" s="77"/>
      <c r="F1947" s="77"/>
      <c r="G1947" s="77"/>
      <c r="H1947" s="77"/>
      <c r="I1947" s="77"/>
      <c r="J1947" s="77"/>
      <c r="K1947" s="77"/>
    </row>
    <row r="1948" spans="4:11">
      <c r="D1948" s="77"/>
      <c r="E1948" s="77"/>
      <c r="F1948" s="77"/>
      <c r="G1948" s="77"/>
      <c r="H1948" s="77"/>
      <c r="I1948" s="77"/>
      <c r="J1948" s="77"/>
      <c r="K1948" s="77"/>
    </row>
    <row r="1949" spans="4:11">
      <c r="D1949" s="77"/>
      <c r="E1949" s="77"/>
      <c r="F1949" s="77"/>
      <c r="G1949" s="77"/>
      <c r="H1949" s="77"/>
      <c r="I1949" s="77"/>
      <c r="J1949" s="77"/>
      <c r="K1949" s="77"/>
    </row>
    <row r="1950" spans="4:11">
      <c r="D1950" s="77"/>
      <c r="E1950" s="77"/>
      <c r="F1950" s="77"/>
      <c r="G1950" s="77"/>
      <c r="H1950" s="77"/>
      <c r="I1950" s="77"/>
      <c r="J1950" s="77"/>
      <c r="K1950" s="77"/>
    </row>
    <row r="1951" spans="4:11">
      <c r="D1951" s="77"/>
      <c r="E1951" s="77"/>
      <c r="F1951" s="77"/>
      <c r="G1951" s="77"/>
      <c r="H1951" s="77"/>
      <c r="I1951" s="77"/>
      <c r="J1951" s="77"/>
      <c r="K1951" s="77"/>
    </row>
    <row r="1952" spans="4:11">
      <c r="D1952" s="77"/>
      <c r="E1952" s="77"/>
      <c r="F1952" s="77"/>
      <c r="G1952" s="77"/>
      <c r="H1952" s="77"/>
      <c r="I1952" s="77"/>
      <c r="J1952" s="77"/>
      <c r="K1952" s="77"/>
    </row>
    <row r="1953" spans="4:11">
      <c r="D1953" s="77"/>
      <c r="E1953" s="77"/>
      <c r="F1953" s="77"/>
      <c r="G1953" s="77"/>
      <c r="H1953" s="77"/>
      <c r="I1953" s="77"/>
      <c r="J1953" s="77"/>
      <c r="K1953" s="77"/>
    </row>
    <row r="1954" spans="4:11">
      <c r="D1954" s="77"/>
      <c r="E1954" s="77"/>
      <c r="F1954" s="77"/>
      <c r="G1954" s="77"/>
      <c r="H1954" s="77"/>
      <c r="I1954" s="77"/>
      <c r="J1954" s="77"/>
      <c r="K1954" s="77"/>
    </row>
    <row r="1955" spans="4:11">
      <c r="D1955" s="77"/>
      <c r="E1955" s="77"/>
      <c r="F1955" s="77"/>
      <c r="G1955" s="77"/>
      <c r="H1955" s="77"/>
      <c r="I1955" s="77"/>
      <c r="J1955" s="77"/>
      <c r="K1955" s="77"/>
    </row>
    <row r="1956" spans="4:11">
      <c r="D1956" s="77"/>
      <c r="E1956" s="77"/>
      <c r="F1956" s="77"/>
      <c r="G1956" s="77"/>
      <c r="H1956" s="77"/>
      <c r="I1956" s="77"/>
      <c r="J1956" s="77"/>
      <c r="K1956" s="77"/>
    </row>
    <row r="1957" spans="4:11">
      <c r="D1957" s="77"/>
      <c r="E1957" s="77"/>
      <c r="F1957" s="77"/>
      <c r="G1957" s="77"/>
      <c r="H1957" s="77"/>
      <c r="I1957" s="77"/>
      <c r="J1957" s="77"/>
      <c r="K1957" s="77"/>
    </row>
    <row r="1958" spans="4:11">
      <c r="D1958" s="77"/>
      <c r="E1958" s="77"/>
      <c r="F1958" s="77"/>
      <c r="G1958" s="77"/>
      <c r="H1958" s="77"/>
      <c r="I1958" s="77"/>
      <c r="J1958" s="77"/>
      <c r="K1958" s="77"/>
    </row>
    <row r="1959" spans="4:11">
      <c r="D1959" s="77"/>
      <c r="E1959" s="77"/>
      <c r="F1959" s="77"/>
      <c r="G1959" s="77"/>
      <c r="H1959" s="77"/>
      <c r="I1959" s="77"/>
      <c r="J1959" s="77"/>
      <c r="K1959" s="77"/>
    </row>
    <row r="1960" spans="4:11">
      <c r="D1960" s="77"/>
      <c r="E1960" s="77"/>
      <c r="F1960" s="77"/>
      <c r="G1960" s="77"/>
      <c r="H1960" s="77"/>
      <c r="I1960" s="77"/>
      <c r="J1960" s="77"/>
      <c r="K1960" s="77"/>
    </row>
    <row r="1961" spans="4:11">
      <c r="D1961" s="77"/>
      <c r="E1961" s="77"/>
      <c r="F1961" s="77"/>
      <c r="G1961" s="77"/>
      <c r="H1961" s="77"/>
      <c r="I1961" s="77"/>
      <c r="J1961" s="77"/>
      <c r="K1961" s="77"/>
    </row>
    <row r="1962" spans="4:11">
      <c r="D1962" s="77"/>
      <c r="E1962" s="77"/>
      <c r="F1962" s="77"/>
      <c r="G1962" s="77"/>
      <c r="H1962" s="77"/>
      <c r="I1962" s="77"/>
      <c r="J1962" s="77"/>
      <c r="K1962" s="77"/>
    </row>
    <row r="1963" spans="4:11">
      <c r="D1963" s="77"/>
      <c r="E1963" s="77"/>
      <c r="F1963" s="77"/>
      <c r="G1963" s="77"/>
      <c r="H1963" s="77"/>
      <c r="I1963" s="77"/>
      <c r="J1963" s="77"/>
      <c r="K1963" s="77"/>
    </row>
    <row r="1964" spans="4:11">
      <c r="D1964" s="77"/>
      <c r="E1964" s="77"/>
      <c r="F1964" s="77"/>
      <c r="G1964" s="77"/>
      <c r="H1964" s="77"/>
      <c r="I1964" s="77"/>
      <c r="J1964" s="77"/>
      <c r="K1964" s="77"/>
    </row>
    <row r="1965" spans="4:11">
      <c r="D1965" s="77"/>
      <c r="E1965" s="77"/>
      <c r="F1965" s="77"/>
      <c r="G1965" s="77"/>
      <c r="H1965" s="77"/>
      <c r="I1965" s="77"/>
      <c r="J1965" s="77"/>
      <c r="K1965" s="77"/>
    </row>
    <row r="1966" spans="4:11">
      <c r="D1966" s="77"/>
      <c r="E1966" s="77"/>
      <c r="F1966" s="77"/>
      <c r="G1966" s="77"/>
      <c r="H1966" s="77"/>
      <c r="I1966" s="77"/>
      <c r="J1966" s="77"/>
      <c r="K1966" s="77"/>
    </row>
    <row r="1967" spans="4:11">
      <c r="D1967" s="77"/>
      <c r="E1967" s="77"/>
      <c r="F1967" s="77"/>
      <c r="G1967" s="77"/>
      <c r="H1967" s="77"/>
      <c r="I1967" s="77"/>
      <c r="J1967" s="77"/>
      <c r="K1967" s="77"/>
    </row>
    <row r="1968" spans="4:11">
      <c r="D1968" s="77"/>
      <c r="E1968" s="77"/>
      <c r="F1968" s="77"/>
      <c r="G1968" s="77"/>
      <c r="H1968" s="77"/>
      <c r="I1968" s="77"/>
      <c r="J1968" s="77"/>
      <c r="K1968" s="77"/>
    </row>
    <row r="1969" spans="4:11">
      <c r="D1969" s="77"/>
      <c r="E1969" s="77"/>
      <c r="F1969" s="77"/>
      <c r="G1969" s="77"/>
      <c r="H1969" s="77"/>
      <c r="I1969" s="77"/>
      <c r="J1969" s="77"/>
      <c r="K1969" s="77"/>
    </row>
    <row r="1970" spans="4:11">
      <c r="D1970" s="77"/>
      <c r="E1970" s="77"/>
      <c r="F1970" s="77"/>
      <c r="G1970" s="77"/>
      <c r="H1970" s="77"/>
      <c r="I1970" s="77"/>
      <c r="J1970" s="77"/>
      <c r="K1970" s="77"/>
    </row>
    <row r="1971" spans="4:11">
      <c r="D1971" s="77"/>
      <c r="E1971" s="77"/>
      <c r="F1971" s="77"/>
      <c r="G1971" s="77"/>
      <c r="H1971" s="77"/>
      <c r="I1971" s="77"/>
      <c r="J1971" s="77"/>
      <c r="K1971" s="77"/>
    </row>
    <row r="1972" spans="4:11">
      <c r="D1972" s="77"/>
      <c r="E1972" s="77"/>
      <c r="F1972" s="77"/>
      <c r="G1972" s="77"/>
      <c r="H1972" s="77"/>
      <c r="I1972" s="77"/>
      <c r="J1972" s="77"/>
      <c r="K1972" s="77"/>
    </row>
    <row r="1973" spans="4:11">
      <c r="D1973" s="77"/>
      <c r="E1973" s="77"/>
      <c r="F1973" s="77"/>
      <c r="G1973" s="77"/>
      <c r="H1973" s="77"/>
      <c r="I1973" s="77"/>
      <c r="J1973" s="77"/>
      <c r="K1973" s="77"/>
    </row>
    <row r="1974" spans="4:11">
      <c r="D1974" s="77"/>
      <c r="E1974" s="77"/>
      <c r="F1974" s="77"/>
      <c r="G1974" s="77"/>
      <c r="H1974" s="77"/>
      <c r="I1974" s="77"/>
      <c r="J1974" s="77"/>
      <c r="K1974" s="77"/>
    </row>
    <row r="1975" spans="4:11">
      <c r="D1975" s="77"/>
      <c r="E1975" s="77"/>
      <c r="F1975" s="77"/>
      <c r="G1975" s="77"/>
      <c r="H1975" s="77"/>
      <c r="I1975" s="77"/>
      <c r="J1975" s="77"/>
      <c r="K1975" s="77"/>
    </row>
    <row r="1976" spans="4:11">
      <c r="D1976" s="77"/>
      <c r="E1976" s="77"/>
      <c r="F1976" s="77"/>
      <c r="G1976" s="77"/>
      <c r="H1976" s="77"/>
      <c r="I1976" s="77"/>
      <c r="J1976" s="77"/>
      <c r="K1976" s="77"/>
    </row>
    <row r="1977" spans="4:11">
      <c r="D1977" s="77"/>
      <c r="E1977" s="77"/>
      <c r="F1977" s="77"/>
      <c r="G1977" s="77"/>
      <c r="H1977" s="77"/>
      <c r="I1977" s="77"/>
      <c r="J1977" s="77"/>
      <c r="K1977" s="77"/>
    </row>
    <row r="1978" spans="4:11">
      <c r="D1978" s="77"/>
      <c r="E1978" s="77"/>
      <c r="F1978" s="77"/>
      <c r="G1978" s="77"/>
      <c r="H1978" s="77"/>
      <c r="I1978" s="77"/>
      <c r="J1978" s="77"/>
      <c r="K1978" s="77"/>
    </row>
    <row r="1979" spans="4:11">
      <c r="D1979" s="77"/>
      <c r="E1979" s="77"/>
      <c r="F1979" s="77"/>
      <c r="G1979" s="77"/>
      <c r="H1979" s="77"/>
      <c r="I1979" s="77"/>
      <c r="J1979" s="77"/>
      <c r="K1979" s="77"/>
    </row>
    <row r="1980" spans="4:11">
      <c r="D1980" s="77"/>
      <c r="E1980" s="77"/>
      <c r="F1980" s="77"/>
      <c r="G1980" s="77"/>
      <c r="H1980" s="77"/>
      <c r="I1980" s="77"/>
      <c r="J1980" s="77"/>
      <c r="K1980" s="77"/>
    </row>
    <row r="1981" spans="4:11">
      <c r="D1981" s="77"/>
      <c r="E1981" s="77"/>
      <c r="F1981" s="77"/>
      <c r="G1981" s="77"/>
      <c r="H1981" s="77"/>
      <c r="I1981" s="77"/>
      <c r="J1981" s="77"/>
      <c r="K1981" s="77"/>
    </row>
    <row r="1982" spans="4:11">
      <c r="D1982" s="77"/>
      <c r="E1982" s="77"/>
      <c r="F1982" s="77"/>
      <c r="G1982" s="77"/>
      <c r="H1982" s="77"/>
      <c r="I1982" s="77"/>
      <c r="J1982" s="77"/>
      <c r="K1982" s="77"/>
    </row>
    <row r="1983" spans="4:11">
      <c r="D1983" s="77"/>
      <c r="E1983" s="77"/>
      <c r="F1983" s="77"/>
      <c r="G1983" s="77"/>
      <c r="H1983" s="77"/>
      <c r="I1983" s="77"/>
      <c r="J1983" s="77"/>
      <c r="K1983" s="77"/>
    </row>
    <row r="1984" spans="4:11">
      <c r="D1984" s="77"/>
      <c r="E1984" s="77"/>
      <c r="F1984" s="77"/>
      <c r="G1984" s="77"/>
      <c r="H1984" s="77"/>
      <c r="I1984" s="77"/>
      <c r="J1984" s="77"/>
      <c r="K1984" s="77"/>
    </row>
    <row r="1985" spans="4:11">
      <c r="D1985" s="77"/>
      <c r="E1985" s="77"/>
      <c r="F1985" s="77"/>
      <c r="G1985" s="77"/>
      <c r="H1985" s="77"/>
      <c r="I1985" s="77"/>
      <c r="J1985" s="77"/>
      <c r="K1985" s="77"/>
    </row>
    <row r="1986" spans="4:11">
      <c r="D1986" s="77"/>
      <c r="E1986" s="77"/>
      <c r="F1986" s="77"/>
      <c r="G1986" s="77"/>
      <c r="H1986" s="77"/>
      <c r="I1986" s="77"/>
      <c r="J1986" s="77"/>
      <c r="K1986" s="77"/>
    </row>
    <row r="1987" spans="4:11">
      <c r="D1987" s="77"/>
      <c r="E1987" s="77"/>
      <c r="F1987" s="77"/>
      <c r="G1987" s="77"/>
      <c r="H1987" s="77"/>
      <c r="I1987" s="77"/>
      <c r="J1987" s="77"/>
      <c r="K1987" s="77"/>
    </row>
    <row r="1988" spans="4:11">
      <c r="D1988" s="77"/>
      <c r="E1988" s="77"/>
      <c r="F1988" s="77"/>
      <c r="G1988" s="77"/>
      <c r="H1988" s="77"/>
      <c r="I1988" s="77"/>
      <c r="J1988" s="77"/>
      <c r="K1988" s="77"/>
    </row>
    <row r="1989" spans="4:11">
      <c r="D1989" s="77"/>
      <c r="E1989" s="77"/>
      <c r="F1989" s="77"/>
      <c r="G1989" s="77"/>
      <c r="H1989" s="77"/>
      <c r="I1989" s="77"/>
      <c r="J1989" s="77"/>
      <c r="K1989" s="77"/>
    </row>
    <row r="1990" spans="4:11">
      <c r="D1990" s="77"/>
      <c r="E1990" s="77"/>
      <c r="F1990" s="77"/>
      <c r="G1990" s="77"/>
      <c r="H1990" s="77"/>
      <c r="I1990" s="77"/>
      <c r="J1990" s="77"/>
      <c r="K1990" s="77"/>
    </row>
    <row r="1991" spans="4:11">
      <c r="D1991" s="77"/>
      <c r="E1991" s="77"/>
      <c r="F1991" s="77"/>
      <c r="G1991" s="77"/>
      <c r="H1991" s="77"/>
      <c r="I1991" s="77"/>
      <c r="J1991" s="77"/>
      <c r="K1991" s="77"/>
    </row>
    <row r="1992" spans="4:11">
      <c r="D1992" s="77"/>
      <c r="E1992" s="77"/>
      <c r="F1992" s="77"/>
      <c r="G1992" s="77"/>
      <c r="H1992" s="77"/>
      <c r="I1992" s="77"/>
      <c r="J1992" s="77"/>
      <c r="K1992" s="77"/>
    </row>
    <row r="1993" spans="4:11">
      <c r="D1993" s="77"/>
      <c r="E1993" s="77"/>
      <c r="F1993" s="77"/>
      <c r="G1993" s="77"/>
      <c r="H1993" s="77"/>
      <c r="I1993" s="77"/>
      <c r="J1993" s="77"/>
      <c r="K1993" s="77"/>
    </row>
    <row r="1994" spans="4:11">
      <c r="D1994" s="77"/>
      <c r="E1994" s="77"/>
      <c r="F1994" s="77"/>
      <c r="G1994" s="77"/>
      <c r="H1994" s="77"/>
      <c r="I1994" s="77"/>
      <c r="J1994" s="77"/>
      <c r="K1994" s="77"/>
    </row>
    <row r="1995" spans="4:11">
      <c r="D1995" s="77"/>
      <c r="E1995" s="77"/>
      <c r="F1995" s="77"/>
      <c r="G1995" s="77"/>
      <c r="H1995" s="77"/>
      <c r="I1995" s="77"/>
      <c r="J1995" s="77"/>
      <c r="K1995" s="77"/>
    </row>
    <row r="1996" spans="4:11">
      <c r="D1996" s="77"/>
      <c r="E1996" s="77"/>
      <c r="F1996" s="77"/>
      <c r="G1996" s="77"/>
      <c r="H1996" s="77"/>
      <c r="I1996" s="77"/>
      <c r="J1996" s="77"/>
      <c r="K1996" s="77"/>
    </row>
    <row r="1997" spans="4:11">
      <c r="D1997" s="77"/>
      <c r="E1997" s="77"/>
      <c r="F1997" s="77"/>
      <c r="G1997" s="77"/>
      <c r="H1997" s="77"/>
      <c r="I1997" s="77"/>
      <c r="J1997" s="77"/>
      <c r="K1997" s="77"/>
    </row>
    <row r="1998" spans="4:11">
      <c r="D1998" s="77"/>
      <c r="E1998" s="77"/>
      <c r="F1998" s="77"/>
      <c r="G1998" s="77"/>
      <c r="H1998" s="77"/>
      <c r="I1998" s="77"/>
      <c r="J1998" s="77"/>
      <c r="K1998" s="77"/>
    </row>
    <row r="1999" spans="4:11">
      <c r="D1999" s="77"/>
      <c r="E1999" s="77"/>
      <c r="F1999" s="77"/>
      <c r="G1999" s="77"/>
      <c r="H1999" s="77"/>
      <c r="I1999" s="77"/>
      <c r="J1999" s="77"/>
      <c r="K1999" s="77"/>
    </row>
    <row r="2000" spans="4:11">
      <c r="D2000" s="77"/>
      <c r="E2000" s="77"/>
      <c r="F2000" s="77"/>
      <c r="G2000" s="77"/>
      <c r="H2000" s="77"/>
      <c r="I2000" s="77"/>
      <c r="J2000" s="77"/>
      <c r="K2000" s="77"/>
    </row>
    <row r="2001" spans="4:11">
      <c r="D2001" s="77"/>
      <c r="E2001" s="77"/>
      <c r="F2001" s="77"/>
      <c r="G2001" s="77"/>
      <c r="H2001" s="77"/>
      <c r="I2001" s="77"/>
      <c r="J2001" s="77"/>
      <c r="K2001" s="77"/>
    </row>
    <row r="2002" spans="4:11">
      <c r="D2002" s="77"/>
      <c r="E2002" s="77"/>
      <c r="F2002" s="77"/>
      <c r="G2002" s="77"/>
      <c r="H2002" s="77"/>
      <c r="I2002" s="77"/>
      <c r="J2002" s="77"/>
      <c r="K2002" s="77"/>
    </row>
    <row r="2003" spans="4:11">
      <c r="D2003" s="77"/>
      <c r="E2003" s="77"/>
      <c r="F2003" s="77"/>
      <c r="G2003" s="77"/>
      <c r="H2003" s="77"/>
      <c r="I2003" s="77"/>
      <c r="J2003" s="77"/>
      <c r="K2003" s="77"/>
    </row>
    <row r="2004" spans="4:11">
      <c r="D2004" s="77"/>
      <c r="E2004" s="77"/>
      <c r="F2004" s="77"/>
      <c r="G2004" s="77"/>
      <c r="H2004" s="77"/>
      <c r="I2004" s="77"/>
      <c r="J2004" s="77"/>
      <c r="K2004" s="77"/>
    </row>
    <row r="2005" spans="4:11">
      <c r="D2005" s="77"/>
      <c r="E2005" s="77"/>
      <c r="F2005" s="77"/>
      <c r="G2005" s="77"/>
      <c r="H2005" s="77"/>
      <c r="I2005" s="77"/>
      <c r="J2005" s="77"/>
      <c r="K2005" s="77"/>
    </row>
    <row r="2006" spans="4:11">
      <c r="D2006" s="77"/>
      <c r="E2006" s="77"/>
      <c r="F2006" s="77"/>
      <c r="G2006" s="77"/>
      <c r="H2006" s="77"/>
      <c r="I2006" s="77"/>
      <c r="J2006" s="77"/>
      <c r="K2006" s="77"/>
    </row>
    <row r="2007" spans="4:11">
      <c r="D2007" s="77"/>
      <c r="E2007" s="77"/>
      <c r="F2007" s="77"/>
      <c r="G2007" s="77"/>
      <c r="H2007" s="77"/>
      <c r="I2007" s="77"/>
      <c r="J2007" s="77"/>
      <c r="K2007" s="77"/>
    </row>
    <row r="2008" spans="4:11">
      <c r="D2008" s="77"/>
      <c r="E2008" s="77"/>
      <c r="F2008" s="77"/>
      <c r="G2008" s="77"/>
      <c r="H2008" s="77"/>
      <c r="I2008" s="77"/>
      <c r="J2008" s="77"/>
      <c r="K2008" s="77"/>
    </row>
    <row r="2009" spans="4:11">
      <c r="D2009" s="77"/>
      <c r="E2009" s="77"/>
      <c r="F2009" s="77"/>
      <c r="G2009" s="77"/>
      <c r="H2009" s="77"/>
      <c r="I2009" s="77"/>
      <c r="J2009" s="77"/>
      <c r="K2009" s="77"/>
    </row>
    <row r="2010" spans="4:11">
      <c r="D2010" s="77"/>
      <c r="E2010" s="77"/>
      <c r="F2010" s="77"/>
      <c r="G2010" s="77"/>
      <c r="H2010" s="77"/>
      <c r="I2010" s="77"/>
      <c r="J2010" s="77"/>
      <c r="K2010" s="77"/>
    </row>
    <row r="2011" spans="4:11">
      <c r="D2011" s="77"/>
      <c r="E2011" s="77"/>
      <c r="F2011" s="77"/>
      <c r="G2011" s="77"/>
      <c r="H2011" s="77"/>
      <c r="I2011" s="77"/>
      <c r="J2011" s="77"/>
      <c r="K2011" s="77"/>
    </row>
    <row r="2012" spans="4:11">
      <c r="D2012" s="77"/>
      <c r="E2012" s="77"/>
      <c r="F2012" s="77"/>
      <c r="G2012" s="77"/>
      <c r="H2012" s="77"/>
      <c r="I2012" s="77"/>
      <c r="J2012" s="77"/>
      <c r="K2012" s="77"/>
    </row>
    <row r="2013" spans="4:11">
      <c r="D2013" s="77"/>
      <c r="E2013" s="77"/>
      <c r="F2013" s="77"/>
      <c r="G2013" s="77"/>
      <c r="H2013" s="77"/>
      <c r="I2013" s="77"/>
      <c r="J2013" s="77"/>
      <c r="K2013" s="77"/>
    </row>
    <row r="2014" spans="4:11">
      <c r="D2014" s="77"/>
      <c r="E2014" s="77"/>
      <c r="F2014" s="77"/>
      <c r="G2014" s="77"/>
      <c r="H2014" s="77"/>
      <c r="I2014" s="77"/>
      <c r="J2014" s="77"/>
      <c r="K2014" s="77"/>
    </row>
    <row r="2015" spans="4:11">
      <c r="D2015" s="77"/>
      <c r="E2015" s="77"/>
      <c r="F2015" s="77"/>
      <c r="G2015" s="77"/>
      <c r="H2015" s="77"/>
      <c r="I2015" s="77"/>
      <c r="J2015" s="77"/>
      <c r="K2015" s="77"/>
    </row>
    <row r="2016" spans="4:11">
      <c r="D2016" s="77"/>
      <c r="E2016" s="77"/>
      <c r="F2016" s="77"/>
      <c r="G2016" s="77"/>
      <c r="H2016" s="77"/>
      <c r="I2016" s="77"/>
      <c r="J2016" s="77"/>
      <c r="K2016" s="77"/>
    </row>
    <row r="2017" spans="4:11">
      <c r="D2017" s="77"/>
      <c r="E2017" s="77"/>
      <c r="F2017" s="77"/>
      <c r="G2017" s="77"/>
      <c r="H2017" s="77"/>
      <c r="I2017" s="77"/>
      <c r="J2017" s="77"/>
      <c r="K2017" s="77"/>
    </row>
    <row r="2018" spans="4:11">
      <c r="D2018" s="77"/>
      <c r="E2018" s="77"/>
      <c r="F2018" s="77"/>
      <c r="G2018" s="77"/>
      <c r="H2018" s="77"/>
      <c r="I2018" s="77"/>
      <c r="J2018" s="77"/>
      <c r="K2018" s="77"/>
    </row>
    <row r="2019" spans="4:11">
      <c r="D2019" s="77"/>
      <c r="E2019" s="77"/>
      <c r="F2019" s="77"/>
      <c r="G2019" s="77"/>
      <c r="H2019" s="77"/>
      <c r="I2019" s="77"/>
      <c r="J2019" s="77"/>
      <c r="K2019" s="77"/>
    </row>
    <row r="2020" spans="4:11">
      <c r="D2020" s="77"/>
      <c r="E2020" s="77"/>
      <c r="F2020" s="77"/>
      <c r="G2020" s="77"/>
      <c r="H2020" s="77"/>
      <c r="I2020" s="77"/>
      <c r="J2020" s="77"/>
      <c r="K2020" s="77"/>
    </row>
    <row r="2021" spans="4:11">
      <c r="D2021" s="77"/>
      <c r="E2021" s="77"/>
      <c r="F2021" s="77"/>
      <c r="G2021" s="77"/>
      <c r="H2021" s="77"/>
      <c r="I2021" s="77"/>
      <c r="J2021" s="77"/>
      <c r="K2021" s="77"/>
    </row>
    <row r="2022" spans="4:11">
      <c r="D2022" s="77"/>
      <c r="E2022" s="77"/>
      <c r="F2022" s="77"/>
      <c r="G2022" s="77"/>
      <c r="H2022" s="77"/>
      <c r="I2022" s="77"/>
      <c r="J2022" s="77"/>
      <c r="K2022" s="77"/>
    </row>
    <row r="2023" spans="4:11">
      <c r="D2023" s="77"/>
      <c r="E2023" s="77"/>
      <c r="F2023" s="77"/>
      <c r="G2023" s="77"/>
      <c r="H2023" s="77"/>
      <c r="I2023" s="77"/>
      <c r="J2023" s="77"/>
      <c r="K2023" s="77"/>
    </row>
    <row r="2024" spans="4:11">
      <c r="D2024" s="77"/>
      <c r="E2024" s="77"/>
      <c r="F2024" s="77"/>
      <c r="G2024" s="77"/>
      <c r="H2024" s="77"/>
      <c r="I2024" s="77"/>
      <c r="J2024" s="77"/>
      <c r="K2024" s="77"/>
    </row>
    <row r="2025" spans="4:11">
      <c r="D2025" s="77"/>
      <c r="E2025" s="77"/>
      <c r="F2025" s="77"/>
      <c r="G2025" s="77"/>
      <c r="H2025" s="77"/>
      <c r="I2025" s="77"/>
      <c r="J2025" s="77"/>
      <c r="K2025" s="77"/>
    </row>
    <row r="2026" spans="4:11">
      <c r="D2026" s="77"/>
      <c r="E2026" s="77"/>
      <c r="F2026" s="77"/>
      <c r="G2026" s="77"/>
      <c r="H2026" s="77"/>
      <c r="I2026" s="77"/>
      <c r="J2026" s="77"/>
      <c r="K2026" s="77"/>
    </row>
    <row r="2027" spans="4:11">
      <c r="D2027" s="77"/>
      <c r="E2027" s="77"/>
      <c r="F2027" s="77"/>
      <c r="G2027" s="77"/>
      <c r="H2027" s="77"/>
      <c r="I2027" s="77"/>
      <c r="J2027" s="77"/>
      <c r="K2027" s="77"/>
    </row>
    <row r="2028" spans="4:11">
      <c r="D2028" s="77"/>
      <c r="E2028" s="77"/>
      <c r="F2028" s="77"/>
      <c r="G2028" s="77"/>
      <c r="H2028" s="77"/>
      <c r="I2028" s="77"/>
      <c r="J2028" s="77"/>
      <c r="K2028" s="77"/>
    </row>
    <row r="2029" spans="4:11">
      <c r="D2029" s="77"/>
      <c r="E2029" s="77"/>
      <c r="F2029" s="77"/>
      <c r="G2029" s="77"/>
      <c r="H2029" s="77"/>
      <c r="I2029" s="77"/>
      <c r="J2029" s="77"/>
      <c r="K2029" s="77"/>
    </row>
    <row r="2030" spans="4:11">
      <c r="D2030" s="77"/>
      <c r="E2030" s="77"/>
      <c r="F2030" s="77"/>
      <c r="G2030" s="77"/>
      <c r="H2030" s="77"/>
      <c r="I2030" s="77"/>
      <c r="J2030" s="77"/>
      <c r="K2030" s="77"/>
    </row>
    <row r="2031" spans="4:11">
      <c r="D2031" s="77"/>
      <c r="E2031" s="77"/>
      <c r="F2031" s="77"/>
      <c r="G2031" s="77"/>
      <c r="H2031" s="77"/>
      <c r="I2031" s="77"/>
      <c r="J2031" s="77"/>
      <c r="K2031" s="77"/>
    </row>
    <row r="2032" spans="4:11">
      <c r="D2032" s="77"/>
      <c r="E2032" s="77"/>
      <c r="F2032" s="77"/>
      <c r="G2032" s="77"/>
      <c r="H2032" s="77"/>
      <c r="I2032" s="77"/>
      <c r="J2032" s="77"/>
      <c r="K2032" s="77"/>
    </row>
    <row r="2033" spans="4:11">
      <c r="D2033" s="77"/>
      <c r="E2033" s="77"/>
      <c r="F2033" s="77"/>
      <c r="G2033" s="77"/>
      <c r="H2033" s="77"/>
      <c r="I2033" s="77"/>
      <c r="J2033" s="77"/>
      <c r="K2033" s="77"/>
    </row>
    <row r="2034" spans="4:11">
      <c r="D2034" s="77"/>
      <c r="E2034" s="77"/>
      <c r="F2034" s="77"/>
      <c r="G2034" s="77"/>
      <c r="H2034" s="77"/>
      <c r="I2034" s="77"/>
      <c r="J2034" s="77"/>
      <c r="K2034" s="77"/>
    </row>
    <row r="2035" spans="4:11">
      <c r="D2035" s="77"/>
      <c r="E2035" s="77"/>
      <c r="F2035" s="77"/>
      <c r="G2035" s="77"/>
      <c r="H2035" s="77"/>
      <c r="I2035" s="77"/>
      <c r="J2035" s="77"/>
      <c r="K2035" s="77"/>
    </row>
    <row r="2036" spans="4:11">
      <c r="D2036" s="77"/>
      <c r="E2036" s="77"/>
      <c r="F2036" s="77"/>
      <c r="G2036" s="77"/>
      <c r="H2036" s="77"/>
      <c r="I2036" s="77"/>
      <c r="J2036" s="77"/>
      <c r="K2036" s="77"/>
    </row>
    <row r="2037" spans="4:11">
      <c r="D2037" s="77"/>
      <c r="E2037" s="77"/>
      <c r="F2037" s="77"/>
      <c r="G2037" s="77"/>
      <c r="H2037" s="77"/>
      <c r="I2037" s="77"/>
      <c r="J2037" s="77"/>
      <c r="K2037" s="77"/>
    </row>
    <row r="2038" spans="4:11">
      <c r="D2038" s="77"/>
      <c r="E2038" s="77"/>
      <c r="F2038" s="77"/>
      <c r="G2038" s="77"/>
      <c r="H2038" s="77"/>
      <c r="I2038" s="77"/>
      <c r="J2038" s="77"/>
      <c r="K2038" s="77"/>
    </row>
    <row r="2039" spans="4:11">
      <c r="D2039" s="77"/>
      <c r="E2039" s="77"/>
      <c r="F2039" s="77"/>
      <c r="G2039" s="77"/>
      <c r="H2039" s="77"/>
      <c r="I2039" s="77"/>
      <c r="J2039" s="77"/>
      <c r="K2039" s="77"/>
    </row>
    <row r="2040" spans="4:11">
      <c r="D2040" s="77"/>
      <c r="E2040" s="77"/>
      <c r="F2040" s="77"/>
      <c r="G2040" s="77"/>
      <c r="H2040" s="77"/>
      <c r="I2040" s="77"/>
      <c r="J2040" s="77"/>
      <c r="K2040" s="77"/>
    </row>
    <row r="2041" spans="4:11">
      <c r="D2041" s="77"/>
      <c r="E2041" s="77"/>
      <c r="F2041" s="77"/>
      <c r="G2041" s="77"/>
      <c r="H2041" s="77"/>
      <c r="I2041" s="77"/>
      <c r="J2041" s="77"/>
      <c r="K2041" s="77"/>
    </row>
    <row r="2042" spans="4:11">
      <c r="D2042" s="77"/>
      <c r="E2042" s="77"/>
      <c r="F2042" s="77"/>
      <c r="G2042" s="77"/>
      <c r="H2042" s="77"/>
      <c r="I2042" s="77"/>
      <c r="J2042" s="77"/>
      <c r="K2042" s="77"/>
    </row>
    <row r="2043" spans="4:11">
      <c r="D2043" s="77"/>
      <c r="E2043" s="77"/>
      <c r="F2043" s="77"/>
      <c r="G2043" s="77"/>
      <c r="H2043" s="77"/>
      <c r="I2043" s="77"/>
      <c r="J2043" s="77"/>
      <c r="K2043" s="77"/>
    </row>
    <row r="2044" spans="4:11">
      <c r="D2044" s="77"/>
      <c r="E2044" s="77"/>
      <c r="F2044" s="77"/>
      <c r="G2044" s="77"/>
      <c r="H2044" s="77"/>
      <c r="I2044" s="77"/>
      <c r="J2044" s="77"/>
      <c r="K2044" s="77"/>
    </row>
    <row r="2045" spans="4:11">
      <c r="D2045" s="77"/>
      <c r="E2045" s="77"/>
      <c r="F2045" s="77"/>
      <c r="G2045" s="77"/>
      <c r="H2045" s="77"/>
      <c r="I2045" s="77"/>
      <c r="J2045" s="77"/>
      <c r="K2045" s="77"/>
    </row>
    <row r="2046" spans="4:11">
      <c r="D2046" s="77"/>
      <c r="E2046" s="77"/>
      <c r="F2046" s="77"/>
      <c r="G2046" s="77"/>
      <c r="H2046" s="77"/>
      <c r="I2046" s="77"/>
      <c r="J2046" s="77"/>
      <c r="K2046" s="77"/>
    </row>
    <row r="2047" spans="4:11">
      <c r="D2047" s="77"/>
      <c r="E2047" s="77"/>
      <c r="F2047" s="77"/>
      <c r="G2047" s="77"/>
      <c r="H2047" s="77"/>
      <c r="I2047" s="77"/>
      <c r="J2047" s="77"/>
      <c r="K2047" s="77"/>
    </row>
    <row r="2048" spans="4:11">
      <c r="D2048" s="77"/>
      <c r="E2048" s="77"/>
      <c r="F2048" s="77"/>
      <c r="G2048" s="77"/>
      <c r="H2048" s="77"/>
      <c r="I2048" s="77"/>
      <c r="J2048" s="77"/>
      <c r="K2048" s="77"/>
    </row>
    <row r="2049" spans="4:11">
      <c r="D2049" s="77"/>
      <c r="E2049" s="77"/>
      <c r="F2049" s="77"/>
      <c r="G2049" s="77"/>
      <c r="H2049" s="77"/>
      <c r="I2049" s="77"/>
      <c r="J2049" s="77"/>
      <c r="K2049" s="77"/>
    </row>
    <row r="2050" spans="4:11">
      <c r="D2050" s="77"/>
      <c r="E2050" s="77"/>
      <c r="F2050" s="77"/>
      <c r="G2050" s="77"/>
      <c r="H2050" s="77"/>
      <c r="I2050" s="77"/>
      <c r="J2050" s="77"/>
      <c r="K2050" s="77"/>
    </row>
    <row r="2051" spans="4:11">
      <c r="D2051" s="77"/>
      <c r="E2051" s="77"/>
      <c r="F2051" s="77"/>
      <c r="G2051" s="77"/>
      <c r="H2051" s="77"/>
      <c r="I2051" s="77"/>
      <c r="J2051" s="77"/>
      <c r="K2051" s="77"/>
    </row>
    <row r="2052" spans="4:11">
      <c r="D2052" s="77"/>
      <c r="E2052" s="77"/>
      <c r="F2052" s="77"/>
      <c r="G2052" s="77"/>
      <c r="H2052" s="77"/>
      <c r="I2052" s="77"/>
      <c r="J2052" s="77"/>
      <c r="K2052" s="77"/>
    </row>
    <row r="2053" spans="4:11">
      <c r="D2053" s="77"/>
      <c r="E2053" s="77"/>
      <c r="F2053" s="77"/>
      <c r="G2053" s="77"/>
      <c r="H2053" s="77"/>
      <c r="I2053" s="77"/>
      <c r="J2053" s="77"/>
      <c r="K2053" s="77"/>
    </row>
    <row r="2054" spans="4:11">
      <c r="D2054" s="77"/>
      <c r="E2054" s="77"/>
      <c r="F2054" s="77"/>
      <c r="G2054" s="77"/>
      <c r="H2054" s="77"/>
      <c r="I2054" s="77"/>
      <c r="J2054" s="77"/>
      <c r="K2054" s="77"/>
    </row>
    <row r="2055" spans="4:11">
      <c r="D2055" s="77"/>
      <c r="E2055" s="77"/>
      <c r="F2055" s="77"/>
      <c r="G2055" s="77"/>
      <c r="H2055" s="77"/>
      <c r="I2055" s="77"/>
      <c r="J2055" s="77"/>
      <c r="K2055" s="77"/>
    </row>
    <row r="2056" spans="4:11">
      <c r="D2056" s="77"/>
      <c r="E2056" s="77"/>
      <c r="F2056" s="77"/>
      <c r="G2056" s="77"/>
      <c r="H2056" s="77"/>
      <c r="I2056" s="77"/>
      <c r="J2056" s="77"/>
      <c r="K2056" s="77"/>
    </row>
    <row r="2057" spans="4:11">
      <c r="D2057" s="77"/>
      <c r="E2057" s="77"/>
      <c r="F2057" s="77"/>
      <c r="G2057" s="77"/>
      <c r="H2057" s="77"/>
      <c r="I2057" s="77"/>
      <c r="J2057" s="77"/>
      <c r="K2057" s="77"/>
    </row>
    <row r="2058" spans="4:11">
      <c r="D2058" s="77"/>
      <c r="E2058" s="77"/>
      <c r="F2058" s="77"/>
      <c r="G2058" s="77"/>
      <c r="H2058" s="77"/>
      <c r="I2058" s="77"/>
      <c r="J2058" s="77"/>
      <c r="K2058" s="77"/>
    </row>
    <row r="2059" spans="4:11">
      <c r="D2059" s="77"/>
      <c r="E2059" s="77"/>
      <c r="F2059" s="77"/>
      <c r="G2059" s="77"/>
      <c r="H2059" s="77"/>
      <c r="I2059" s="77"/>
      <c r="J2059" s="77"/>
      <c r="K2059" s="77"/>
    </row>
    <row r="2060" spans="4:11">
      <c r="D2060" s="77"/>
      <c r="E2060" s="77"/>
      <c r="F2060" s="77"/>
      <c r="G2060" s="77"/>
      <c r="H2060" s="77"/>
      <c r="I2060" s="77"/>
      <c r="J2060" s="77"/>
      <c r="K2060" s="77"/>
    </row>
    <row r="2061" spans="4:11">
      <c r="D2061" s="77"/>
      <c r="E2061" s="77"/>
      <c r="F2061" s="77"/>
      <c r="G2061" s="77"/>
      <c r="H2061" s="77"/>
      <c r="I2061" s="77"/>
      <c r="J2061" s="77"/>
      <c r="K2061" s="77"/>
    </row>
    <row r="2062" spans="4:11">
      <c r="D2062" s="77"/>
      <c r="E2062" s="77"/>
      <c r="F2062" s="77"/>
      <c r="G2062" s="77"/>
      <c r="H2062" s="77"/>
      <c r="I2062" s="77"/>
      <c r="J2062" s="77"/>
      <c r="K2062" s="77"/>
    </row>
    <row r="2063" spans="4:11">
      <c r="D2063" s="77"/>
      <c r="E2063" s="77"/>
      <c r="F2063" s="77"/>
      <c r="G2063" s="77"/>
      <c r="H2063" s="77"/>
      <c r="I2063" s="77"/>
      <c r="J2063" s="77"/>
      <c r="K2063" s="77"/>
    </row>
    <row r="2064" spans="4:11">
      <c r="D2064" s="77"/>
      <c r="E2064" s="77"/>
      <c r="F2064" s="77"/>
      <c r="G2064" s="77"/>
      <c r="H2064" s="77"/>
      <c r="I2064" s="77"/>
      <c r="J2064" s="77"/>
      <c r="K2064" s="77"/>
    </row>
    <row r="2065" spans="4:11">
      <c r="D2065" s="77"/>
      <c r="E2065" s="77"/>
      <c r="F2065" s="77"/>
      <c r="G2065" s="77"/>
      <c r="H2065" s="77"/>
      <c r="I2065" s="77"/>
      <c r="J2065" s="77"/>
      <c r="K2065" s="77"/>
    </row>
    <row r="2066" spans="4:11">
      <c r="D2066" s="77"/>
      <c r="E2066" s="77"/>
      <c r="F2066" s="77"/>
      <c r="G2066" s="77"/>
      <c r="H2066" s="77"/>
      <c r="I2066" s="77"/>
      <c r="J2066" s="77"/>
      <c r="K2066" s="77"/>
    </row>
    <row r="2067" spans="4:11">
      <c r="D2067" s="77"/>
      <c r="E2067" s="77"/>
      <c r="F2067" s="77"/>
      <c r="G2067" s="77"/>
      <c r="H2067" s="77"/>
      <c r="I2067" s="77"/>
      <c r="J2067" s="77"/>
      <c r="K2067" s="77"/>
    </row>
    <row r="2068" spans="4:11">
      <c r="D2068" s="77"/>
      <c r="E2068" s="77"/>
      <c r="F2068" s="77"/>
      <c r="G2068" s="77"/>
      <c r="H2068" s="77"/>
      <c r="I2068" s="77"/>
      <c r="J2068" s="77"/>
      <c r="K2068" s="77"/>
    </row>
    <row r="2069" spans="4:11">
      <c r="D2069" s="77"/>
      <c r="E2069" s="77"/>
      <c r="F2069" s="77"/>
      <c r="G2069" s="77"/>
      <c r="H2069" s="77"/>
      <c r="I2069" s="77"/>
      <c r="J2069" s="77"/>
      <c r="K2069" s="77"/>
    </row>
    <row r="2070" spans="4:11">
      <c r="D2070" s="77"/>
      <c r="E2070" s="77"/>
      <c r="F2070" s="77"/>
      <c r="G2070" s="77"/>
      <c r="H2070" s="77"/>
      <c r="I2070" s="77"/>
      <c r="J2070" s="77"/>
      <c r="K2070" s="77"/>
    </row>
    <row r="2071" spans="4:11">
      <c r="D2071" s="77"/>
      <c r="E2071" s="77"/>
      <c r="F2071" s="77"/>
      <c r="G2071" s="77"/>
      <c r="H2071" s="77"/>
      <c r="I2071" s="77"/>
      <c r="J2071" s="77"/>
      <c r="K2071" s="77"/>
    </row>
    <row r="2072" spans="4:11">
      <c r="D2072" s="77"/>
      <c r="E2072" s="77"/>
      <c r="F2072" s="77"/>
      <c r="G2072" s="77"/>
      <c r="H2072" s="77"/>
      <c r="I2072" s="77"/>
      <c r="J2072" s="77"/>
      <c r="K2072" s="77"/>
    </row>
    <row r="2073" spans="4:11">
      <c r="D2073" s="77"/>
      <c r="E2073" s="77"/>
      <c r="F2073" s="77"/>
      <c r="G2073" s="77"/>
      <c r="H2073" s="77"/>
      <c r="I2073" s="77"/>
      <c r="J2073" s="77"/>
      <c r="K2073" s="77"/>
    </row>
    <row r="2074" spans="4:11">
      <c r="D2074" s="77"/>
      <c r="E2074" s="77"/>
      <c r="F2074" s="77"/>
      <c r="G2074" s="77"/>
      <c r="H2074" s="77"/>
      <c r="I2074" s="77"/>
      <c r="J2074" s="77"/>
      <c r="K2074" s="77"/>
    </row>
    <row r="2075" spans="4:11">
      <c r="D2075" s="77"/>
      <c r="E2075" s="77"/>
      <c r="F2075" s="77"/>
      <c r="G2075" s="77"/>
      <c r="H2075" s="77"/>
      <c r="I2075" s="77"/>
      <c r="J2075" s="77"/>
      <c r="K2075" s="77"/>
    </row>
    <row r="2076" spans="4:11">
      <c r="D2076" s="77"/>
      <c r="E2076" s="77"/>
      <c r="F2076" s="77"/>
      <c r="G2076" s="77"/>
      <c r="H2076" s="77"/>
      <c r="I2076" s="77"/>
      <c r="J2076" s="77"/>
      <c r="K2076" s="77"/>
    </row>
    <row r="2077" spans="4:11">
      <c r="D2077" s="77"/>
      <c r="E2077" s="77"/>
      <c r="F2077" s="77"/>
      <c r="G2077" s="77"/>
      <c r="H2077" s="77"/>
      <c r="I2077" s="77"/>
      <c r="J2077" s="77"/>
      <c r="K2077" s="77"/>
    </row>
    <row r="2078" spans="4:11">
      <c r="D2078" s="77"/>
      <c r="E2078" s="77"/>
      <c r="F2078" s="77"/>
      <c r="G2078" s="77"/>
      <c r="H2078" s="77"/>
      <c r="I2078" s="77"/>
      <c r="J2078" s="77"/>
      <c r="K2078" s="77"/>
    </row>
    <row r="2079" spans="4:11">
      <c r="D2079" s="77"/>
      <c r="E2079" s="77"/>
      <c r="F2079" s="77"/>
      <c r="G2079" s="77"/>
      <c r="H2079" s="77"/>
      <c r="I2079" s="77"/>
      <c r="J2079" s="77"/>
      <c r="K2079" s="77"/>
    </row>
    <row r="2080" spans="4:11">
      <c r="D2080" s="77"/>
      <c r="E2080" s="77"/>
      <c r="F2080" s="77"/>
      <c r="G2080" s="77"/>
      <c r="H2080" s="77"/>
      <c r="I2080" s="77"/>
      <c r="J2080" s="77"/>
      <c r="K2080" s="77"/>
    </row>
    <row r="2081" spans="4:11">
      <c r="D2081" s="77"/>
      <c r="E2081" s="77"/>
      <c r="F2081" s="77"/>
      <c r="G2081" s="77"/>
      <c r="H2081" s="77"/>
      <c r="I2081" s="77"/>
      <c r="J2081" s="77"/>
      <c r="K2081" s="77"/>
    </row>
    <row r="2082" spans="4:11">
      <c r="D2082" s="77"/>
      <c r="E2082" s="77"/>
      <c r="F2082" s="77"/>
      <c r="G2082" s="77"/>
      <c r="H2082" s="77"/>
      <c r="I2082" s="77"/>
      <c r="J2082" s="77"/>
      <c r="K2082" s="77"/>
    </row>
  </sheetData>
  <autoFilter ref="D4:CJ49" xr:uid="{00000000-0009-0000-0000-000000000000}"/>
  <mergeCells count="68">
    <mergeCell ref="CK3:CM3"/>
    <mergeCell ref="CK2:CM2"/>
    <mergeCell ref="CN3:CP3"/>
    <mergeCell ref="CN2:CP2"/>
    <mergeCell ref="CQ3:CS3"/>
    <mergeCell ref="CQ2:CS2"/>
    <mergeCell ref="CE3:CG3"/>
    <mergeCell ref="CE2:CG2"/>
    <mergeCell ref="CH3:CJ3"/>
    <mergeCell ref="CH2:CJ2"/>
    <mergeCell ref="CB3:CD3"/>
    <mergeCell ref="CB2:CD2"/>
    <mergeCell ref="BT3:BV3"/>
    <mergeCell ref="BT2:BV2"/>
    <mergeCell ref="BW2:BY2"/>
    <mergeCell ref="BW3:BY3"/>
    <mergeCell ref="BZ2:CA2"/>
    <mergeCell ref="BZ3:CA3"/>
    <mergeCell ref="BN3:BP3"/>
    <mergeCell ref="BN2:BP2"/>
    <mergeCell ref="BQ2:BS2"/>
    <mergeCell ref="BQ3:BS3"/>
    <mergeCell ref="BH2:BJ2"/>
    <mergeCell ref="BK2:BM2"/>
    <mergeCell ref="BH3:BJ3"/>
    <mergeCell ref="BK3:BM3"/>
    <mergeCell ref="AE3:AG3"/>
    <mergeCell ref="AB3:AD3"/>
    <mergeCell ref="V2:X2"/>
    <mergeCell ref="Y2:AA2"/>
    <mergeCell ref="AB2:AD2"/>
    <mergeCell ref="AE2:AG2"/>
    <mergeCell ref="D1:R1"/>
    <mergeCell ref="S3:U3"/>
    <mergeCell ref="S2:U2"/>
    <mergeCell ref="V3:X3"/>
    <mergeCell ref="Y3:AA3"/>
    <mergeCell ref="M3:O3"/>
    <mergeCell ref="M2:O2"/>
    <mergeCell ref="J2:L2"/>
    <mergeCell ref="P2:R2"/>
    <mergeCell ref="P3:R3"/>
    <mergeCell ref="D40:E40"/>
    <mergeCell ref="F34:F35"/>
    <mergeCell ref="J3:L3"/>
    <mergeCell ref="D34:E35"/>
    <mergeCell ref="D36:E36"/>
    <mergeCell ref="D37:E37"/>
    <mergeCell ref="D38:E38"/>
    <mergeCell ref="D39:E39"/>
    <mergeCell ref="BE3:BG3"/>
    <mergeCell ref="BE2:BG2"/>
    <mergeCell ref="AS3:AU3"/>
    <mergeCell ref="AS2:AU2"/>
    <mergeCell ref="AV2:AX2"/>
    <mergeCell ref="AV3:AX3"/>
    <mergeCell ref="AY3:BA3"/>
    <mergeCell ref="AY2:BA2"/>
    <mergeCell ref="AQ2:AR2"/>
    <mergeCell ref="AQ3:AR3"/>
    <mergeCell ref="AN2:AP2"/>
    <mergeCell ref="AH2:AJ2"/>
    <mergeCell ref="BB3:BD3"/>
    <mergeCell ref="BB2:BD2"/>
    <mergeCell ref="AH3:AJ3"/>
    <mergeCell ref="AK3:AM3"/>
    <mergeCell ref="AK2:AM2"/>
    <mergeCell ref="AN3:AP3"/>
  </mergeCells>
  <dataValidations count="1">
    <dataValidation type="list" allowBlank="1" showInputMessage="1" showErrorMessage="1" sqref="O5 O41:O49 P5:P49" xr:uid="{00000000-0002-0000-0000-000000000000}">
      <formula1>"Cumple,No cumple,No aplica"</formula1>
    </dataValidation>
  </dataValidations>
  <pageMargins left="0.25" right="0.25" top="0.75" bottom="0.75" header="0.3" footer="0.3"/>
  <pageSetup paperSize="14"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117"/>
  <sheetViews>
    <sheetView topLeftCell="A64" zoomScaleNormal="100" workbookViewId="0">
      <pane xSplit="1" topLeftCell="E1" activePane="topRight" state="frozen"/>
      <selection pane="topRight" activeCell="A73" sqref="A73"/>
    </sheetView>
  </sheetViews>
  <sheetFormatPr baseColWidth="10" defaultRowHeight="14.25"/>
  <cols>
    <col min="1" max="1" width="111.86328125" style="7" customWidth="1"/>
    <col min="2" max="2" width="43.1328125" customWidth="1"/>
    <col min="3" max="3" width="24.46484375" customWidth="1"/>
    <col min="4" max="4" width="27.796875" customWidth="1"/>
    <col min="5" max="6" width="41.86328125" customWidth="1"/>
    <col min="7" max="7" width="38.86328125" style="3" customWidth="1"/>
  </cols>
  <sheetData>
    <row r="1" spans="1:7" s="12" customFormat="1" ht="52.5" customHeight="1">
      <c r="A1" s="258" t="s">
        <v>56</v>
      </c>
      <c r="B1" s="259"/>
      <c r="C1" s="259"/>
      <c r="D1" s="259"/>
      <c r="E1" s="259"/>
      <c r="F1" s="259"/>
      <c r="G1" s="260"/>
    </row>
    <row r="2" spans="1:7" ht="35.1" customHeight="1">
      <c r="A2" s="261" t="s">
        <v>61</v>
      </c>
      <c r="B2" s="262"/>
      <c r="C2" s="262"/>
      <c r="D2" s="262"/>
      <c r="E2" s="262"/>
      <c r="F2" s="262"/>
      <c r="G2" s="263"/>
    </row>
    <row r="3" spans="1:7" s="3" customFormat="1" ht="33.75" customHeight="1">
      <c r="A3" s="261" t="s">
        <v>57</v>
      </c>
      <c r="B3" s="262"/>
      <c r="C3" s="262"/>
      <c r="D3" s="262"/>
      <c r="E3" s="262"/>
      <c r="F3" s="262"/>
      <c r="G3" s="263"/>
    </row>
    <row r="4" spans="1:7" s="3" customFormat="1" ht="15">
      <c r="A4" s="256" t="s">
        <v>63</v>
      </c>
      <c r="B4" s="16" t="s">
        <v>41</v>
      </c>
      <c r="C4" s="264" t="s">
        <v>42</v>
      </c>
      <c r="D4" s="265"/>
      <c r="E4" s="16" t="s">
        <v>43</v>
      </c>
      <c r="F4" s="17" t="s">
        <v>44</v>
      </c>
      <c r="G4" s="16" t="s">
        <v>55</v>
      </c>
    </row>
    <row r="5" spans="1:7" ht="102" customHeight="1">
      <c r="A5" s="257"/>
      <c r="B5" s="18" t="s">
        <v>109</v>
      </c>
      <c r="C5" s="266" t="s">
        <v>146</v>
      </c>
      <c r="D5" s="267"/>
      <c r="E5" s="19" t="s">
        <v>90</v>
      </c>
      <c r="F5" s="20" t="s">
        <v>105</v>
      </c>
      <c r="G5" s="18" t="s">
        <v>118</v>
      </c>
    </row>
    <row r="6" spans="1:7" s="3" customFormat="1" ht="33" customHeight="1">
      <c r="A6" s="21" t="s">
        <v>62</v>
      </c>
      <c r="B6" s="264"/>
      <c r="C6" s="311"/>
      <c r="D6" s="311"/>
      <c r="E6" s="311"/>
      <c r="F6" s="311"/>
      <c r="G6" s="265"/>
    </row>
    <row r="7" spans="1:7" ht="65.25" customHeight="1">
      <c r="A7" s="41" t="s">
        <v>28</v>
      </c>
      <c r="B7" s="22" t="s">
        <v>133</v>
      </c>
      <c r="C7" s="254" t="s">
        <v>134</v>
      </c>
      <c r="D7" s="255"/>
      <c r="E7" s="23" t="s">
        <v>91</v>
      </c>
      <c r="F7" s="23" t="s">
        <v>106</v>
      </c>
      <c r="G7" s="24" t="s">
        <v>119</v>
      </c>
    </row>
    <row r="8" spans="1:7" ht="39.75" customHeight="1">
      <c r="A8" s="41" t="s">
        <v>0</v>
      </c>
      <c r="B8" s="22" t="s">
        <v>74</v>
      </c>
      <c r="C8" s="254" t="s">
        <v>72</v>
      </c>
      <c r="D8" s="255"/>
      <c r="E8" s="23" t="s">
        <v>74</v>
      </c>
      <c r="F8" s="23" t="s">
        <v>74</v>
      </c>
      <c r="G8" s="24" t="s">
        <v>74</v>
      </c>
    </row>
    <row r="9" spans="1:7" ht="25.5" customHeight="1">
      <c r="A9" s="41" t="s">
        <v>45</v>
      </c>
      <c r="B9" s="25" t="s">
        <v>74</v>
      </c>
      <c r="C9" s="252" t="s">
        <v>72</v>
      </c>
      <c r="D9" s="253"/>
      <c r="E9" s="26" t="s">
        <v>74</v>
      </c>
      <c r="F9" s="26" t="s">
        <v>74</v>
      </c>
      <c r="G9" s="24" t="s">
        <v>74</v>
      </c>
    </row>
    <row r="10" spans="1:7" ht="26.25" customHeight="1">
      <c r="A10" s="41" t="s">
        <v>1</v>
      </c>
      <c r="B10" s="22" t="s">
        <v>74</v>
      </c>
      <c r="C10" s="252" t="s">
        <v>72</v>
      </c>
      <c r="D10" s="253"/>
      <c r="E10" s="23" t="s">
        <v>74</v>
      </c>
      <c r="F10" s="23" t="s">
        <v>74</v>
      </c>
      <c r="G10" s="24" t="s">
        <v>74</v>
      </c>
    </row>
    <row r="11" spans="1:7" ht="78" customHeight="1">
      <c r="A11" s="54" t="s">
        <v>18</v>
      </c>
      <c r="B11" s="22" t="s">
        <v>73</v>
      </c>
      <c r="C11" s="290" t="s">
        <v>72</v>
      </c>
      <c r="D11" s="291"/>
      <c r="E11" s="27" t="s">
        <v>74</v>
      </c>
      <c r="F11" s="27" t="s">
        <v>74</v>
      </c>
      <c r="G11" s="22" t="s">
        <v>74</v>
      </c>
    </row>
    <row r="12" spans="1:7" ht="17.25" customHeight="1">
      <c r="A12" s="54" t="s">
        <v>20</v>
      </c>
      <c r="B12" s="24" t="s">
        <v>74</v>
      </c>
      <c r="C12" s="254" t="s">
        <v>72</v>
      </c>
      <c r="D12" s="255"/>
      <c r="E12" s="23" t="s">
        <v>74</v>
      </c>
      <c r="F12" s="23" t="s">
        <v>74</v>
      </c>
      <c r="G12" s="24" t="s">
        <v>74</v>
      </c>
    </row>
    <row r="13" spans="1:7" ht="29.25" customHeight="1">
      <c r="A13" s="54" t="s">
        <v>2</v>
      </c>
      <c r="B13" s="24" t="s">
        <v>74</v>
      </c>
      <c r="C13" s="254" t="s">
        <v>72</v>
      </c>
      <c r="D13" s="255"/>
      <c r="E13" s="23" t="s">
        <v>74</v>
      </c>
      <c r="F13" s="23" t="s">
        <v>74</v>
      </c>
      <c r="G13" s="24" t="s">
        <v>74</v>
      </c>
    </row>
    <row r="14" spans="1:7" ht="36" customHeight="1">
      <c r="A14" s="54" t="s">
        <v>21</v>
      </c>
      <c r="B14" s="24" t="s">
        <v>74</v>
      </c>
      <c r="C14" s="254" t="s">
        <v>72</v>
      </c>
      <c r="D14" s="255"/>
      <c r="E14" s="23" t="s">
        <v>74</v>
      </c>
      <c r="F14" s="23" t="s">
        <v>74</v>
      </c>
      <c r="G14" s="24" t="s">
        <v>74</v>
      </c>
    </row>
    <row r="15" spans="1:7" ht="32.25" customHeight="1">
      <c r="A15" s="54" t="s">
        <v>22</v>
      </c>
      <c r="B15" s="24" t="s">
        <v>74</v>
      </c>
      <c r="C15" s="254" t="s">
        <v>72</v>
      </c>
      <c r="D15" s="255"/>
      <c r="E15" s="23" t="s">
        <v>74</v>
      </c>
      <c r="F15" s="23" t="s">
        <v>74</v>
      </c>
      <c r="G15" s="24" t="s">
        <v>74</v>
      </c>
    </row>
    <row r="16" spans="1:7" ht="60">
      <c r="A16" s="54" t="s">
        <v>23</v>
      </c>
      <c r="B16" s="24" t="s">
        <v>74</v>
      </c>
      <c r="C16" s="254" t="s">
        <v>72</v>
      </c>
      <c r="D16" s="255"/>
      <c r="E16" s="23" t="s">
        <v>74</v>
      </c>
      <c r="F16" s="23" t="s">
        <v>74</v>
      </c>
      <c r="G16" s="24" t="s">
        <v>74</v>
      </c>
    </row>
    <row r="17" spans="1:7" s="5" customFormat="1" ht="33.75" customHeight="1">
      <c r="A17" s="29" t="s">
        <v>24</v>
      </c>
      <c r="B17" s="28" t="s">
        <v>74</v>
      </c>
      <c r="C17" s="254" t="s">
        <v>72</v>
      </c>
      <c r="D17" s="255"/>
      <c r="E17" s="23" t="s">
        <v>74</v>
      </c>
      <c r="F17" s="23" t="s">
        <v>74</v>
      </c>
      <c r="G17" s="24" t="s">
        <v>74</v>
      </c>
    </row>
    <row r="18" spans="1:7" s="5" customFormat="1" ht="47.25" customHeight="1">
      <c r="A18" s="29" t="s">
        <v>25</v>
      </c>
      <c r="B18" s="28" t="s">
        <v>74</v>
      </c>
      <c r="C18" s="254" t="s">
        <v>72</v>
      </c>
      <c r="D18" s="255"/>
      <c r="E18" s="23" t="s">
        <v>74</v>
      </c>
      <c r="F18" s="23" t="s">
        <v>74</v>
      </c>
      <c r="G18" s="24" t="s">
        <v>74</v>
      </c>
    </row>
    <row r="19" spans="1:7" s="5" customFormat="1" ht="30" customHeight="1">
      <c r="A19" s="29" t="s">
        <v>27</v>
      </c>
      <c r="B19" s="28" t="s">
        <v>74</v>
      </c>
      <c r="C19" s="254" t="s">
        <v>72</v>
      </c>
      <c r="D19" s="255"/>
      <c r="E19" s="23" t="s">
        <v>74</v>
      </c>
      <c r="F19" s="23" t="s">
        <v>74</v>
      </c>
      <c r="G19" s="24" t="s">
        <v>74</v>
      </c>
    </row>
    <row r="20" spans="1:7" s="5" customFormat="1" ht="33.75" customHeight="1">
      <c r="A20" s="29" t="s">
        <v>60</v>
      </c>
      <c r="B20" s="28" t="s">
        <v>74</v>
      </c>
      <c r="C20" s="254" t="s">
        <v>72</v>
      </c>
      <c r="D20" s="255"/>
      <c r="E20" s="23" t="s">
        <v>74</v>
      </c>
      <c r="F20" s="23" t="s">
        <v>74</v>
      </c>
      <c r="G20" s="24" t="s">
        <v>74</v>
      </c>
    </row>
    <row r="21" spans="1:7" s="5" customFormat="1" ht="32.25" customHeight="1">
      <c r="A21" s="29" t="s">
        <v>26</v>
      </c>
      <c r="B21" s="28" t="s">
        <v>74</v>
      </c>
      <c r="C21" s="254" t="s">
        <v>72</v>
      </c>
      <c r="D21" s="255"/>
      <c r="E21" s="23" t="s">
        <v>74</v>
      </c>
      <c r="F21" s="23" t="s">
        <v>74</v>
      </c>
      <c r="G21" s="24" t="s">
        <v>74</v>
      </c>
    </row>
    <row r="22" spans="1:7" s="5" customFormat="1" ht="18.75" customHeight="1">
      <c r="A22" s="30" t="s">
        <v>54</v>
      </c>
      <c r="B22" s="28" t="s">
        <v>73</v>
      </c>
      <c r="C22" s="254" t="s">
        <v>73</v>
      </c>
      <c r="D22" s="255"/>
      <c r="E22" s="24" t="s">
        <v>73</v>
      </c>
      <c r="F22" s="24" t="s">
        <v>73</v>
      </c>
      <c r="G22" s="22" t="s">
        <v>73</v>
      </c>
    </row>
    <row r="23" spans="1:7" s="5" customFormat="1" ht="33" customHeight="1">
      <c r="A23" s="29" t="s">
        <v>46</v>
      </c>
      <c r="B23" s="28" t="s">
        <v>74</v>
      </c>
      <c r="C23" s="254" t="s">
        <v>72</v>
      </c>
      <c r="D23" s="255"/>
      <c r="E23" s="23" t="s">
        <v>74</v>
      </c>
      <c r="F23" s="23" t="s">
        <v>74</v>
      </c>
      <c r="G23" s="24" t="s">
        <v>74</v>
      </c>
    </row>
    <row r="24" spans="1:7" s="5" customFormat="1" ht="60" customHeight="1">
      <c r="A24" s="31" t="s">
        <v>64</v>
      </c>
      <c r="B24" s="274"/>
      <c r="C24" s="275"/>
      <c r="D24" s="275"/>
      <c r="E24" s="275"/>
      <c r="F24" s="275"/>
      <c r="G24" s="276"/>
    </row>
    <row r="25" spans="1:7" s="5" customFormat="1" ht="147" customHeight="1">
      <c r="A25" s="32" t="s">
        <v>29</v>
      </c>
      <c r="B25" s="33" t="s">
        <v>73</v>
      </c>
      <c r="C25" s="270" t="s">
        <v>73</v>
      </c>
      <c r="D25" s="271"/>
      <c r="E25" s="23" t="s">
        <v>73</v>
      </c>
      <c r="F25" s="23" t="s">
        <v>73</v>
      </c>
      <c r="G25" s="24" t="s">
        <v>73</v>
      </c>
    </row>
    <row r="26" spans="1:7" s="5" customFormat="1" ht="161.25" customHeight="1">
      <c r="A26" s="29" t="s">
        <v>30</v>
      </c>
      <c r="B26" s="34" t="s">
        <v>73</v>
      </c>
      <c r="C26" s="272" t="s">
        <v>73</v>
      </c>
      <c r="D26" s="273"/>
      <c r="E26" s="23" t="s">
        <v>73</v>
      </c>
      <c r="F26" s="23" t="s">
        <v>73</v>
      </c>
      <c r="G26" s="24" t="s">
        <v>73</v>
      </c>
    </row>
    <row r="27" spans="1:7" s="5" customFormat="1" ht="161.25" customHeight="1">
      <c r="A27" s="29" t="s">
        <v>31</v>
      </c>
      <c r="B27" s="33" t="s">
        <v>73</v>
      </c>
      <c r="C27" s="272" t="s">
        <v>73</v>
      </c>
      <c r="D27" s="273"/>
      <c r="E27" s="23" t="s">
        <v>92</v>
      </c>
      <c r="F27" s="23" t="s">
        <v>147</v>
      </c>
      <c r="G27" s="24" t="s">
        <v>120</v>
      </c>
    </row>
    <row r="28" spans="1:7" s="5" customFormat="1" ht="37.5" customHeight="1">
      <c r="A28" s="29" t="s">
        <v>32</v>
      </c>
      <c r="B28" s="33" t="s">
        <v>72</v>
      </c>
      <c r="C28" s="270" t="s">
        <v>74</v>
      </c>
      <c r="D28" s="277"/>
      <c r="E28" s="23" t="s">
        <v>72</v>
      </c>
      <c r="F28" s="23" t="s">
        <v>74</v>
      </c>
      <c r="G28" s="24" t="s">
        <v>74</v>
      </c>
    </row>
    <row r="29" spans="1:7" s="5" customFormat="1" ht="95.25" customHeight="1">
      <c r="A29" s="29" t="s">
        <v>33</v>
      </c>
      <c r="B29" s="35" t="s">
        <v>111</v>
      </c>
      <c r="C29" s="278" t="s">
        <v>75</v>
      </c>
      <c r="D29" s="279"/>
      <c r="E29" s="23" t="s">
        <v>142</v>
      </c>
      <c r="F29" s="23" t="s">
        <v>148</v>
      </c>
      <c r="G29" s="24" t="s">
        <v>121</v>
      </c>
    </row>
    <row r="30" spans="1:7" s="5" customFormat="1" ht="111" customHeight="1">
      <c r="A30" s="29" t="s">
        <v>34</v>
      </c>
      <c r="B30" s="36" t="s">
        <v>112</v>
      </c>
      <c r="C30" s="280" t="s">
        <v>76</v>
      </c>
      <c r="D30" s="281"/>
      <c r="E30" s="23" t="s">
        <v>95</v>
      </c>
      <c r="F30" s="23" t="s">
        <v>149</v>
      </c>
      <c r="G30" s="37" t="s">
        <v>122</v>
      </c>
    </row>
    <row r="31" spans="1:7" s="5" customFormat="1" ht="102.75" customHeight="1">
      <c r="A31" s="29" t="s">
        <v>35</v>
      </c>
      <c r="B31" s="36" t="s">
        <v>113</v>
      </c>
      <c r="C31" s="280">
        <v>3002028082</v>
      </c>
      <c r="D31" s="281"/>
      <c r="E31" s="23" t="s">
        <v>93</v>
      </c>
      <c r="F31" s="23" t="s">
        <v>150</v>
      </c>
      <c r="G31" s="37">
        <v>3173683776</v>
      </c>
    </row>
    <row r="32" spans="1:7" ht="115.5" customHeight="1">
      <c r="A32" s="29" t="s">
        <v>36</v>
      </c>
      <c r="B32" s="63" t="s">
        <v>114</v>
      </c>
      <c r="C32" s="268" t="s">
        <v>77</v>
      </c>
      <c r="D32" s="269"/>
      <c r="E32" s="62" t="s">
        <v>94</v>
      </c>
      <c r="F32" s="62" t="s">
        <v>151</v>
      </c>
      <c r="G32" s="63" t="s">
        <v>123</v>
      </c>
    </row>
    <row r="33" spans="1:7" ht="36.950000000000003" customHeight="1">
      <c r="A33" s="38" t="s">
        <v>65</v>
      </c>
      <c r="B33" s="266"/>
      <c r="C33" s="312"/>
      <c r="D33" s="312"/>
      <c r="E33" s="312"/>
      <c r="F33" s="312"/>
      <c r="G33" s="267"/>
    </row>
    <row r="34" spans="1:7" ht="28.5" customHeight="1">
      <c r="A34" s="41" t="s">
        <v>58</v>
      </c>
      <c r="B34" s="24" t="s">
        <v>73</v>
      </c>
      <c r="C34" s="254" t="s">
        <v>78</v>
      </c>
      <c r="D34" s="255"/>
      <c r="E34" s="23" t="s">
        <v>78</v>
      </c>
      <c r="F34" s="23" t="s">
        <v>107</v>
      </c>
      <c r="G34" s="24" t="s">
        <v>107</v>
      </c>
    </row>
    <row r="35" spans="1:7" ht="30" customHeight="1">
      <c r="A35" s="41" t="s">
        <v>3</v>
      </c>
      <c r="B35" s="24" t="s">
        <v>73</v>
      </c>
      <c r="C35" s="288" t="s">
        <v>79</v>
      </c>
      <c r="D35" s="294"/>
      <c r="E35" s="39" t="s">
        <v>96</v>
      </c>
      <c r="F35" s="39" t="s">
        <v>124</v>
      </c>
      <c r="G35" s="24" t="s">
        <v>125</v>
      </c>
    </row>
    <row r="36" spans="1:7" ht="33.75" customHeight="1">
      <c r="A36" s="41" t="s">
        <v>4</v>
      </c>
      <c r="B36" s="24" t="s">
        <v>73</v>
      </c>
      <c r="C36" s="254" t="s">
        <v>74</v>
      </c>
      <c r="D36" s="255"/>
      <c r="E36" s="23" t="s">
        <v>74</v>
      </c>
      <c r="F36" s="23" t="s">
        <v>72</v>
      </c>
      <c r="G36" s="24" t="s">
        <v>74</v>
      </c>
    </row>
    <row r="37" spans="1:7" ht="45.75" customHeight="1">
      <c r="A37" s="41" t="s">
        <v>37</v>
      </c>
      <c r="B37" s="24" t="s">
        <v>73</v>
      </c>
      <c r="C37" s="254" t="s">
        <v>74</v>
      </c>
      <c r="D37" s="255"/>
      <c r="E37" s="23" t="s">
        <v>74</v>
      </c>
      <c r="F37" s="23" t="s">
        <v>73</v>
      </c>
      <c r="G37" s="24" t="s">
        <v>73</v>
      </c>
    </row>
    <row r="38" spans="1:7" ht="18" customHeight="1">
      <c r="A38" s="41" t="s">
        <v>5</v>
      </c>
      <c r="B38" s="24" t="s">
        <v>73</v>
      </c>
      <c r="C38" s="254" t="s">
        <v>74</v>
      </c>
      <c r="D38" s="255"/>
      <c r="E38" s="23" t="s">
        <v>74</v>
      </c>
      <c r="F38" s="23" t="s">
        <v>72</v>
      </c>
      <c r="G38" s="24" t="s">
        <v>74</v>
      </c>
    </row>
    <row r="39" spans="1:7" ht="162.75" customHeight="1">
      <c r="A39" s="41" t="s">
        <v>6</v>
      </c>
      <c r="B39" s="24" t="s">
        <v>73</v>
      </c>
      <c r="C39" s="290" t="s">
        <v>74</v>
      </c>
      <c r="D39" s="291"/>
      <c r="E39" s="22" t="s">
        <v>74</v>
      </c>
      <c r="F39" s="40" t="s">
        <v>72</v>
      </c>
      <c r="G39" s="40" t="s">
        <v>126</v>
      </c>
    </row>
    <row r="40" spans="1:7" ht="48" customHeight="1">
      <c r="A40" s="41" t="s">
        <v>7</v>
      </c>
      <c r="B40" s="24" t="s">
        <v>73</v>
      </c>
      <c r="C40" s="292" t="s">
        <v>74</v>
      </c>
      <c r="D40" s="293"/>
      <c r="E40" s="23" t="s">
        <v>74</v>
      </c>
      <c r="F40" s="23" t="s">
        <v>72</v>
      </c>
      <c r="G40" s="24" t="s">
        <v>74</v>
      </c>
    </row>
    <row r="41" spans="1:7" s="1" customFormat="1" ht="28.5" customHeight="1">
      <c r="A41" s="38" t="s">
        <v>67</v>
      </c>
      <c r="B41" s="266"/>
      <c r="C41" s="312"/>
      <c r="D41" s="312"/>
      <c r="E41" s="312"/>
      <c r="F41" s="312"/>
      <c r="G41" s="267"/>
    </row>
    <row r="42" spans="1:7" ht="69" customHeight="1">
      <c r="A42" s="41" t="s">
        <v>80</v>
      </c>
      <c r="B42" s="25" t="s">
        <v>115</v>
      </c>
      <c r="C42" s="284" t="s">
        <v>82</v>
      </c>
      <c r="D42" s="285"/>
      <c r="E42" s="23" t="s">
        <v>97</v>
      </c>
      <c r="F42" s="23" t="s">
        <v>144</v>
      </c>
      <c r="G42" s="22" t="s">
        <v>127</v>
      </c>
    </row>
    <row r="43" spans="1:7" ht="48" customHeight="1">
      <c r="A43" s="41" t="s">
        <v>47</v>
      </c>
      <c r="B43" s="22" t="s">
        <v>73</v>
      </c>
      <c r="C43" s="254" t="s">
        <v>73</v>
      </c>
      <c r="D43" s="255"/>
      <c r="E43" s="23" t="s">
        <v>73</v>
      </c>
      <c r="F43" s="23" t="s">
        <v>73</v>
      </c>
      <c r="G43" s="24" t="s">
        <v>73</v>
      </c>
    </row>
    <row r="44" spans="1:7" ht="100.5" customHeight="1">
      <c r="A44" s="41" t="s">
        <v>8</v>
      </c>
      <c r="B44" s="22" t="s">
        <v>73</v>
      </c>
      <c r="C44" s="288" t="s">
        <v>83</v>
      </c>
      <c r="D44" s="289"/>
      <c r="E44" s="23" t="s">
        <v>98</v>
      </c>
      <c r="F44" s="23" t="s">
        <v>81</v>
      </c>
      <c r="G44" s="42" t="s">
        <v>83</v>
      </c>
    </row>
    <row r="45" spans="1:7" ht="100.5" customHeight="1">
      <c r="A45" s="41" t="s">
        <v>9</v>
      </c>
      <c r="B45" s="25" t="s">
        <v>110</v>
      </c>
      <c r="C45" s="286" t="s">
        <v>135</v>
      </c>
      <c r="D45" s="287"/>
      <c r="E45" s="23" t="s">
        <v>143</v>
      </c>
      <c r="F45" s="23" t="s">
        <v>102</v>
      </c>
      <c r="G45" s="24" t="s">
        <v>128</v>
      </c>
    </row>
    <row r="46" spans="1:7" ht="79.5" customHeight="1">
      <c r="A46" s="41" t="s">
        <v>10</v>
      </c>
      <c r="B46" s="25" t="s">
        <v>81</v>
      </c>
      <c r="C46" s="282" t="s">
        <v>136</v>
      </c>
      <c r="D46" s="283"/>
      <c r="E46" s="43" t="s">
        <v>81</v>
      </c>
      <c r="F46" s="43" t="s">
        <v>145</v>
      </c>
      <c r="G46" s="44" t="s">
        <v>83</v>
      </c>
    </row>
    <row r="47" spans="1:7" ht="78" customHeight="1">
      <c r="A47" s="41" t="s">
        <v>11</v>
      </c>
      <c r="B47" s="25" t="s">
        <v>74</v>
      </c>
      <c r="C47" s="254" t="s">
        <v>83</v>
      </c>
      <c r="D47" s="255"/>
      <c r="E47" s="23" t="s">
        <v>81</v>
      </c>
      <c r="F47" s="23" t="s">
        <v>83</v>
      </c>
      <c r="G47" s="24" t="s">
        <v>83</v>
      </c>
    </row>
    <row r="48" spans="1:7" s="6" customFormat="1" ht="85.5" customHeight="1">
      <c r="A48" s="41" t="s">
        <v>48</v>
      </c>
      <c r="B48" s="25" t="s">
        <v>72</v>
      </c>
      <c r="C48" s="282" t="s">
        <v>84</v>
      </c>
      <c r="D48" s="283"/>
      <c r="E48" s="43" t="s">
        <v>81</v>
      </c>
      <c r="F48" s="43" t="s">
        <v>81</v>
      </c>
      <c r="G48" s="44" t="s">
        <v>83</v>
      </c>
    </row>
    <row r="49" spans="1:7" ht="75" customHeight="1">
      <c r="A49" s="41" t="s">
        <v>49</v>
      </c>
      <c r="B49" s="25" t="s">
        <v>73</v>
      </c>
      <c r="C49" s="254" t="s">
        <v>73</v>
      </c>
      <c r="D49" s="255"/>
      <c r="E49" s="23" t="s">
        <v>73</v>
      </c>
      <c r="F49" s="23" t="s">
        <v>108</v>
      </c>
      <c r="G49" s="24" t="s">
        <v>129</v>
      </c>
    </row>
    <row r="50" spans="1:7" ht="84.75" customHeight="1">
      <c r="A50" s="41" t="s">
        <v>50</v>
      </c>
      <c r="B50" s="25" t="s">
        <v>73</v>
      </c>
      <c r="C50" s="254" t="s">
        <v>137</v>
      </c>
      <c r="D50" s="255"/>
      <c r="E50" s="23" t="s">
        <v>73</v>
      </c>
      <c r="F50" s="23" t="s">
        <v>73</v>
      </c>
      <c r="G50" s="24" t="s">
        <v>73</v>
      </c>
    </row>
    <row r="51" spans="1:7" ht="60.75" customHeight="1">
      <c r="A51" s="41" t="s">
        <v>12</v>
      </c>
      <c r="B51" s="25" t="s">
        <v>73</v>
      </c>
      <c r="C51" s="254" t="s">
        <v>73</v>
      </c>
      <c r="D51" s="255"/>
      <c r="E51" s="23" t="s">
        <v>73</v>
      </c>
      <c r="F51" s="23" t="s">
        <v>73</v>
      </c>
      <c r="G51" s="24" t="s">
        <v>73</v>
      </c>
    </row>
    <row r="52" spans="1:7" ht="49.5" customHeight="1">
      <c r="A52" s="38" t="s">
        <v>66</v>
      </c>
      <c r="B52" s="266"/>
      <c r="C52" s="312"/>
      <c r="D52" s="312"/>
      <c r="E52" s="312"/>
      <c r="F52" s="312"/>
      <c r="G52" s="267"/>
    </row>
    <row r="53" spans="1:7" ht="101.25" customHeight="1">
      <c r="A53" s="41" t="s">
        <v>85</v>
      </c>
      <c r="B53" s="37" t="s">
        <v>116</v>
      </c>
      <c r="C53" s="288" t="s">
        <v>138</v>
      </c>
      <c r="D53" s="289"/>
      <c r="E53" s="23" t="s">
        <v>99</v>
      </c>
      <c r="F53" s="23" t="s">
        <v>103</v>
      </c>
      <c r="G53" s="22" t="s">
        <v>130</v>
      </c>
    </row>
    <row r="54" spans="1:7" ht="49.5" customHeight="1">
      <c r="A54" s="41" t="s">
        <v>39</v>
      </c>
      <c r="B54" s="24" t="s">
        <v>74</v>
      </c>
      <c r="C54" s="254" t="s">
        <v>81</v>
      </c>
      <c r="D54" s="255"/>
      <c r="E54" s="23" t="s">
        <v>81</v>
      </c>
      <c r="F54" s="23" t="s">
        <v>98</v>
      </c>
      <c r="G54" s="24" t="s">
        <v>83</v>
      </c>
    </row>
    <row r="55" spans="1:7" ht="39" customHeight="1">
      <c r="A55" s="55" t="s">
        <v>13</v>
      </c>
      <c r="B55" s="24" t="s">
        <v>72</v>
      </c>
      <c r="C55" s="254" t="s">
        <v>83</v>
      </c>
      <c r="D55" s="255"/>
      <c r="E55" s="23" t="s">
        <v>81</v>
      </c>
      <c r="F55" s="23" t="s">
        <v>98</v>
      </c>
      <c r="G55" s="24" t="s">
        <v>83</v>
      </c>
    </row>
    <row r="56" spans="1:7" ht="42" customHeight="1">
      <c r="A56" s="38" t="s">
        <v>68</v>
      </c>
      <c r="B56" s="266"/>
      <c r="C56" s="312"/>
      <c r="D56" s="312"/>
      <c r="E56" s="312"/>
      <c r="F56" s="312"/>
      <c r="G56" s="267"/>
    </row>
    <row r="57" spans="1:7" ht="86.25" customHeight="1">
      <c r="A57" s="55" t="s">
        <v>14</v>
      </c>
      <c r="B57" s="45" t="s">
        <v>117</v>
      </c>
      <c r="C57" s="297" t="s">
        <v>86</v>
      </c>
      <c r="D57" s="298"/>
      <c r="E57" s="46" t="s">
        <v>100</v>
      </c>
      <c r="F57" s="46" t="s">
        <v>104</v>
      </c>
      <c r="G57" s="47" t="s">
        <v>131</v>
      </c>
    </row>
    <row r="58" spans="1:7" ht="141.94999999999999" customHeight="1">
      <c r="A58" s="48" t="s">
        <v>38</v>
      </c>
      <c r="B58" s="24" t="s">
        <v>74</v>
      </c>
      <c r="C58" s="254" t="s">
        <v>74</v>
      </c>
      <c r="D58" s="255"/>
      <c r="E58" s="23" t="s">
        <v>74</v>
      </c>
      <c r="F58" s="23" t="s">
        <v>74</v>
      </c>
      <c r="G58" s="24" t="s">
        <v>74</v>
      </c>
    </row>
    <row r="59" spans="1:7" s="4" customFormat="1" ht="105.75" customHeight="1">
      <c r="A59" s="58" t="s">
        <v>87</v>
      </c>
      <c r="B59" s="28" t="s">
        <v>74</v>
      </c>
      <c r="C59" s="299" t="s">
        <v>74</v>
      </c>
      <c r="D59" s="300"/>
      <c r="E59" s="49" t="s">
        <v>74</v>
      </c>
      <c r="F59" s="49" t="s">
        <v>74</v>
      </c>
      <c r="G59" s="28" t="s">
        <v>74</v>
      </c>
    </row>
    <row r="60" spans="1:7" ht="15">
      <c r="A60" s="55" t="s">
        <v>15</v>
      </c>
      <c r="B60" s="24" t="s">
        <v>74</v>
      </c>
      <c r="C60" s="254" t="s">
        <v>74</v>
      </c>
      <c r="D60" s="255"/>
      <c r="E60" s="23" t="s">
        <v>74</v>
      </c>
      <c r="F60" s="23" t="s">
        <v>74</v>
      </c>
      <c r="G60" s="24" t="s">
        <v>74</v>
      </c>
    </row>
    <row r="61" spans="1:7" ht="45" customHeight="1">
      <c r="A61" s="55" t="s">
        <v>88</v>
      </c>
      <c r="B61" s="47" t="s">
        <v>74</v>
      </c>
      <c r="C61" s="297" t="s">
        <v>72</v>
      </c>
      <c r="D61" s="298"/>
      <c r="E61" s="46" t="s">
        <v>74</v>
      </c>
      <c r="F61" s="46" t="s">
        <v>74</v>
      </c>
      <c r="G61" s="47" t="s">
        <v>74</v>
      </c>
    </row>
    <row r="62" spans="1:7" ht="15">
      <c r="A62" s="55" t="s">
        <v>19</v>
      </c>
      <c r="B62" s="24" t="s">
        <v>73</v>
      </c>
      <c r="C62" s="254" t="s">
        <v>74</v>
      </c>
      <c r="D62" s="255"/>
      <c r="E62" s="23" t="s">
        <v>74</v>
      </c>
      <c r="F62" s="23" t="s">
        <v>74</v>
      </c>
      <c r="G62" s="24" t="s">
        <v>74</v>
      </c>
    </row>
    <row r="63" spans="1:7" ht="30">
      <c r="A63" s="55" t="s">
        <v>16</v>
      </c>
      <c r="B63" s="24" t="s">
        <v>73</v>
      </c>
      <c r="C63" s="254" t="s">
        <v>74</v>
      </c>
      <c r="D63" s="255"/>
      <c r="E63" s="23" t="s">
        <v>74</v>
      </c>
      <c r="F63" s="23" t="s">
        <v>74</v>
      </c>
      <c r="G63" s="24" t="s">
        <v>74</v>
      </c>
    </row>
    <row r="64" spans="1:7" s="6" customFormat="1" ht="48" customHeight="1">
      <c r="A64" s="55" t="s">
        <v>17</v>
      </c>
      <c r="B64" s="37" t="s">
        <v>74</v>
      </c>
      <c r="C64" s="288" t="s">
        <v>74</v>
      </c>
      <c r="D64" s="289"/>
      <c r="E64" s="50" t="s">
        <v>74</v>
      </c>
      <c r="F64" s="50" t="s">
        <v>74</v>
      </c>
      <c r="G64" s="37" t="s">
        <v>74</v>
      </c>
    </row>
    <row r="65" spans="1:7" ht="21.95" customHeight="1">
      <c r="A65" s="55" t="s">
        <v>101</v>
      </c>
      <c r="B65" s="24" t="s">
        <v>74</v>
      </c>
      <c r="C65" s="254" t="s">
        <v>74</v>
      </c>
      <c r="D65" s="255"/>
      <c r="E65" s="23" t="s">
        <v>74</v>
      </c>
      <c r="F65" s="23" t="s">
        <v>74</v>
      </c>
      <c r="G65" s="24" t="s">
        <v>74</v>
      </c>
    </row>
    <row r="66" spans="1:7" ht="33" customHeight="1">
      <c r="A66" s="56" t="s">
        <v>69</v>
      </c>
      <c r="B66" s="301"/>
      <c r="C66" s="302"/>
      <c r="D66" s="302"/>
      <c r="E66" s="302"/>
      <c r="F66" s="302"/>
      <c r="G66" s="303"/>
    </row>
    <row r="67" spans="1:7" ht="164.25" customHeight="1">
      <c r="A67" s="41" t="s">
        <v>40</v>
      </c>
      <c r="B67" s="24" t="s">
        <v>72</v>
      </c>
      <c r="C67" s="254" t="s">
        <v>139</v>
      </c>
      <c r="D67" s="255"/>
      <c r="E67" s="23" t="s">
        <v>141</v>
      </c>
      <c r="F67" s="23" t="s">
        <v>81</v>
      </c>
      <c r="G67" s="24" t="s">
        <v>83</v>
      </c>
    </row>
    <row r="68" spans="1:7" ht="45.75" customHeight="1">
      <c r="A68" s="56" t="s">
        <v>70</v>
      </c>
      <c r="B68" s="304"/>
      <c r="C68" s="305"/>
      <c r="D68" s="305"/>
      <c r="E68" s="305"/>
      <c r="F68" s="305"/>
      <c r="G68" s="306"/>
    </row>
    <row r="69" spans="1:7" ht="35.25" customHeight="1">
      <c r="A69" s="59" t="s">
        <v>51</v>
      </c>
      <c r="B69" s="51" t="s">
        <v>132</v>
      </c>
      <c r="C69" s="307" t="s">
        <v>140</v>
      </c>
      <c r="D69" s="308"/>
      <c r="E69" s="51" t="s">
        <v>140</v>
      </c>
      <c r="F69" s="51" t="s">
        <v>140</v>
      </c>
      <c r="G69" s="51" t="s">
        <v>140</v>
      </c>
    </row>
    <row r="70" spans="1:7" ht="45.75" customHeight="1">
      <c r="A70" s="59" t="s">
        <v>52</v>
      </c>
      <c r="B70" s="51" t="s">
        <v>132</v>
      </c>
      <c r="C70" s="307" t="s">
        <v>140</v>
      </c>
      <c r="D70" s="308"/>
      <c r="E70" s="51" t="s">
        <v>140</v>
      </c>
      <c r="F70" s="51" t="s">
        <v>140</v>
      </c>
      <c r="G70" s="51" t="s">
        <v>140</v>
      </c>
    </row>
    <row r="71" spans="1:7" ht="99.75" customHeight="1">
      <c r="A71" s="59" t="s">
        <v>53</v>
      </c>
      <c r="B71" s="65" t="s">
        <v>132</v>
      </c>
      <c r="C71" s="309" t="s">
        <v>140</v>
      </c>
      <c r="D71" s="310"/>
      <c r="E71" s="51" t="s">
        <v>140</v>
      </c>
      <c r="F71" s="51" t="s">
        <v>140</v>
      </c>
      <c r="G71" s="51" t="s">
        <v>140</v>
      </c>
    </row>
    <row r="72" spans="1:7" ht="48.75" customHeight="1">
      <c r="A72" s="56" t="s">
        <v>71</v>
      </c>
      <c r="B72" s="52" t="s">
        <v>73</v>
      </c>
      <c r="C72" s="60"/>
      <c r="D72" s="61" t="s">
        <v>73</v>
      </c>
      <c r="E72" s="51" t="s">
        <v>73</v>
      </c>
      <c r="F72" s="51" t="s">
        <v>73</v>
      </c>
      <c r="G72" s="51" t="s">
        <v>73</v>
      </c>
    </row>
    <row r="73" spans="1:7" s="3" customFormat="1" ht="57" customHeight="1">
      <c r="A73" s="57" t="s">
        <v>59</v>
      </c>
      <c r="B73" s="53" t="s">
        <v>72</v>
      </c>
      <c r="C73" s="295" t="s">
        <v>89</v>
      </c>
      <c r="D73" s="296"/>
      <c r="E73" s="64" t="s">
        <v>89</v>
      </c>
      <c r="F73" s="64" t="s">
        <v>152</v>
      </c>
      <c r="G73" s="22" t="s">
        <v>72</v>
      </c>
    </row>
    <row r="74" spans="1:7" s="14" customFormat="1">
      <c r="A74" s="13"/>
      <c r="G74" s="15"/>
    </row>
    <row r="75" spans="1:7" s="9" customFormat="1">
      <c r="A75" s="11"/>
      <c r="G75" s="2"/>
    </row>
    <row r="76" spans="1:7" s="9" customFormat="1">
      <c r="A76" s="11"/>
      <c r="G76" s="2"/>
    </row>
    <row r="77" spans="1:7" s="9" customFormat="1">
      <c r="A77" s="11"/>
      <c r="G77" s="2"/>
    </row>
    <row r="78" spans="1:7" s="9" customFormat="1">
      <c r="A78" s="11"/>
      <c r="G78" s="2"/>
    </row>
    <row r="79" spans="1:7" s="9" customFormat="1">
      <c r="A79" s="11"/>
      <c r="G79" s="2"/>
    </row>
    <row r="80" spans="1:7" s="9" customFormat="1">
      <c r="A80" s="11"/>
      <c r="G80" s="2"/>
    </row>
    <row r="81" spans="1:7" s="9" customFormat="1">
      <c r="A81" s="11"/>
      <c r="G81" s="2"/>
    </row>
    <row r="82" spans="1:7" s="9" customFormat="1">
      <c r="A82" s="11"/>
      <c r="G82" s="2"/>
    </row>
    <row r="83" spans="1:7" s="9" customFormat="1">
      <c r="A83" s="11"/>
      <c r="G83" s="2"/>
    </row>
    <row r="84" spans="1:7" s="9" customFormat="1">
      <c r="A84" s="11"/>
      <c r="G84" s="2"/>
    </row>
    <row r="85" spans="1:7" s="9" customFormat="1">
      <c r="A85" s="11"/>
      <c r="G85" s="2"/>
    </row>
    <row r="86" spans="1:7" s="9" customFormat="1">
      <c r="A86" s="11"/>
      <c r="G86" s="2"/>
    </row>
    <row r="87" spans="1:7" s="9" customFormat="1">
      <c r="A87" s="11"/>
      <c r="G87" s="2"/>
    </row>
    <row r="88" spans="1:7" s="9" customFormat="1">
      <c r="A88" s="11"/>
      <c r="G88" s="2"/>
    </row>
    <row r="89" spans="1:7" s="9" customFormat="1">
      <c r="A89" s="11"/>
      <c r="G89" s="2"/>
    </row>
    <row r="90" spans="1:7" s="9" customFormat="1">
      <c r="A90" s="11"/>
      <c r="G90" s="2"/>
    </row>
    <row r="91" spans="1:7" s="9" customFormat="1">
      <c r="A91" s="11"/>
      <c r="G91" s="2"/>
    </row>
    <row r="92" spans="1:7" s="9" customFormat="1">
      <c r="A92" s="11"/>
      <c r="G92" s="2"/>
    </row>
    <row r="93" spans="1:7" s="9" customFormat="1">
      <c r="A93" s="11"/>
      <c r="G93" s="2"/>
    </row>
    <row r="94" spans="1:7" s="9" customFormat="1">
      <c r="A94" s="11"/>
      <c r="G94" s="2"/>
    </row>
    <row r="95" spans="1:7" s="9" customFormat="1">
      <c r="A95" s="11"/>
      <c r="G95" s="2"/>
    </row>
    <row r="96" spans="1:7" s="9" customFormat="1">
      <c r="A96" s="11"/>
      <c r="G96" s="2"/>
    </row>
    <row r="97" spans="1:7" s="9" customFormat="1">
      <c r="A97" s="10"/>
      <c r="G97" s="2"/>
    </row>
    <row r="98" spans="1:7" s="9" customFormat="1">
      <c r="A98" s="10"/>
      <c r="G98" s="2"/>
    </row>
    <row r="99" spans="1:7" s="9" customFormat="1">
      <c r="A99" s="10"/>
      <c r="G99" s="2"/>
    </row>
    <row r="100" spans="1:7" s="9" customFormat="1">
      <c r="A100" s="10"/>
      <c r="G100" s="2"/>
    </row>
    <row r="101" spans="1:7" s="9" customFormat="1">
      <c r="A101" s="10"/>
      <c r="G101" s="2"/>
    </row>
    <row r="102" spans="1:7" s="9" customFormat="1">
      <c r="A102" s="10"/>
      <c r="G102" s="2"/>
    </row>
    <row r="103" spans="1:7" s="9" customFormat="1">
      <c r="A103" s="10"/>
      <c r="G103" s="2"/>
    </row>
    <row r="104" spans="1:7" s="9" customFormat="1">
      <c r="A104" s="10"/>
      <c r="G104" s="2"/>
    </row>
    <row r="105" spans="1:7" s="9" customFormat="1">
      <c r="A105" s="10"/>
      <c r="G105" s="2"/>
    </row>
    <row r="106" spans="1:7" s="9" customFormat="1">
      <c r="A106" s="10"/>
      <c r="G106" s="2"/>
    </row>
    <row r="107" spans="1:7" s="9" customFormat="1">
      <c r="A107" s="10"/>
      <c r="G107" s="2"/>
    </row>
    <row r="108" spans="1:7" s="9" customFormat="1">
      <c r="A108" s="10"/>
      <c r="G108" s="2"/>
    </row>
    <row r="109" spans="1:7" s="9" customFormat="1">
      <c r="A109" s="10"/>
      <c r="G109" s="2"/>
    </row>
    <row r="110" spans="1:7" s="9" customFormat="1">
      <c r="A110" s="10"/>
      <c r="G110" s="2"/>
    </row>
    <row r="111" spans="1:7" s="9" customFormat="1">
      <c r="A111" s="10"/>
      <c r="G111" s="2"/>
    </row>
    <row r="112" spans="1:7" s="9" customFormat="1">
      <c r="A112" s="10"/>
      <c r="G112" s="2"/>
    </row>
    <row r="113" spans="1:7" s="9" customFormat="1">
      <c r="A113" s="10"/>
      <c r="G113" s="2"/>
    </row>
    <row r="114" spans="1:7" s="9" customFormat="1">
      <c r="A114" s="10"/>
      <c r="G114" s="2"/>
    </row>
    <row r="115" spans="1:7" s="9" customFormat="1">
      <c r="A115" s="10"/>
      <c r="G115" s="2"/>
    </row>
    <row r="116" spans="1:7" s="9" customFormat="1">
      <c r="A116" s="10"/>
      <c r="G116" s="2"/>
    </row>
    <row r="117" spans="1:7" s="9" customFormat="1">
      <c r="A117" s="10"/>
      <c r="G117" s="2"/>
    </row>
    <row r="118" spans="1:7" s="9" customFormat="1">
      <c r="A118" s="10"/>
      <c r="G118" s="2"/>
    </row>
    <row r="119" spans="1:7" s="9" customFormat="1">
      <c r="A119" s="10"/>
      <c r="G119" s="2"/>
    </row>
    <row r="120" spans="1:7" s="9" customFormat="1">
      <c r="A120" s="10"/>
      <c r="G120" s="2"/>
    </row>
    <row r="121" spans="1:7" s="9" customFormat="1">
      <c r="A121" s="10"/>
      <c r="G121" s="2"/>
    </row>
    <row r="122" spans="1:7" s="9" customFormat="1">
      <c r="A122" s="10"/>
      <c r="G122" s="2"/>
    </row>
    <row r="123" spans="1:7" s="9" customFormat="1">
      <c r="A123" s="10"/>
      <c r="G123" s="2"/>
    </row>
    <row r="124" spans="1:7" s="9" customFormat="1">
      <c r="A124" s="10"/>
      <c r="G124" s="2"/>
    </row>
    <row r="125" spans="1:7" s="9" customFormat="1">
      <c r="A125" s="10"/>
      <c r="G125" s="2"/>
    </row>
    <row r="126" spans="1:7" s="9" customFormat="1">
      <c r="A126" s="10"/>
      <c r="G126" s="2"/>
    </row>
    <row r="127" spans="1:7" s="9" customFormat="1">
      <c r="A127" s="10"/>
      <c r="G127" s="2"/>
    </row>
    <row r="128" spans="1:7" s="9" customFormat="1">
      <c r="A128" s="10"/>
      <c r="G128" s="2"/>
    </row>
    <row r="129" spans="1:7" s="9" customFormat="1">
      <c r="A129" s="10"/>
      <c r="G129" s="2"/>
    </row>
    <row r="130" spans="1:7" s="9" customFormat="1">
      <c r="A130" s="10"/>
      <c r="G130" s="2"/>
    </row>
    <row r="131" spans="1:7" s="9" customFormat="1">
      <c r="A131" s="10"/>
      <c r="G131" s="2"/>
    </row>
    <row r="132" spans="1:7" s="9" customFormat="1">
      <c r="A132" s="10"/>
      <c r="G132" s="2"/>
    </row>
    <row r="133" spans="1:7" s="9" customFormat="1">
      <c r="A133" s="10"/>
      <c r="G133" s="2"/>
    </row>
    <row r="134" spans="1:7" s="9" customFormat="1">
      <c r="A134" s="10"/>
      <c r="G134" s="2"/>
    </row>
    <row r="135" spans="1:7" s="9" customFormat="1">
      <c r="A135" s="10"/>
      <c r="G135" s="2"/>
    </row>
    <row r="136" spans="1:7" s="9" customFormat="1">
      <c r="A136" s="10"/>
      <c r="G136" s="2"/>
    </row>
    <row r="137" spans="1:7" s="9" customFormat="1">
      <c r="A137" s="10"/>
      <c r="G137" s="2"/>
    </row>
    <row r="138" spans="1:7" s="9" customFormat="1">
      <c r="A138" s="10"/>
      <c r="G138" s="2"/>
    </row>
    <row r="139" spans="1:7" s="9" customFormat="1">
      <c r="A139" s="10"/>
      <c r="G139" s="2"/>
    </row>
    <row r="140" spans="1:7" s="9" customFormat="1">
      <c r="A140" s="10"/>
      <c r="G140" s="2"/>
    </row>
    <row r="141" spans="1:7" s="9" customFormat="1">
      <c r="A141" s="10"/>
      <c r="G141" s="2"/>
    </row>
    <row r="142" spans="1:7" s="9" customFormat="1">
      <c r="A142" s="10"/>
      <c r="G142" s="2"/>
    </row>
    <row r="143" spans="1:7" s="9" customFormat="1">
      <c r="A143" s="10"/>
      <c r="G143" s="2"/>
    </row>
    <row r="144" spans="1:7" s="9" customFormat="1">
      <c r="A144" s="10"/>
      <c r="G144" s="2"/>
    </row>
    <row r="145" spans="1:7" s="9" customFormat="1">
      <c r="A145" s="10"/>
      <c r="G145" s="2"/>
    </row>
    <row r="146" spans="1:7" s="9" customFormat="1">
      <c r="A146" s="10"/>
      <c r="G146" s="2"/>
    </row>
    <row r="147" spans="1:7" s="9" customFormat="1">
      <c r="A147" s="10"/>
      <c r="G147" s="2"/>
    </row>
    <row r="148" spans="1:7" s="9" customFormat="1">
      <c r="A148" s="10"/>
      <c r="G148" s="2"/>
    </row>
    <row r="149" spans="1:7" s="9" customFormat="1">
      <c r="A149" s="10"/>
      <c r="G149" s="2"/>
    </row>
    <row r="150" spans="1:7" s="9" customFormat="1">
      <c r="A150" s="10"/>
      <c r="G150" s="2"/>
    </row>
    <row r="151" spans="1:7" s="9" customFormat="1">
      <c r="A151" s="10"/>
      <c r="G151" s="2"/>
    </row>
    <row r="152" spans="1:7" s="9" customFormat="1">
      <c r="A152" s="10"/>
      <c r="G152" s="2"/>
    </row>
    <row r="153" spans="1:7" s="9" customFormat="1">
      <c r="A153" s="10"/>
      <c r="G153" s="2"/>
    </row>
    <row r="154" spans="1:7" s="9" customFormat="1">
      <c r="A154" s="10"/>
      <c r="G154" s="2"/>
    </row>
    <row r="155" spans="1:7" s="9" customFormat="1">
      <c r="A155" s="10"/>
      <c r="G155" s="2"/>
    </row>
    <row r="156" spans="1:7" s="9" customFormat="1">
      <c r="A156" s="10"/>
      <c r="G156" s="2"/>
    </row>
    <row r="157" spans="1:7" s="9" customFormat="1">
      <c r="A157" s="10"/>
      <c r="G157" s="2"/>
    </row>
    <row r="158" spans="1:7" s="9" customFormat="1">
      <c r="A158" s="10"/>
      <c r="G158" s="2"/>
    </row>
    <row r="159" spans="1:7" s="9" customFormat="1">
      <c r="A159" s="10"/>
      <c r="G159" s="2"/>
    </row>
    <row r="160" spans="1:7" s="9" customFormat="1">
      <c r="A160" s="10"/>
      <c r="G160" s="2"/>
    </row>
    <row r="161" spans="1:7" s="9" customFormat="1">
      <c r="A161" s="10"/>
      <c r="G161" s="2"/>
    </row>
    <row r="162" spans="1:7" s="9" customFormat="1">
      <c r="A162" s="10"/>
      <c r="G162" s="2"/>
    </row>
    <row r="163" spans="1:7" s="9" customFormat="1">
      <c r="A163" s="10"/>
      <c r="G163" s="2"/>
    </row>
    <row r="164" spans="1:7" s="9" customFormat="1">
      <c r="A164" s="10"/>
      <c r="G164" s="2"/>
    </row>
    <row r="165" spans="1:7" s="9" customFormat="1">
      <c r="A165" s="10"/>
      <c r="G165" s="2"/>
    </row>
    <row r="166" spans="1:7" s="9" customFormat="1">
      <c r="A166" s="10"/>
      <c r="G166" s="2"/>
    </row>
    <row r="167" spans="1:7" s="9" customFormat="1">
      <c r="A167" s="10"/>
      <c r="G167" s="2"/>
    </row>
    <row r="168" spans="1:7" s="9" customFormat="1">
      <c r="A168" s="10"/>
      <c r="G168" s="2"/>
    </row>
    <row r="169" spans="1:7" s="9" customFormat="1">
      <c r="A169" s="10"/>
      <c r="G169" s="2"/>
    </row>
    <row r="170" spans="1:7" s="9" customFormat="1">
      <c r="A170" s="10"/>
      <c r="G170" s="2"/>
    </row>
    <row r="171" spans="1:7" s="9" customFormat="1">
      <c r="A171" s="10"/>
      <c r="G171" s="2"/>
    </row>
    <row r="172" spans="1:7" s="9" customFormat="1">
      <c r="A172" s="10"/>
      <c r="G172" s="2"/>
    </row>
    <row r="173" spans="1:7" s="9" customFormat="1">
      <c r="A173" s="10"/>
      <c r="G173" s="2"/>
    </row>
    <row r="174" spans="1:7" s="9" customFormat="1">
      <c r="A174" s="10"/>
      <c r="G174" s="2"/>
    </row>
    <row r="175" spans="1:7" s="9" customFormat="1">
      <c r="A175" s="10"/>
      <c r="G175" s="2"/>
    </row>
    <row r="176" spans="1:7" s="9" customFormat="1">
      <c r="A176" s="10"/>
      <c r="G176" s="2"/>
    </row>
    <row r="177" spans="1:7" s="9" customFormat="1">
      <c r="A177" s="10"/>
      <c r="G177" s="2"/>
    </row>
    <row r="178" spans="1:7" s="9" customFormat="1">
      <c r="A178" s="10"/>
      <c r="G178" s="2"/>
    </row>
    <row r="179" spans="1:7" s="9" customFormat="1">
      <c r="A179" s="10"/>
      <c r="G179" s="2"/>
    </row>
    <row r="180" spans="1:7" s="9" customFormat="1">
      <c r="A180" s="10"/>
      <c r="G180" s="2"/>
    </row>
    <row r="181" spans="1:7" s="9" customFormat="1">
      <c r="A181" s="10"/>
      <c r="G181" s="2"/>
    </row>
    <row r="182" spans="1:7" s="9" customFormat="1">
      <c r="A182" s="10"/>
      <c r="G182" s="2"/>
    </row>
    <row r="183" spans="1:7" s="9" customFormat="1">
      <c r="A183" s="10"/>
      <c r="G183" s="2"/>
    </row>
    <row r="184" spans="1:7" s="9" customFormat="1">
      <c r="A184" s="10"/>
      <c r="G184" s="2"/>
    </row>
    <row r="185" spans="1:7" s="9" customFormat="1">
      <c r="A185" s="10"/>
      <c r="G185" s="2"/>
    </row>
    <row r="186" spans="1:7" s="9" customFormat="1">
      <c r="A186" s="10"/>
      <c r="G186" s="2"/>
    </row>
    <row r="187" spans="1:7" s="9" customFormat="1">
      <c r="A187" s="10"/>
      <c r="G187" s="2"/>
    </row>
    <row r="188" spans="1:7" s="9" customFormat="1">
      <c r="A188" s="10"/>
      <c r="G188" s="2"/>
    </row>
    <row r="189" spans="1:7" s="9" customFormat="1">
      <c r="A189" s="10"/>
      <c r="G189" s="2"/>
    </row>
    <row r="190" spans="1:7" s="9" customFormat="1">
      <c r="A190" s="10"/>
      <c r="G190" s="2"/>
    </row>
    <row r="191" spans="1:7" s="9" customFormat="1">
      <c r="A191" s="10"/>
      <c r="G191" s="2"/>
    </row>
    <row r="192" spans="1:7" s="9" customFormat="1">
      <c r="A192" s="10"/>
      <c r="G192" s="2"/>
    </row>
    <row r="193" spans="1:7" s="9" customFormat="1">
      <c r="A193" s="10"/>
      <c r="G193" s="2"/>
    </row>
    <row r="194" spans="1:7" s="9" customFormat="1">
      <c r="A194" s="10"/>
      <c r="G194" s="2"/>
    </row>
    <row r="195" spans="1:7" s="9" customFormat="1">
      <c r="A195" s="10"/>
      <c r="G195" s="2"/>
    </row>
    <row r="196" spans="1:7" s="9" customFormat="1">
      <c r="A196" s="10"/>
      <c r="G196" s="2"/>
    </row>
    <row r="197" spans="1:7" s="9" customFormat="1">
      <c r="A197" s="10"/>
      <c r="G197" s="2"/>
    </row>
    <row r="198" spans="1:7" s="9" customFormat="1">
      <c r="A198" s="10"/>
      <c r="G198" s="2"/>
    </row>
    <row r="199" spans="1:7" s="9" customFormat="1">
      <c r="A199" s="10"/>
      <c r="G199" s="2"/>
    </row>
    <row r="200" spans="1:7" s="9" customFormat="1">
      <c r="A200" s="10"/>
      <c r="G200" s="2"/>
    </row>
    <row r="201" spans="1:7" s="9" customFormat="1">
      <c r="A201" s="10"/>
      <c r="G201" s="2"/>
    </row>
    <row r="202" spans="1:7" s="9" customFormat="1">
      <c r="A202" s="10"/>
      <c r="G202" s="2"/>
    </row>
    <row r="203" spans="1:7" s="9" customFormat="1">
      <c r="A203" s="10"/>
      <c r="G203" s="2"/>
    </row>
    <row r="204" spans="1:7" s="9" customFormat="1">
      <c r="A204" s="10"/>
      <c r="G204" s="2"/>
    </row>
    <row r="205" spans="1:7" s="9" customFormat="1">
      <c r="A205" s="10"/>
      <c r="G205" s="2"/>
    </row>
    <row r="206" spans="1:7" s="9" customFormat="1">
      <c r="A206" s="10"/>
      <c r="G206" s="2"/>
    </row>
    <row r="207" spans="1:7" s="9" customFormat="1">
      <c r="A207" s="10"/>
      <c r="G207" s="2"/>
    </row>
    <row r="208" spans="1:7" s="9" customFormat="1">
      <c r="A208" s="10"/>
      <c r="G208" s="2"/>
    </row>
    <row r="209" spans="1:7" s="9" customFormat="1">
      <c r="A209" s="10"/>
      <c r="G209" s="2"/>
    </row>
    <row r="210" spans="1:7" s="9" customFormat="1">
      <c r="A210" s="10"/>
      <c r="G210" s="2"/>
    </row>
    <row r="211" spans="1:7" s="9" customFormat="1">
      <c r="A211" s="10"/>
      <c r="G211" s="2"/>
    </row>
    <row r="212" spans="1:7" s="9" customFormat="1">
      <c r="A212" s="10"/>
      <c r="G212" s="2"/>
    </row>
    <row r="213" spans="1:7" s="9" customFormat="1">
      <c r="A213" s="10"/>
      <c r="G213" s="2"/>
    </row>
    <row r="214" spans="1:7" s="9" customFormat="1">
      <c r="A214" s="10"/>
      <c r="G214" s="2"/>
    </row>
    <row r="215" spans="1:7" s="9" customFormat="1">
      <c r="A215" s="10"/>
      <c r="G215" s="2"/>
    </row>
    <row r="216" spans="1:7" s="9" customFormat="1">
      <c r="A216" s="10"/>
      <c r="G216" s="2"/>
    </row>
    <row r="217" spans="1:7" s="9" customFormat="1">
      <c r="A217" s="10"/>
      <c r="G217" s="2"/>
    </row>
    <row r="218" spans="1:7" s="9" customFormat="1">
      <c r="A218" s="10"/>
      <c r="G218" s="2"/>
    </row>
    <row r="219" spans="1:7" s="9" customFormat="1">
      <c r="A219" s="10"/>
      <c r="G219" s="2"/>
    </row>
    <row r="220" spans="1:7" s="9" customFormat="1">
      <c r="A220" s="10"/>
      <c r="G220" s="2"/>
    </row>
    <row r="221" spans="1:7" s="9" customFormat="1">
      <c r="A221" s="10"/>
      <c r="G221" s="2"/>
    </row>
    <row r="222" spans="1:7" s="9" customFormat="1">
      <c r="A222" s="10"/>
      <c r="G222" s="2"/>
    </row>
    <row r="223" spans="1:7" s="9" customFormat="1">
      <c r="A223" s="10"/>
      <c r="G223" s="2"/>
    </row>
    <row r="224" spans="1:7" s="9" customFormat="1">
      <c r="A224" s="10"/>
      <c r="G224" s="2"/>
    </row>
    <row r="225" spans="1:7" s="9" customFormat="1">
      <c r="A225" s="10"/>
      <c r="G225" s="2"/>
    </row>
    <row r="226" spans="1:7" s="9" customFormat="1">
      <c r="A226" s="10"/>
      <c r="G226" s="2"/>
    </row>
    <row r="227" spans="1:7" s="9" customFormat="1">
      <c r="A227" s="10"/>
      <c r="G227" s="2"/>
    </row>
    <row r="228" spans="1:7" s="9" customFormat="1">
      <c r="A228" s="10"/>
      <c r="G228" s="2"/>
    </row>
    <row r="229" spans="1:7" s="9" customFormat="1">
      <c r="A229" s="10"/>
      <c r="G229" s="2"/>
    </row>
    <row r="230" spans="1:7" s="9" customFormat="1">
      <c r="A230" s="10"/>
      <c r="G230" s="2"/>
    </row>
    <row r="231" spans="1:7" s="9" customFormat="1">
      <c r="A231" s="10"/>
      <c r="G231" s="2"/>
    </row>
    <row r="232" spans="1:7" s="9" customFormat="1">
      <c r="A232" s="10"/>
      <c r="G232" s="2"/>
    </row>
    <row r="233" spans="1:7" s="9" customFormat="1">
      <c r="A233" s="10"/>
      <c r="G233" s="2"/>
    </row>
    <row r="234" spans="1:7" s="9" customFormat="1">
      <c r="A234" s="10"/>
      <c r="G234" s="2"/>
    </row>
    <row r="235" spans="1:7" s="9" customFormat="1">
      <c r="A235" s="10"/>
      <c r="G235" s="2"/>
    </row>
    <row r="236" spans="1:7" s="9" customFormat="1">
      <c r="A236" s="10"/>
      <c r="G236" s="2"/>
    </row>
    <row r="237" spans="1:7" s="9" customFormat="1">
      <c r="A237" s="10"/>
      <c r="G237" s="2"/>
    </row>
    <row r="238" spans="1:7" s="9" customFormat="1">
      <c r="A238" s="10"/>
      <c r="G238" s="2"/>
    </row>
    <row r="239" spans="1:7" s="9" customFormat="1">
      <c r="A239" s="10"/>
      <c r="G239" s="2"/>
    </row>
    <row r="240" spans="1:7" s="9" customFormat="1">
      <c r="A240" s="10"/>
      <c r="G240" s="2"/>
    </row>
    <row r="241" spans="1:7" s="9" customFormat="1">
      <c r="A241" s="10"/>
      <c r="G241" s="2"/>
    </row>
    <row r="242" spans="1:7" s="9" customFormat="1">
      <c r="A242" s="10"/>
      <c r="G242" s="2"/>
    </row>
    <row r="243" spans="1:7" s="9" customFormat="1">
      <c r="A243" s="10"/>
      <c r="G243" s="2"/>
    </row>
    <row r="244" spans="1:7" s="9" customFormat="1">
      <c r="A244" s="10"/>
      <c r="G244" s="2"/>
    </row>
    <row r="245" spans="1:7" s="9" customFormat="1">
      <c r="A245" s="10"/>
      <c r="G245" s="2"/>
    </row>
    <row r="246" spans="1:7" s="9" customFormat="1">
      <c r="A246" s="10"/>
      <c r="G246" s="2"/>
    </row>
    <row r="247" spans="1:7" s="9" customFormat="1">
      <c r="A247" s="10"/>
      <c r="G247" s="2"/>
    </row>
    <row r="248" spans="1:7" s="9" customFormat="1">
      <c r="A248" s="10"/>
      <c r="G248" s="2"/>
    </row>
    <row r="249" spans="1:7" s="9" customFormat="1">
      <c r="A249" s="10"/>
      <c r="G249" s="2"/>
    </row>
    <row r="250" spans="1:7" s="9" customFormat="1">
      <c r="A250" s="10"/>
      <c r="G250" s="2"/>
    </row>
    <row r="251" spans="1:7" s="9" customFormat="1">
      <c r="A251" s="10"/>
      <c r="G251" s="2"/>
    </row>
    <row r="252" spans="1:7" s="9" customFormat="1">
      <c r="A252" s="10"/>
      <c r="G252" s="2"/>
    </row>
    <row r="253" spans="1:7" s="9" customFormat="1">
      <c r="A253" s="10"/>
      <c r="G253" s="2"/>
    </row>
    <row r="254" spans="1:7" s="9" customFormat="1">
      <c r="A254" s="10"/>
      <c r="G254" s="2"/>
    </row>
    <row r="255" spans="1:7" s="9" customFormat="1">
      <c r="A255" s="10"/>
      <c r="G255" s="2"/>
    </row>
    <row r="256" spans="1:7" s="9" customFormat="1">
      <c r="A256" s="10"/>
      <c r="G256" s="2"/>
    </row>
    <row r="257" spans="1:7" s="9" customFormat="1">
      <c r="A257" s="10"/>
      <c r="G257" s="2"/>
    </row>
    <row r="258" spans="1:7" s="9" customFormat="1">
      <c r="A258" s="10"/>
      <c r="G258" s="2"/>
    </row>
    <row r="259" spans="1:7" s="9" customFormat="1">
      <c r="A259" s="10"/>
      <c r="G259" s="2"/>
    </row>
    <row r="260" spans="1:7" s="9" customFormat="1">
      <c r="A260" s="10"/>
      <c r="G260" s="2"/>
    </row>
    <row r="261" spans="1:7" s="9" customFormat="1">
      <c r="A261" s="10"/>
      <c r="G261" s="2"/>
    </row>
    <row r="262" spans="1:7" s="9" customFormat="1">
      <c r="A262" s="10"/>
      <c r="G262" s="2"/>
    </row>
    <row r="263" spans="1:7" s="9" customFormat="1">
      <c r="A263" s="10"/>
      <c r="G263" s="2"/>
    </row>
    <row r="264" spans="1:7" s="9" customFormat="1">
      <c r="A264" s="10"/>
      <c r="G264" s="2"/>
    </row>
    <row r="265" spans="1:7" s="9" customFormat="1">
      <c r="A265" s="10"/>
      <c r="G265" s="2"/>
    </row>
    <row r="266" spans="1:7" s="9" customFormat="1">
      <c r="A266" s="10"/>
      <c r="G266" s="2"/>
    </row>
    <row r="267" spans="1:7" s="9" customFormat="1">
      <c r="A267" s="10"/>
      <c r="G267" s="2"/>
    </row>
    <row r="268" spans="1:7" s="9" customFormat="1">
      <c r="A268" s="10"/>
      <c r="G268" s="2"/>
    </row>
    <row r="269" spans="1:7" s="9" customFormat="1">
      <c r="A269" s="10"/>
      <c r="G269" s="2"/>
    </row>
    <row r="270" spans="1:7" s="9" customFormat="1">
      <c r="A270" s="10"/>
      <c r="G270" s="2"/>
    </row>
    <row r="271" spans="1:7" s="9" customFormat="1">
      <c r="A271" s="10"/>
      <c r="G271" s="2"/>
    </row>
    <row r="272" spans="1:7" s="9" customFormat="1">
      <c r="A272" s="10"/>
      <c r="G272" s="2"/>
    </row>
    <row r="273" spans="1:7" s="9" customFormat="1">
      <c r="A273" s="10"/>
      <c r="G273" s="2"/>
    </row>
    <row r="274" spans="1:7" s="9" customFormat="1">
      <c r="A274" s="10"/>
      <c r="G274" s="2"/>
    </row>
    <row r="275" spans="1:7" s="9" customFormat="1">
      <c r="A275" s="10"/>
      <c r="G275" s="2"/>
    </row>
    <row r="276" spans="1:7" s="9" customFormat="1">
      <c r="A276" s="10"/>
      <c r="G276" s="2"/>
    </row>
    <row r="277" spans="1:7" s="9" customFormat="1">
      <c r="A277" s="10"/>
      <c r="G277" s="2"/>
    </row>
    <row r="278" spans="1:7" s="9" customFormat="1">
      <c r="A278" s="10"/>
      <c r="G278" s="2"/>
    </row>
    <row r="279" spans="1:7" s="9" customFormat="1">
      <c r="A279" s="10"/>
      <c r="G279" s="2"/>
    </row>
    <row r="280" spans="1:7" s="9" customFormat="1">
      <c r="A280" s="10"/>
      <c r="G280" s="2"/>
    </row>
    <row r="281" spans="1:7" s="9" customFormat="1">
      <c r="A281" s="10"/>
      <c r="G281" s="2"/>
    </row>
    <row r="282" spans="1:7" s="9" customFormat="1">
      <c r="A282" s="10"/>
      <c r="G282" s="2"/>
    </row>
    <row r="283" spans="1:7" s="9" customFormat="1">
      <c r="A283" s="10"/>
      <c r="G283" s="2"/>
    </row>
    <row r="284" spans="1:7" s="9" customFormat="1">
      <c r="A284" s="10"/>
      <c r="G284" s="2"/>
    </row>
    <row r="285" spans="1:7" s="9" customFormat="1">
      <c r="A285" s="10"/>
      <c r="G285" s="2"/>
    </row>
    <row r="286" spans="1:7" s="9" customFormat="1">
      <c r="A286" s="10"/>
      <c r="G286" s="2"/>
    </row>
    <row r="287" spans="1:7" s="9" customFormat="1">
      <c r="A287" s="10"/>
      <c r="G287" s="2"/>
    </row>
    <row r="288" spans="1:7" s="9" customFormat="1">
      <c r="A288" s="10"/>
      <c r="G288" s="2"/>
    </row>
    <row r="289" spans="1:7" s="9" customFormat="1">
      <c r="A289" s="10"/>
      <c r="G289" s="2"/>
    </row>
    <row r="290" spans="1:7" s="9" customFormat="1">
      <c r="A290" s="10"/>
      <c r="G290" s="2"/>
    </row>
    <row r="291" spans="1:7" s="9" customFormat="1">
      <c r="A291" s="10"/>
      <c r="G291" s="2"/>
    </row>
    <row r="292" spans="1:7" s="9" customFormat="1">
      <c r="A292" s="10"/>
      <c r="G292" s="2"/>
    </row>
    <row r="293" spans="1:7" s="9" customFormat="1">
      <c r="A293" s="10"/>
      <c r="G293" s="2"/>
    </row>
    <row r="294" spans="1:7" s="9" customFormat="1">
      <c r="A294" s="10"/>
      <c r="G294" s="2"/>
    </row>
    <row r="295" spans="1:7" s="9" customFormat="1">
      <c r="A295" s="10"/>
      <c r="G295" s="2"/>
    </row>
    <row r="296" spans="1:7" s="9" customFormat="1">
      <c r="A296" s="10"/>
      <c r="G296" s="2"/>
    </row>
    <row r="297" spans="1:7" s="9" customFormat="1">
      <c r="A297" s="10"/>
      <c r="G297" s="2"/>
    </row>
    <row r="298" spans="1:7" s="9" customFormat="1">
      <c r="A298" s="10"/>
      <c r="G298" s="2"/>
    </row>
    <row r="299" spans="1:7" s="9" customFormat="1">
      <c r="A299" s="10"/>
      <c r="G299" s="2"/>
    </row>
    <row r="300" spans="1:7" s="9" customFormat="1">
      <c r="A300" s="10"/>
      <c r="G300" s="2"/>
    </row>
    <row r="301" spans="1:7" s="9" customFormat="1">
      <c r="A301" s="10"/>
      <c r="G301" s="2"/>
    </row>
    <row r="302" spans="1:7" s="9" customFormat="1">
      <c r="A302" s="10"/>
      <c r="G302" s="2"/>
    </row>
    <row r="303" spans="1:7" s="9" customFormat="1">
      <c r="A303" s="10"/>
      <c r="G303" s="2"/>
    </row>
    <row r="304" spans="1:7" s="9" customFormat="1">
      <c r="A304" s="10"/>
      <c r="G304" s="2"/>
    </row>
    <row r="305" spans="1:7" s="9" customFormat="1">
      <c r="A305" s="10"/>
      <c r="G305" s="2"/>
    </row>
    <row r="306" spans="1:7" s="9" customFormat="1">
      <c r="A306" s="10"/>
      <c r="G306" s="2"/>
    </row>
    <row r="307" spans="1:7" s="9" customFormat="1">
      <c r="A307" s="10"/>
      <c r="G307" s="2"/>
    </row>
    <row r="308" spans="1:7" s="9" customFormat="1">
      <c r="A308" s="10"/>
      <c r="G308" s="2"/>
    </row>
    <row r="309" spans="1:7" s="9" customFormat="1">
      <c r="A309" s="10"/>
      <c r="G309" s="2"/>
    </row>
    <row r="310" spans="1:7" s="9" customFormat="1">
      <c r="A310" s="10"/>
      <c r="G310" s="2"/>
    </row>
    <row r="311" spans="1:7" s="9" customFormat="1">
      <c r="A311" s="10"/>
      <c r="G311" s="2"/>
    </row>
    <row r="312" spans="1:7" s="9" customFormat="1">
      <c r="A312" s="10"/>
      <c r="G312" s="2"/>
    </row>
    <row r="313" spans="1:7" s="9" customFormat="1">
      <c r="A313" s="10"/>
      <c r="G313" s="2"/>
    </row>
    <row r="314" spans="1:7" s="9" customFormat="1">
      <c r="A314" s="10"/>
      <c r="G314" s="2"/>
    </row>
    <row r="315" spans="1:7" s="9" customFormat="1">
      <c r="A315" s="10"/>
      <c r="G315" s="2"/>
    </row>
    <row r="316" spans="1:7" s="9" customFormat="1">
      <c r="A316" s="10"/>
      <c r="G316" s="2"/>
    </row>
    <row r="317" spans="1:7" s="9" customFormat="1">
      <c r="A317" s="10"/>
      <c r="G317" s="2"/>
    </row>
    <row r="318" spans="1:7" s="9" customFormat="1">
      <c r="A318" s="10"/>
      <c r="G318" s="2"/>
    </row>
    <row r="319" spans="1:7" s="9" customFormat="1">
      <c r="A319" s="10"/>
      <c r="G319" s="2"/>
    </row>
    <row r="320" spans="1:7" s="9" customFormat="1">
      <c r="A320" s="10"/>
      <c r="G320" s="2"/>
    </row>
    <row r="321" spans="1:7" s="9" customFormat="1">
      <c r="A321" s="10"/>
      <c r="G321" s="2"/>
    </row>
    <row r="322" spans="1:7" s="9" customFormat="1">
      <c r="A322" s="10"/>
      <c r="G322" s="2"/>
    </row>
    <row r="323" spans="1:7" s="9" customFormat="1">
      <c r="A323" s="10"/>
      <c r="G323" s="2"/>
    </row>
    <row r="324" spans="1:7" s="9" customFormat="1">
      <c r="A324" s="10"/>
      <c r="G324" s="2"/>
    </row>
    <row r="325" spans="1:7" s="9" customFormat="1">
      <c r="A325" s="10"/>
      <c r="G325" s="2"/>
    </row>
    <row r="326" spans="1:7" s="9" customFormat="1">
      <c r="A326" s="10"/>
      <c r="G326" s="2"/>
    </row>
    <row r="327" spans="1:7" s="9" customFormat="1">
      <c r="A327" s="10"/>
      <c r="G327" s="2"/>
    </row>
    <row r="328" spans="1:7" s="9" customFormat="1">
      <c r="A328" s="10"/>
      <c r="G328" s="2"/>
    </row>
    <row r="329" spans="1:7" s="9" customFormat="1">
      <c r="A329" s="10"/>
      <c r="G329" s="2"/>
    </row>
    <row r="330" spans="1:7" s="9" customFormat="1">
      <c r="A330" s="10"/>
      <c r="G330" s="2"/>
    </row>
    <row r="331" spans="1:7" s="9" customFormat="1">
      <c r="A331" s="10"/>
      <c r="G331" s="2"/>
    </row>
    <row r="332" spans="1:7" s="9" customFormat="1">
      <c r="A332" s="10"/>
      <c r="G332" s="2"/>
    </row>
    <row r="333" spans="1:7" s="9" customFormat="1">
      <c r="A333" s="10"/>
      <c r="G333" s="2"/>
    </row>
    <row r="334" spans="1:7" s="9" customFormat="1">
      <c r="A334" s="10"/>
      <c r="G334" s="2"/>
    </row>
    <row r="335" spans="1:7" s="9" customFormat="1">
      <c r="A335" s="10"/>
      <c r="G335" s="2"/>
    </row>
    <row r="336" spans="1:7" s="9" customFormat="1">
      <c r="A336" s="10"/>
      <c r="G336" s="2"/>
    </row>
    <row r="337" spans="1:7" s="9" customFormat="1">
      <c r="A337" s="10"/>
      <c r="G337" s="2"/>
    </row>
    <row r="338" spans="1:7" s="9" customFormat="1">
      <c r="A338" s="10"/>
      <c r="G338" s="2"/>
    </row>
    <row r="339" spans="1:7" s="9" customFormat="1">
      <c r="A339" s="10"/>
      <c r="G339" s="2"/>
    </row>
    <row r="340" spans="1:7" s="9" customFormat="1">
      <c r="A340" s="10"/>
      <c r="G340" s="2"/>
    </row>
    <row r="341" spans="1:7" s="9" customFormat="1">
      <c r="A341" s="10"/>
      <c r="G341" s="2"/>
    </row>
    <row r="342" spans="1:7" s="9" customFormat="1">
      <c r="A342" s="10"/>
      <c r="G342" s="2"/>
    </row>
    <row r="343" spans="1:7" s="9" customFormat="1">
      <c r="A343" s="10"/>
      <c r="G343" s="2"/>
    </row>
    <row r="344" spans="1:7" s="9" customFormat="1">
      <c r="A344" s="10"/>
      <c r="G344" s="2"/>
    </row>
    <row r="345" spans="1:7" s="9" customFormat="1">
      <c r="A345" s="10"/>
      <c r="G345" s="2"/>
    </row>
    <row r="346" spans="1:7" s="9" customFormat="1">
      <c r="A346" s="10"/>
      <c r="G346" s="2"/>
    </row>
    <row r="347" spans="1:7" s="9" customFormat="1">
      <c r="A347" s="10"/>
      <c r="G347" s="2"/>
    </row>
    <row r="348" spans="1:7" s="9" customFormat="1">
      <c r="A348" s="10"/>
      <c r="G348" s="2"/>
    </row>
    <row r="349" spans="1:7" s="9" customFormat="1">
      <c r="A349" s="10"/>
      <c r="G349" s="2"/>
    </row>
    <row r="350" spans="1:7" s="9" customFormat="1">
      <c r="A350" s="10"/>
      <c r="G350" s="2"/>
    </row>
    <row r="351" spans="1:7" s="9" customFormat="1">
      <c r="A351" s="10"/>
      <c r="G351" s="2"/>
    </row>
    <row r="352" spans="1:7" s="9" customFormat="1">
      <c r="A352" s="10"/>
      <c r="G352" s="2"/>
    </row>
    <row r="353" spans="1:7" s="9" customFormat="1">
      <c r="A353" s="10"/>
      <c r="G353" s="2"/>
    </row>
    <row r="354" spans="1:7" s="9" customFormat="1">
      <c r="A354" s="10"/>
      <c r="G354" s="2"/>
    </row>
    <row r="355" spans="1:7" s="9" customFormat="1">
      <c r="A355" s="10"/>
      <c r="G355" s="2"/>
    </row>
    <row r="356" spans="1:7" s="9" customFormat="1">
      <c r="A356" s="10"/>
      <c r="G356" s="2"/>
    </row>
    <row r="357" spans="1:7" s="9" customFormat="1">
      <c r="A357" s="10"/>
      <c r="G357" s="2"/>
    </row>
    <row r="358" spans="1:7" s="9" customFormat="1">
      <c r="A358" s="10"/>
      <c r="G358" s="2"/>
    </row>
    <row r="359" spans="1:7" s="9" customFormat="1">
      <c r="A359" s="10"/>
      <c r="G359" s="2"/>
    </row>
    <row r="360" spans="1:7" s="9" customFormat="1">
      <c r="A360" s="10"/>
      <c r="G360" s="2"/>
    </row>
    <row r="361" spans="1:7" s="9" customFormat="1">
      <c r="A361" s="10"/>
      <c r="G361" s="2"/>
    </row>
    <row r="362" spans="1:7" s="9" customFormat="1">
      <c r="A362" s="10"/>
      <c r="G362" s="2"/>
    </row>
    <row r="363" spans="1:7" s="9" customFormat="1">
      <c r="A363" s="10"/>
      <c r="G363" s="2"/>
    </row>
    <row r="364" spans="1:7" s="9" customFormat="1">
      <c r="A364" s="10"/>
      <c r="G364" s="2"/>
    </row>
    <row r="365" spans="1:7" s="9" customFormat="1">
      <c r="A365" s="10"/>
      <c r="G365" s="2"/>
    </row>
    <row r="366" spans="1:7" s="9" customFormat="1">
      <c r="A366" s="10"/>
      <c r="G366" s="2"/>
    </row>
    <row r="367" spans="1:7" s="9" customFormat="1">
      <c r="A367" s="10"/>
      <c r="G367" s="2"/>
    </row>
    <row r="368" spans="1:7" s="9" customFormat="1">
      <c r="A368" s="10"/>
      <c r="G368" s="2"/>
    </row>
    <row r="369" spans="1:7" s="9" customFormat="1">
      <c r="A369" s="10"/>
      <c r="G369" s="2"/>
    </row>
    <row r="370" spans="1:7" s="9" customFormat="1">
      <c r="A370" s="10"/>
      <c r="G370" s="2"/>
    </row>
    <row r="371" spans="1:7" s="9" customFormat="1">
      <c r="A371" s="10"/>
      <c r="G371" s="2"/>
    </row>
    <row r="372" spans="1:7" s="9" customFormat="1">
      <c r="A372" s="10"/>
      <c r="G372" s="2"/>
    </row>
    <row r="373" spans="1:7" s="9" customFormat="1">
      <c r="A373" s="10"/>
      <c r="G373" s="2"/>
    </row>
    <row r="374" spans="1:7" s="9" customFormat="1">
      <c r="A374" s="10"/>
      <c r="G374" s="2"/>
    </row>
    <row r="375" spans="1:7" s="9" customFormat="1">
      <c r="A375" s="10"/>
      <c r="G375" s="2"/>
    </row>
    <row r="376" spans="1:7" s="9" customFormat="1">
      <c r="A376" s="10"/>
      <c r="G376" s="2"/>
    </row>
    <row r="377" spans="1:7" s="9" customFormat="1">
      <c r="A377" s="10"/>
      <c r="G377" s="2"/>
    </row>
    <row r="378" spans="1:7" s="9" customFormat="1">
      <c r="A378" s="10"/>
      <c r="G378" s="2"/>
    </row>
    <row r="379" spans="1:7" s="9" customFormat="1">
      <c r="A379" s="10"/>
      <c r="G379" s="2"/>
    </row>
    <row r="380" spans="1:7" s="9" customFormat="1">
      <c r="A380" s="10"/>
      <c r="G380" s="2"/>
    </row>
    <row r="381" spans="1:7" s="9" customFormat="1">
      <c r="A381" s="10"/>
      <c r="G381" s="2"/>
    </row>
    <row r="382" spans="1:7" s="9" customFormat="1">
      <c r="A382" s="10"/>
      <c r="G382" s="2"/>
    </row>
    <row r="383" spans="1:7" s="9" customFormat="1">
      <c r="A383" s="10"/>
      <c r="G383" s="2"/>
    </row>
    <row r="384" spans="1:7" s="9" customFormat="1">
      <c r="A384" s="10"/>
      <c r="G384" s="2"/>
    </row>
    <row r="385" spans="1:7" s="9" customFormat="1">
      <c r="A385" s="10"/>
      <c r="G385" s="2"/>
    </row>
    <row r="386" spans="1:7" s="9" customFormat="1">
      <c r="A386" s="10"/>
      <c r="G386" s="2"/>
    </row>
    <row r="387" spans="1:7" s="9" customFormat="1">
      <c r="A387" s="10"/>
      <c r="G387" s="2"/>
    </row>
    <row r="388" spans="1:7" s="9" customFormat="1">
      <c r="A388" s="10"/>
      <c r="G388" s="2"/>
    </row>
    <row r="389" spans="1:7" s="9" customFormat="1">
      <c r="A389" s="10"/>
      <c r="G389" s="2"/>
    </row>
    <row r="390" spans="1:7" s="9" customFormat="1">
      <c r="A390" s="10"/>
      <c r="G390" s="2"/>
    </row>
    <row r="391" spans="1:7" s="9" customFormat="1">
      <c r="A391" s="10"/>
      <c r="G391" s="2"/>
    </row>
    <row r="392" spans="1:7" s="9" customFormat="1">
      <c r="A392" s="10"/>
      <c r="G392" s="2"/>
    </row>
    <row r="393" spans="1:7" s="9" customFormat="1">
      <c r="A393" s="10"/>
      <c r="G393" s="2"/>
    </row>
    <row r="394" spans="1:7" s="9" customFormat="1">
      <c r="A394" s="10"/>
      <c r="G394" s="2"/>
    </row>
    <row r="395" spans="1:7" s="9" customFormat="1">
      <c r="A395" s="10"/>
      <c r="G395" s="2"/>
    </row>
    <row r="396" spans="1:7" s="9" customFormat="1">
      <c r="A396" s="10"/>
      <c r="G396" s="2"/>
    </row>
    <row r="397" spans="1:7" s="9" customFormat="1">
      <c r="A397" s="10"/>
      <c r="G397" s="2"/>
    </row>
    <row r="398" spans="1:7" s="9" customFormat="1">
      <c r="A398" s="10"/>
      <c r="G398" s="2"/>
    </row>
    <row r="399" spans="1:7" s="9" customFormat="1">
      <c r="A399" s="10"/>
      <c r="G399" s="2"/>
    </row>
    <row r="400" spans="1:7" s="9" customFormat="1">
      <c r="A400" s="10"/>
      <c r="G400" s="2"/>
    </row>
    <row r="401" spans="1:7" s="9" customFormat="1">
      <c r="A401" s="10"/>
      <c r="G401" s="2"/>
    </row>
    <row r="402" spans="1:7" s="9" customFormat="1">
      <c r="A402" s="10"/>
      <c r="G402" s="2"/>
    </row>
    <row r="403" spans="1:7" s="9" customFormat="1">
      <c r="A403" s="10"/>
      <c r="G403" s="2"/>
    </row>
    <row r="404" spans="1:7" s="9" customFormat="1">
      <c r="A404" s="10"/>
      <c r="G404" s="2"/>
    </row>
    <row r="405" spans="1:7" s="9" customFormat="1">
      <c r="A405" s="10"/>
      <c r="G405" s="2"/>
    </row>
    <row r="406" spans="1:7" s="9" customFormat="1">
      <c r="A406" s="10"/>
      <c r="G406" s="2"/>
    </row>
    <row r="407" spans="1:7" s="9" customFormat="1">
      <c r="A407" s="10"/>
      <c r="G407" s="2"/>
    </row>
    <row r="408" spans="1:7" s="9" customFormat="1">
      <c r="A408" s="10"/>
      <c r="G408" s="2"/>
    </row>
    <row r="409" spans="1:7" s="9" customFormat="1">
      <c r="A409" s="10"/>
      <c r="G409" s="2"/>
    </row>
    <row r="410" spans="1:7" s="9" customFormat="1">
      <c r="A410" s="10"/>
      <c r="G410" s="2"/>
    </row>
    <row r="411" spans="1:7" s="9" customFormat="1">
      <c r="A411" s="10"/>
      <c r="G411" s="2"/>
    </row>
    <row r="412" spans="1:7" s="9" customFormat="1">
      <c r="A412" s="10"/>
      <c r="G412" s="2"/>
    </row>
    <row r="413" spans="1:7" s="9" customFormat="1">
      <c r="A413" s="10"/>
      <c r="G413" s="2"/>
    </row>
    <row r="414" spans="1:7" s="9" customFormat="1">
      <c r="A414" s="10"/>
      <c r="G414" s="2"/>
    </row>
    <row r="415" spans="1:7" s="9" customFormat="1">
      <c r="A415" s="10"/>
      <c r="G415" s="2"/>
    </row>
    <row r="416" spans="1:7" s="9" customFormat="1">
      <c r="A416" s="10"/>
      <c r="G416" s="2"/>
    </row>
    <row r="417" spans="1:7" s="9" customFormat="1">
      <c r="A417" s="10"/>
      <c r="G417" s="2"/>
    </row>
    <row r="418" spans="1:7" s="9" customFormat="1">
      <c r="A418" s="10"/>
      <c r="G418" s="2"/>
    </row>
    <row r="419" spans="1:7" s="9" customFormat="1">
      <c r="A419" s="10"/>
      <c r="G419" s="2"/>
    </row>
    <row r="420" spans="1:7" s="9" customFormat="1">
      <c r="A420" s="10"/>
      <c r="G420" s="2"/>
    </row>
    <row r="421" spans="1:7" s="9" customFormat="1">
      <c r="A421" s="10"/>
      <c r="G421" s="2"/>
    </row>
    <row r="422" spans="1:7" s="9" customFormat="1">
      <c r="A422" s="10"/>
      <c r="G422" s="2"/>
    </row>
    <row r="423" spans="1:7" s="9" customFormat="1">
      <c r="A423" s="10"/>
      <c r="G423" s="2"/>
    </row>
    <row r="424" spans="1:7" s="9" customFormat="1">
      <c r="A424" s="10"/>
      <c r="G424" s="2"/>
    </row>
    <row r="425" spans="1:7" s="9" customFormat="1">
      <c r="A425" s="10"/>
      <c r="G425" s="2"/>
    </row>
    <row r="426" spans="1:7" s="9" customFormat="1">
      <c r="A426" s="10"/>
      <c r="G426" s="2"/>
    </row>
    <row r="427" spans="1:7" s="9" customFormat="1">
      <c r="A427" s="10"/>
      <c r="G427" s="2"/>
    </row>
    <row r="428" spans="1:7" s="9" customFormat="1">
      <c r="A428" s="10"/>
      <c r="G428" s="2"/>
    </row>
    <row r="429" spans="1:7" s="9" customFormat="1">
      <c r="A429" s="10"/>
      <c r="G429" s="2"/>
    </row>
    <row r="430" spans="1:7" s="9" customFormat="1">
      <c r="A430" s="10"/>
      <c r="G430" s="2"/>
    </row>
    <row r="431" spans="1:7" s="9" customFormat="1">
      <c r="A431" s="10"/>
      <c r="G431" s="2"/>
    </row>
    <row r="432" spans="1:7" s="9" customFormat="1">
      <c r="A432" s="10"/>
      <c r="G432" s="2"/>
    </row>
    <row r="433" spans="1:7" s="9" customFormat="1">
      <c r="A433" s="10"/>
      <c r="G433" s="2"/>
    </row>
    <row r="434" spans="1:7" s="9" customFormat="1">
      <c r="A434" s="10"/>
      <c r="G434" s="2"/>
    </row>
    <row r="435" spans="1:7" s="9" customFormat="1">
      <c r="A435" s="10"/>
      <c r="G435" s="2"/>
    </row>
    <row r="436" spans="1:7" s="9" customFormat="1">
      <c r="A436" s="10"/>
      <c r="G436" s="2"/>
    </row>
    <row r="437" spans="1:7" s="9" customFormat="1">
      <c r="A437" s="10"/>
      <c r="G437" s="2"/>
    </row>
    <row r="438" spans="1:7" s="9" customFormat="1">
      <c r="A438" s="10"/>
      <c r="G438" s="2"/>
    </row>
    <row r="439" spans="1:7" s="9" customFormat="1">
      <c r="A439" s="10"/>
      <c r="G439" s="2"/>
    </row>
    <row r="440" spans="1:7" s="9" customFormat="1">
      <c r="A440" s="10"/>
      <c r="G440" s="2"/>
    </row>
    <row r="441" spans="1:7" s="9" customFormat="1">
      <c r="A441" s="10"/>
      <c r="G441" s="2"/>
    </row>
    <row r="442" spans="1:7" s="9" customFormat="1">
      <c r="A442" s="10"/>
      <c r="G442" s="2"/>
    </row>
    <row r="443" spans="1:7" s="9" customFormat="1">
      <c r="A443" s="10"/>
      <c r="G443" s="2"/>
    </row>
    <row r="444" spans="1:7" s="9" customFormat="1">
      <c r="A444" s="10"/>
      <c r="G444" s="2"/>
    </row>
    <row r="445" spans="1:7" s="9" customFormat="1">
      <c r="A445" s="10"/>
      <c r="G445" s="2"/>
    </row>
    <row r="446" spans="1:7" s="9" customFormat="1">
      <c r="A446" s="10"/>
      <c r="G446" s="2"/>
    </row>
    <row r="447" spans="1:7" s="9" customFormat="1">
      <c r="A447" s="10"/>
      <c r="G447" s="2"/>
    </row>
    <row r="448" spans="1:7" s="9" customFormat="1">
      <c r="A448" s="10"/>
      <c r="G448" s="2"/>
    </row>
    <row r="449" spans="1:7" s="9" customFormat="1">
      <c r="A449" s="10"/>
      <c r="G449" s="2"/>
    </row>
    <row r="450" spans="1:7" s="9" customFormat="1">
      <c r="A450" s="10"/>
      <c r="G450" s="2"/>
    </row>
    <row r="451" spans="1:7" s="9" customFormat="1">
      <c r="A451" s="10"/>
      <c r="G451" s="2"/>
    </row>
    <row r="452" spans="1:7" s="9" customFormat="1">
      <c r="A452" s="10"/>
      <c r="G452" s="2"/>
    </row>
    <row r="453" spans="1:7" s="9" customFormat="1">
      <c r="A453" s="10"/>
      <c r="G453" s="2"/>
    </row>
    <row r="454" spans="1:7" s="9" customFormat="1">
      <c r="A454" s="10"/>
      <c r="G454" s="2"/>
    </row>
    <row r="455" spans="1:7" s="9" customFormat="1">
      <c r="A455" s="10"/>
      <c r="G455" s="2"/>
    </row>
    <row r="456" spans="1:7" s="9" customFormat="1">
      <c r="A456" s="10"/>
      <c r="G456" s="2"/>
    </row>
    <row r="457" spans="1:7" s="9" customFormat="1">
      <c r="A457" s="10"/>
      <c r="G457" s="2"/>
    </row>
    <row r="458" spans="1:7" s="9" customFormat="1">
      <c r="A458" s="10"/>
      <c r="G458" s="2"/>
    </row>
    <row r="459" spans="1:7" s="9" customFormat="1">
      <c r="A459" s="10"/>
      <c r="G459" s="2"/>
    </row>
    <row r="460" spans="1:7" s="9" customFormat="1">
      <c r="A460" s="10"/>
      <c r="G460" s="2"/>
    </row>
    <row r="461" spans="1:7" s="9" customFormat="1">
      <c r="A461" s="10"/>
      <c r="G461" s="2"/>
    </row>
    <row r="462" spans="1:7" s="9" customFormat="1">
      <c r="A462" s="10"/>
      <c r="G462" s="2"/>
    </row>
    <row r="463" spans="1:7" s="9" customFormat="1">
      <c r="A463" s="10"/>
      <c r="G463" s="2"/>
    </row>
    <row r="464" spans="1:7" s="9" customFormat="1">
      <c r="A464" s="10"/>
      <c r="G464" s="2"/>
    </row>
    <row r="465" spans="1:7" s="9" customFormat="1">
      <c r="A465" s="10"/>
      <c r="G465" s="2"/>
    </row>
    <row r="466" spans="1:7" s="9" customFormat="1">
      <c r="A466" s="10"/>
      <c r="G466" s="2"/>
    </row>
    <row r="467" spans="1:7" s="9" customFormat="1">
      <c r="A467" s="10"/>
      <c r="G467" s="2"/>
    </row>
    <row r="468" spans="1:7" s="9" customFormat="1">
      <c r="A468" s="10"/>
      <c r="G468" s="2"/>
    </row>
    <row r="469" spans="1:7" s="9" customFormat="1">
      <c r="A469" s="10"/>
      <c r="G469" s="2"/>
    </row>
    <row r="470" spans="1:7" s="9" customFormat="1">
      <c r="A470" s="10"/>
      <c r="G470" s="2"/>
    </row>
    <row r="471" spans="1:7" s="9" customFormat="1">
      <c r="A471" s="10"/>
      <c r="G471" s="2"/>
    </row>
    <row r="472" spans="1:7" s="9" customFormat="1">
      <c r="A472" s="10"/>
      <c r="G472" s="2"/>
    </row>
    <row r="473" spans="1:7" s="9" customFormat="1">
      <c r="A473" s="10"/>
      <c r="G473" s="2"/>
    </row>
    <row r="474" spans="1:7" s="9" customFormat="1">
      <c r="A474" s="10"/>
      <c r="G474" s="2"/>
    </row>
    <row r="475" spans="1:7" s="9" customFormat="1">
      <c r="A475" s="10"/>
      <c r="G475" s="2"/>
    </row>
    <row r="476" spans="1:7" s="9" customFormat="1">
      <c r="A476" s="10"/>
      <c r="G476" s="2"/>
    </row>
    <row r="477" spans="1:7" s="9" customFormat="1">
      <c r="A477" s="10"/>
      <c r="G477" s="2"/>
    </row>
    <row r="478" spans="1:7" s="9" customFormat="1">
      <c r="A478" s="10"/>
      <c r="G478" s="2"/>
    </row>
    <row r="479" spans="1:7" s="9" customFormat="1">
      <c r="A479" s="10"/>
      <c r="G479" s="2"/>
    </row>
    <row r="480" spans="1:7" s="9" customFormat="1">
      <c r="A480" s="10"/>
      <c r="G480" s="2"/>
    </row>
    <row r="481" spans="1:7" s="9" customFormat="1">
      <c r="A481" s="10"/>
      <c r="G481" s="2"/>
    </row>
    <row r="482" spans="1:7" s="9" customFormat="1">
      <c r="A482" s="10"/>
      <c r="G482" s="2"/>
    </row>
    <row r="483" spans="1:7" s="9" customFormat="1">
      <c r="A483" s="10"/>
      <c r="G483" s="2"/>
    </row>
    <row r="484" spans="1:7" s="9" customFormat="1">
      <c r="A484" s="10"/>
      <c r="G484" s="2"/>
    </row>
    <row r="485" spans="1:7" s="9" customFormat="1">
      <c r="A485" s="10"/>
      <c r="G485" s="2"/>
    </row>
    <row r="486" spans="1:7" s="9" customFormat="1">
      <c r="A486" s="10"/>
      <c r="G486" s="2"/>
    </row>
    <row r="487" spans="1:7" s="9" customFormat="1">
      <c r="A487" s="10"/>
      <c r="G487" s="2"/>
    </row>
    <row r="488" spans="1:7" s="9" customFormat="1">
      <c r="A488" s="10"/>
      <c r="G488" s="2"/>
    </row>
    <row r="489" spans="1:7" s="9" customFormat="1">
      <c r="A489" s="10"/>
      <c r="G489" s="2"/>
    </row>
    <row r="490" spans="1:7" s="9" customFormat="1">
      <c r="A490" s="10"/>
      <c r="G490" s="2"/>
    </row>
    <row r="491" spans="1:7" s="9" customFormat="1">
      <c r="A491" s="10"/>
      <c r="G491" s="2"/>
    </row>
    <row r="492" spans="1:7" s="9" customFormat="1">
      <c r="A492" s="10"/>
      <c r="G492" s="2"/>
    </row>
    <row r="493" spans="1:7" s="9" customFormat="1">
      <c r="A493" s="10"/>
      <c r="G493" s="2"/>
    </row>
    <row r="494" spans="1:7" s="9" customFormat="1">
      <c r="A494" s="10"/>
      <c r="G494" s="2"/>
    </row>
    <row r="495" spans="1:7" s="9" customFormat="1">
      <c r="A495" s="10"/>
      <c r="G495" s="2"/>
    </row>
    <row r="496" spans="1:7" s="9" customFormat="1">
      <c r="A496" s="10"/>
      <c r="G496" s="2"/>
    </row>
    <row r="497" spans="1:7" s="9" customFormat="1">
      <c r="A497" s="10"/>
      <c r="G497" s="2"/>
    </row>
    <row r="498" spans="1:7" s="9" customFormat="1">
      <c r="A498" s="10"/>
      <c r="G498" s="2"/>
    </row>
    <row r="499" spans="1:7" s="9" customFormat="1">
      <c r="A499" s="10"/>
      <c r="G499" s="2"/>
    </row>
    <row r="500" spans="1:7" s="9" customFormat="1">
      <c r="A500" s="10"/>
      <c r="G500" s="2"/>
    </row>
    <row r="501" spans="1:7" s="9" customFormat="1">
      <c r="A501" s="10"/>
      <c r="G501" s="2"/>
    </row>
    <row r="502" spans="1:7" s="9" customFormat="1">
      <c r="A502" s="10"/>
      <c r="G502" s="2"/>
    </row>
    <row r="503" spans="1:7" s="9" customFormat="1">
      <c r="A503" s="10"/>
      <c r="G503" s="2"/>
    </row>
    <row r="504" spans="1:7" s="9" customFormat="1">
      <c r="A504" s="10"/>
      <c r="G504" s="2"/>
    </row>
    <row r="505" spans="1:7" s="9" customFormat="1">
      <c r="A505" s="10"/>
      <c r="G505" s="2"/>
    </row>
    <row r="506" spans="1:7" s="9" customFormat="1">
      <c r="A506" s="10"/>
      <c r="G506" s="2"/>
    </row>
    <row r="507" spans="1:7" s="9" customFormat="1">
      <c r="A507" s="10"/>
      <c r="G507" s="2"/>
    </row>
    <row r="508" spans="1:7" s="9" customFormat="1">
      <c r="A508" s="10"/>
      <c r="G508" s="2"/>
    </row>
    <row r="509" spans="1:7" s="9" customFormat="1">
      <c r="A509" s="10"/>
      <c r="G509" s="2"/>
    </row>
    <row r="510" spans="1:7" s="9" customFormat="1">
      <c r="A510" s="10"/>
      <c r="G510" s="2"/>
    </row>
    <row r="511" spans="1:7" s="9" customFormat="1">
      <c r="A511" s="10"/>
      <c r="G511" s="2"/>
    </row>
    <row r="512" spans="1:7" s="9" customFormat="1">
      <c r="A512" s="10"/>
      <c r="G512" s="2"/>
    </row>
    <row r="513" spans="1:7" s="9" customFormat="1">
      <c r="A513" s="10"/>
      <c r="G513" s="2"/>
    </row>
    <row r="514" spans="1:7" s="9" customFormat="1">
      <c r="A514" s="10"/>
      <c r="G514" s="2"/>
    </row>
    <row r="515" spans="1:7" s="9" customFormat="1">
      <c r="A515" s="10"/>
      <c r="G515" s="2"/>
    </row>
    <row r="516" spans="1:7" s="9" customFormat="1">
      <c r="A516" s="10"/>
      <c r="G516" s="2"/>
    </row>
    <row r="517" spans="1:7" s="9" customFormat="1">
      <c r="A517" s="10"/>
      <c r="G517" s="2"/>
    </row>
    <row r="518" spans="1:7" s="9" customFormat="1">
      <c r="A518" s="10"/>
      <c r="G518" s="2"/>
    </row>
    <row r="519" spans="1:7" s="9" customFormat="1">
      <c r="A519" s="10"/>
      <c r="G519" s="2"/>
    </row>
    <row r="520" spans="1:7" s="9" customFormat="1">
      <c r="A520" s="10"/>
      <c r="G520" s="2"/>
    </row>
    <row r="521" spans="1:7" s="9" customFormat="1">
      <c r="A521" s="10"/>
      <c r="G521" s="2"/>
    </row>
    <row r="522" spans="1:7" s="9" customFormat="1">
      <c r="A522" s="10"/>
      <c r="G522" s="2"/>
    </row>
    <row r="523" spans="1:7" s="9" customFormat="1">
      <c r="A523" s="10"/>
      <c r="G523" s="2"/>
    </row>
    <row r="524" spans="1:7" s="9" customFormat="1">
      <c r="A524" s="10"/>
      <c r="G524" s="2"/>
    </row>
    <row r="525" spans="1:7" s="9" customFormat="1">
      <c r="A525" s="10"/>
      <c r="G525" s="2"/>
    </row>
    <row r="526" spans="1:7" s="9" customFormat="1">
      <c r="A526" s="10"/>
      <c r="G526" s="2"/>
    </row>
    <row r="527" spans="1:7" s="9" customFormat="1">
      <c r="A527" s="10"/>
      <c r="G527" s="2"/>
    </row>
    <row r="528" spans="1:7" s="9" customFormat="1">
      <c r="A528" s="10"/>
      <c r="G528" s="2"/>
    </row>
    <row r="529" spans="1:7" s="9" customFormat="1">
      <c r="A529" s="10"/>
      <c r="G529" s="2"/>
    </row>
    <row r="530" spans="1:7" s="9" customFormat="1">
      <c r="A530" s="10"/>
      <c r="G530" s="2"/>
    </row>
    <row r="531" spans="1:7" s="9" customFormat="1">
      <c r="A531" s="10"/>
      <c r="G531" s="2"/>
    </row>
    <row r="532" spans="1:7" s="9" customFormat="1">
      <c r="A532" s="10"/>
      <c r="G532" s="2"/>
    </row>
    <row r="533" spans="1:7" s="9" customFormat="1">
      <c r="A533" s="10"/>
      <c r="G533" s="2"/>
    </row>
    <row r="534" spans="1:7" s="9" customFormat="1">
      <c r="A534" s="10"/>
      <c r="G534" s="2"/>
    </row>
    <row r="535" spans="1:7" s="9" customFormat="1">
      <c r="A535" s="10"/>
      <c r="G535" s="2"/>
    </row>
    <row r="536" spans="1:7" s="9" customFormat="1">
      <c r="A536" s="10"/>
      <c r="G536" s="2"/>
    </row>
    <row r="537" spans="1:7" s="9" customFormat="1">
      <c r="A537" s="10"/>
      <c r="G537" s="2"/>
    </row>
    <row r="538" spans="1:7" s="9" customFormat="1">
      <c r="A538" s="10"/>
      <c r="G538" s="2"/>
    </row>
    <row r="539" spans="1:7" s="9" customFormat="1">
      <c r="A539" s="10"/>
      <c r="G539" s="2"/>
    </row>
    <row r="540" spans="1:7" s="9" customFormat="1">
      <c r="A540" s="10"/>
      <c r="G540" s="2"/>
    </row>
    <row r="541" spans="1:7" s="9" customFormat="1">
      <c r="A541" s="10"/>
      <c r="G541" s="2"/>
    </row>
    <row r="542" spans="1:7" s="9" customFormat="1">
      <c r="A542" s="10"/>
      <c r="G542" s="2"/>
    </row>
    <row r="543" spans="1:7" s="9" customFormat="1">
      <c r="A543" s="10"/>
      <c r="G543" s="2"/>
    </row>
    <row r="544" spans="1:7" s="9" customFormat="1">
      <c r="A544" s="10"/>
      <c r="G544" s="2"/>
    </row>
    <row r="545" spans="1:7" s="9" customFormat="1">
      <c r="A545" s="10"/>
      <c r="G545" s="2"/>
    </row>
    <row r="546" spans="1:7" s="9" customFormat="1">
      <c r="A546" s="10"/>
      <c r="G546" s="2"/>
    </row>
    <row r="547" spans="1:7" s="9" customFormat="1">
      <c r="A547" s="10"/>
      <c r="G547" s="2"/>
    </row>
    <row r="548" spans="1:7" s="9" customFormat="1">
      <c r="A548" s="10"/>
      <c r="G548" s="2"/>
    </row>
    <row r="549" spans="1:7" s="9" customFormat="1">
      <c r="A549" s="10"/>
      <c r="G549" s="2"/>
    </row>
    <row r="550" spans="1:7" s="9" customFormat="1">
      <c r="A550" s="10"/>
      <c r="G550" s="2"/>
    </row>
    <row r="551" spans="1:7" s="9" customFormat="1">
      <c r="A551" s="10"/>
      <c r="G551" s="2"/>
    </row>
    <row r="552" spans="1:7" s="9" customFormat="1">
      <c r="A552" s="10"/>
      <c r="G552" s="2"/>
    </row>
    <row r="553" spans="1:7" s="9" customFormat="1">
      <c r="A553" s="10"/>
      <c r="G553" s="2"/>
    </row>
    <row r="554" spans="1:7" s="9" customFormat="1">
      <c r="A554" s="10"/>
      <c r="G554" s="2"/>
    </row>
    <row r="555" spans="1:7" s="9" customFormat="1">
      <c r="A555" s="10"/>
      <c r="G555" s="2"/>
    </row>
    <row r="556" spans="1:7" s="9" customFormat="1">
      <c r="A556" s="10"/>
      <c r="G556" s="2"/>
    </row>
    <row r="557" spans="1:7" s="9" customFormat="1">
      <c r="A557" s="10"/>
      <c r="G557" s="2"/>
    </row>
    <row r="558" spans="1:7" s="9" customFormat="1">
      <c r="A558" s="10"/>
      <c r="G558" s="2"/>
    </row>
    <row r="559" spans="1:7" s="9" customFormat="1">
      <c r="A559" s="10"/>
      <c r="G559" s="2"/>
    </row>
    <row r="560" spans="1:7" s="9" customFormat="1">
      <c r="A560" s="10"/>
      <c r="G560" s="2"/>
    </row>
    <row r="561" spans="1:7" s="9" customFormat="1">
      <c r="A561" s="10"/>
      <c r="G561" s="2"/>
    </row>
    <row r="562" spans="1:7" s="9" customFormat="1">
      <c r="A562" s="10"/>
      <c r="G562" s="2"/>
    </row>
    <row r="563" spans="1:7" s="9" customFormat="1">
      <c r="A563" s="10"/>
      <c r="G563" s="2"/>
    </row>
    <row r="564" spans="1:7" s="9" customFormat="1">
      <c r="A564" s="10"/>
      <c r="G564" s="2"/>
    </row>
    <row r="565" spans="1:7" s="9" customFormat="1">
      <c r="A565" s="10"/>
      <c r="G565" s="2"/>
    </row>
    <row r="566" spans="1:7" s="9" customFormat="1">
      <c r="A566" s="10"/>
      <c r="G566" s="2"/>
    </row>
    <row r="567" spans="1:7" s="9" customFormat="1">
      <c r="A567" s="10"/>
      <c r="G567" s="2"/>
    </row>
    <row r="568" spans="1:7" s="9" customFormat="1">
      <c r="A568" s="10"/>
      <c r="G568" s="2"/>
    </row>
    <row r="569" spans="1:7" s="9" customFormat="1">
      <c r="A569" s="10"/>
      <c r="G569" s="2"/>
    </row>
    <row r="570" spans="1:7" s="9" customFormat="1">
      <c r="A570" s="10"/>
      <c r="G570" s="2"/>
    </row>
    <row r="571" spans="1:7" s="9" customFormat="1">
      <c r="A571" s="10"/>
      <c r="G571" s="2"/>
    </row>
    <row r="572" spans="1:7" s="9" customFormat="1">
      <c r="A572" s="10"/>
      <c r="G572" s="2"/>
    </row>
    <row r="573" spans="1:7" s="9" customFormat="1">
      <c r="A573" s="10"/>
      <c r="G573" s="2"/>
    </row>
    <row r="574" spans="1:7" s="9" customFormat="1">
      <c r="A574" s="10"/>
      <c r="G574" s="2"/>
    </row>
    <row r="575" spans="1:7" s="9" customFormat="1">
      <c r="A575" s="10"/>
      <c r="G575" s="2"/>
    </row>
    <row r="576" spans="1:7" s="9" customFormat="1">
      <c r="A576" s="10"/>
      <c r="G576" s="2"/>
    </row>
    <row r="577" spans="1:7" s="9" customFormat="1">
      <c r="A577" s="10"/>
      <c r="G577" s="2"/>
    </row>
    <row r="578" spans="1:7" s="9" customFormat="1">
      <c r="A578" s="10"/>
      <c r="G578" s="2"/>
    </row>
    <row r="579" spans="1:7" s="9" customFormat="1">
      <c r="A579" s="10"/>
      <c r="G579" s="2"/>
    </row>
    <row r="580" spans="1:7" s="9" customFormat="1">
      <c r="A580" s="10"/>
      <c r="G580" s="2"/>
    </row>
    <row r="581" spans="1:7" s="9" customFormat="1">
      <c r="A581" s="10"/>
      <c r="G581" s="2"/>
    </row>
    <row r="582" spans="1:7" s="9" customFormat="1">
      <c r="A582" s="10"/>
      <c r="G582" s="2"/>
    </row>
    <row r="583" spans="1:7" s="9" customFormat="1">
      <c r="A583" s="10"/>
      <c r="G583" s="2"/>
    </row>
    <row r="584" spans="1:7" s="9" customFormat="1">
      <c r="A584" s="10"/>
      <c r="G584" s="2"/>
    </row>
    <row r="585" spans="1:7" s="9" customFormat="1">
      <c r="A585" s="10"/>
      <c r="G585" s="2"/>
    </row>
    <row r="586" spans="1:7" s="9" customFormat="1">
      <c r="A586" s="10"/>
      <c r="G586" s="2"/>
    </row>
    <row r="587" spans="1:7" s="9" customFormat="1">
      <c r="A587" s="10"/>
      <c r="G587" s="2"/>
    </row>
    <row r="588" spans="1:7" s="9" customFormat="1">
      <c r="A588" s="10"/>
      <c r="G588" s="2"/>
    </row>
    <row r="589" spans="1:7" s="9" customFormat="1">
      <c r="A589" s="10"/>
      <c r="G589" s="2"/>
    </row>
    <row r="590" spans="1:7" s="9" customFormat="1">
      <c r="A590" s="10"/>
      <c r="G590" s="2"/>
    </row>
    <row r="591" spans="1:7" s="9" customFormat="1">
      <c r="A591" s="10"/>
      <c r="G591" s="2"/>
    </row>
    <row r="592" spans="1:7" s="9" customFormat="1">
      <c r="A592" s="10"/>
      <c r="G592" s="2"/>
    </row>
    <row r="593" spans="1:7" s="9" customFormat="1">
      <c r="A593" s="10"/>
      <c r="G593" s="2"/>
    </row>
    <row r="594" spans="1:7" s="9" customFormat="1">
      <c r="A594" s="10"/>
      <c r="G594" s="2"/>
    </row>
    <row r="595" spans="1:7" s="9" customFormat="1">
      <c r="A595" s="10"/>
      <c r="G595" s="2"/>
    </row>
    <row r="596" spans="1:7" s="9" customFormat="1">
      <c r="A596" s="10"/>
      <c r="G596" s="2"/>
    </row>
    <row r="597" spans="1:7" s="9" customFormat="1">
      <c r="A597" s="10"/>
      <c r="G597" s="2"/>
    </row>
    <row r="598" spans="1:7" s="9" customFormat="1">
      <c r="A598" s="10"/>
      <c r="G598" s="2"/>
    </row>
    <row r="599" spans="1:7" s="9" customFormat="1">
      <c r="A599" s="10"/>
      <c r="G599" s="2"/>
    </row>
    <row r="600" spans="1:7" s="9" customFormat="1">
      <c r="A600" s="10"/>
      <c r="G600" s="2"/>
    </row>
    <row r="601" spans="1:7" s="9" customFormat="1">
      <c r="A601" s="10"/>
      <c r="G601" s="2"/>
    </row>
    <row r="602" spans="1:7" s="9" customFormat="1">
      <c r="A602" s="10"/>
      <c r="G602" s="2"/>
    </row>
    <row r="603" spans="1:7" s="9" customFormat="1">
      <c r="A603" s="10"/>
      <c r="G603" s="2"/>
    </row>
    <row r="604" spans="1:7" s="9" customFormat="1">
      <c r="A604" s="10"/>
      <c r="G604" s="2"/>
    </row>
    <row r="605" spans="1:7" s="9" customFormat="1">
      <c r="A605" s="10"/>
      <c r="G605" s="2"/>
    </row>
    <row r="606" spans="1:7" s="9" customFormat="1">
      <c r="A606" s="10"/>
      <c r="G606" s="2"/>
    </row>
    <row r="607" spans="1:7" s="9" customFormat="1">
      <c r="A607" s="10"/>
      <c r="G607" s="2"/>
    </row>
    <row r="608" spans="1:7" s="9" customFormat="1">
      <c r="A608" s="10"/>
      <c r="G608" s="2"/>
    </row>
    <row r="609" spans="1:7" s="9" customFormat="1">
      <c r="A609" s="10"/>
      <c r="G609" s="2"/>
    </row>
    <row r="610" spans="1:7" s="9" customFormat="1">
      <c r="A610" s="10"/>
      <c r="G610" s="2"/>
    </row>
    <row r="611" spans="1:7" s="9" customFormat="1">
      <c r="A611" s="10"/>
      <c r="G611" s="2"/>
    </row>
    <row r="612" spans="1:7" s="9" customFormat="1">
      <c r="A612" s="10"/>
      <c r="G612" s="2"/>
    </row>
    <row r="613" spans="1:7" s="9" customFormat="1">
      <c r="A613" s="10"/>
      <c r="G613" s="2"/>
    </row>
    <row r="614" spans="1:7" s="9" customFormat="1">
      <c r="A614" s="10"/>
      <c r="G614" s="2"/>
    </row>
    <row r="615" spans="1:7" s="9" customFormat="1">
      <c r="A615" s="10"/>
      <c r="G615" s="2"/>
    </row>
    <row r="616" spans="1:7" s="9" customFormat="1">
      <c r="A616" s="10"/>
      <c r="G616" s="2"/>
    </row>
    <row r="617" spans="1:7" s="9" customFormat="1">
      <c r="A617" s="10"/>
      <c r="G617" s="2"/>
    </row>
    <row r="618" spans="1:7" s="9" customFormat="1">
      <c r="A618" s="10"/>
      <c r="G618" s="2"/>
    </row>
    <row r="619" spans="1:7" s="9" customFormat="1">
      <c r="A619" s="10"/>
      <c r="G619" s="2"/>
    </row>
    <row r="620" spans="1:7" s="9" customFormat="1">
      <c r="A620" s="10"/>
      <c r="G620" s="2"/>
    </row>
    <row r="621" spans="1:7" s="9" customFormat="1">
      <c r="A621" s="10"/>
      <c r="G621" s="2"/>
    </row>
    <row r="622" spans="1:7" s="9" customFormat="1">
      <c r="A622" s="10"/>
      <c r="G622" s="2"/>
    </row>
    <row r="623" spans="1:7" s="9" customFormat="1">
      <c r="A623" s="10"/>
      <c r="G623" s="2"/>
    </row>
    <row r="624" spans="1:7" s="9" customFormat="1">
      <c r="A624" s="10"/>
      <c r="G624" s="2"/>
    </row>
    <row r="625" spans="1:7" s="9" customFormat="1">
      <c r="A625" s="10"/>
      <c r="G625" s="2"/>
    </row>
    <row r="626" spans="1:7" s="9" customFormat="1">
      <c r="A626" s="10"/>
      <c r="G626" s="2"/>
    </row>
    <row r="627" spans="1:7" s="9" customFormat="1">
      <c r="A627" s="10"/>
      <c r="G627" s="2"/>
    </row>
    <row r="628" spans="1:7" s="9" customFormat="1">
      <c r="A628" s="10"/>
      <c r="G628" s="2"/>
    </row>
    <row r="629" spans="1:7" s="9" customFormat="1">
      <c r="A629" s="10"/>
      <c r="G629" s="2"/>
    </row>
    <row r="630" spans="1:7" s="9" customFormat="1">
      <c r="A630" s="10"/>
      <c r="G630" s="2"/>
    </row>
    <row r="631" spans="1:7" s="9" customFormat="1">
      <c r="A631" s="10"/>
      <c r="G631" s="2"/>
    </row>
    <row r="632" spans="1:7" s="9" customFormat="1">
      <c r="A632" s="10"/>
      <c r="G632" s="2"/>
    </row>
    <row r="633" spans="1:7" s="9" customFormat="1">
      <c r="A633" s="10"/>
      <c r="G633" s="2"/>
    </row>
    <row r="634" spans="1:7" s="9" customFormat="1">
      <c r="A634" s="10"/>
      <c r="G634" s="2"/>
    </row>
    <row r="635" spans="1:7" s="9" customFormat="1">
      <c r="A635" s="10"/>
      <c r="G635" s="2"/>
    </row>
    <row r="636" spans="1:7" s="9" customFormat="1">
      <c r="A636" s="10"/>
      <c r="G636" s="2"/>
    </row>
    <row r="637" spans="1:7" s="9" customFormat="1">
      <c r="A637" s="10"/>
      <c r="G637" s="2"/>
    </row>
    <row r="638" spans="1:7" s="9" customFormat="1">
      <c r="A638" s="10"/>
      <c r="G638" s="2"/>
    </row>
    <row r="639" spans="1:7" s="9" customFormat="1">
      <c r="A639" s="10"/>
      <c r="G639" s="2"/>
    </row>
    <row r="640" spans="1:7" s="9" customFormat="1">
      <c r="A640" s="10"/>
      <c r="G640" s="2"/>
    </row>
    <row r="641" spans="1:7" s="9" customFormat="1">
      <c r="A641" s="10"/>
      <c r="G641" s="2"/>
    </row>
    <row r="642" spans="1:7" s="9" customFormat="1">
      <c r="A642" s="10"/>
      <c r="G642" s="2"/>
    </row>
    <row r="643" spans="1:7" s="9" customFormat="1">
      <c r="A643" s="10"/>
      <c r="G643" s="2"/>
    </row>
    <row r="644" spans="1:7" s="9" customFormat="1">
      <c r="A644" s="10"/>
      <c r="G644" s="2"/>
    </row>
    <row r="645" spans="1:7" s="9" customFormat="1">
      <c r="A645" s="10"/>
      <c r="G645" s="2"/>
    </row>
    <row r="646" spans="1:7" s="9" customFormat="1">
      <c r="A646" s="10"/>
      <c r="G646" s="2"/>
    </row>
    <row r="647" spans="1:7" s="9" customFormat="1">
      <c r="A647" s="10"/>
      <c r="G647" s="2"/>
    </row>
    <row r="648" spans="1:7" s="9" customFormat="1">
      <c r="A648" s="10"/>
      <c r="G648" s="2"/>
    </row>
    <row r="649" spans="1:7" s="9" customFormat="1">
      <c r="A649" s="10"/>
      <c r="G649" s="2"/>
    </row>
    <row r="650" spans="1:7" s="9" customFormat="1">
      <c r="A650" s="10"/>
      <c r="G650" s="2"/>
    </row>
    <row r="651" spans="1:7" s="9" customFormat="1">
      <c r="A651" s="10"/>
      <c r="G651" s="2"/>
    </row>
    <row r="652" spans="1:7" s="9" customFormat="1">
      <c r="A652" s="10"/>
      <c r="G652" s="2"/>
    </row>
    <row r="653" spans="1:7" s="9" customFormat="1">
      <c r="A653" s="10"/>
      <c r="G653" s="2"/>
    </row>
    <row r="654" spans="1:7" s="9" customFormat="1">
      <c r="A654" s="10"/>
      <c r="G654" s="2"/>
    </row>
    <row r="655" spans="1:7" s="9" customFormat="1">
      <c r="A655" s="10"/>
      <c r="G655" s="2"/>
    </row>
    <row r="656" spans="1:7" s="9" customFormat="1">
      <c r="A656" s="10"/>
      <c r="G656" s="2"/>
    </row>
    <row r="657" spans="1:7" s="9" customFormat="1">
      <c r="A657" s="10"/>
      <c r="G657" s="2"/>
    </row>
    <row r="658" spans="1:7" s="9" customFormat="1">
      <c r="A658" s="10"/>
      <c r="G658" s="2"/>
    </row>
    <row r="659" spans="1:7" s="9" customFormat="1">
      <c r="A659" s="10"/>
      <c r="G659" s="2"/>
    </row>
    <row r="660" spans="1:7" s="9" customFormat="1">
      <c r="A660" s="10"/>
      <c r="G660" s="2"/>
    </row>
    <row r="661" spans="1:7" s="9" customFormat="1">
      <c r="A661" s="10"/>
      <c r="G661" s="2"/>
    </row>
    <row r="662" spans="1:7" s="9" customFormat="1">
      <c r="A662" s="10"/>
      <c r="G662" s="2"/>
    </row>
    <row r="663" spans="1:7" s="9" customFormat="1">
      <c r="A663" s="10"/>
      <c r="G663" s="2"/>
    </row>
    <row r="664" spans="1:7" s="9" customFormat="1">
      <c r="A664" s="10"/>
      <c r="G664" s="2"/>
    </row>
    <row r="665" spans="1:7" s="9" customFormat="1">
      <c r="A665" s="10"/>
      <c r="G665" s="2"/>
    </row>
    <row r="666" spans="1:7" s="9" customFormat="1">
      <c r="A666" s="10"/>
      <c r="G666" s="2"/>
    </row>
    <row r="667" spans="1:7" s="9" customFormat="1">
      <c r="A667" s="10"/>
      <c r="G667" s="2"/>
    </row>
    <row r="668" spans="1:7" s="9" customFormat="1">
      <c r="A668" s="10"/>
      <c r="G668" s="2"/>
    </row>
    <row r="669" spans="1:7" s="9" customFormat="1">
      <c r="A669" s="10"/>
      <c r="G669" s="2"/>
    </row>
    <row r="670" spans="1:7" s="9" customFormat="1">
      <c r="A670" s="10"/>
      <c r="G670" s="2"/>
    </row>
    <row r="671" spans="1:7" s="9" customFormat="1">
      <c r="A671" s="10"/>
      <c r="G671" s="2"/>
    </row>
    <row r="672" spans="1:7" s="9" customFormat="1">
      <c r="A672" s="10"/>
      <c r="G672" s="2"/>
    </row>
    <row r="673" spans="1:7" s="9" customFormat="1">
      <c r="A673" s="10"/>
      <c r="G673" s="2"/>
    </row>
    <row r="674" spans="1:7" s="9" customFormat="1">
      <c r="A674" s="10"/>
      <c r="G674" s="2"/>
    </row>
    <row r="675" spans="1:7" s="9" customFormat="1">
      <c r="A675" s="10"/>
      <c r="G675" s="2"/>
    </row>
    <row r="676" spans="1:7" s="9" customFormat="1">
      <c r="A676" s="10"/>
      <c r="G676" s="2"/>
    </row>
    <row r="677" spans="1:7" s="9" customFormat="1">
      <c r="A677" s="10"/>
      <c r="G677" s="2"/>
    </row>
    <row r="678" spans="1:7" s="9" customFormat="1">
      <c r="A678" s="10"/>
      <c r="G678" s="2"/>
    </row>
    <row r="679" spans="1:7" s="9" customFormat="1">
      <c r="A679" s="10"/>
      <c r="G679" s="2"/>
    </row>
    <row r="680" spans="1:7" s="9" customFormat="1">
      <c r="A680" s="10"/>
      <c r="G680" s="2"/>
    </row>
    <row r="681" spans="1:7" s="9" customFormat="1">
      <c r="A681" s="10"/>
      <c r="G681" s="2"/>
    </row>
    <row r="682" spans="1:7" s="9" customFormat="1">
      <c r="A682" s="10"/>
      <c r="G682" s="2"/>
    </row>
    <row r="683" spans="1:7" s="9" customFormat="1">
      <c r="A683" s="10"/>
      <c r="G683" s="2"/>
    </row>
    <row r="684" spans="1:7" s="9" customFormat="1">
      <c r="A684" s="10"/>
      <c r="G684" s="2"/>
    </row>
    <row r="685" spans="1:7" s="9" customFormat="1">
      <c r="A685" s="10"/>
      <c r="G685" s="2"/>
    </row>
    <row r="686" spans="1:7" s="9" customFormat="1">
      <c r="A686" s="10"/>
      <c r="G686" s="2"/>
    </row>
    <row r="687" spans="1:7" s="9" customFormat="1">
      <c r="A687" s="10"/>
      <c r="G687" s="2"/>
    </row>
    <row r="688" spans="1:7" s="9" customFormat="1">
      <c r="A688" s="10"/>
      <c r="G688" s="2"/>
    </row>
    <row r="689" spans="1:7" s="9" customFormat="1">
      <c r="A689" s="10"/>
      <c r="G689" s="2"/>
    </row>
    <row r="690" spans="1:7" s="9" customFormat="1">
      <c r="A690" s="10"/>
      <c r="G690" s="2"/>
    </row>
    <row r="691" spans="1:7" s="9" customFormat="1">
      <c r="A691" s="10"/>
      <c r="G691" s="2"/>
    </row>
    <row r="692" spans="1:7" s="9" customFormat="1">
      <c r="A692" s="10"/>
      <c r="G692" s="2"/>
    </row>
    <row r="693" spans="1:7" s="9" customFormat="1">
      <c r="A693" s="10"/>
      <c r="G693" s="2"/>
    </row>
    <row r="694" spans="1:7" s="9" customFormat="1">
      <c r="A694" s="10"/>
      <c r="G694" s="2"/>
    </row>
    <row r="695" spans="1:7" s="9" customFormat="1">
      <c r="A695" s="10"/>
      <c r="G695" s="2"/>
    </row>
    <row r="696" spans="1:7" s="9" customFormat="1">
      <c r="A696" s="10"/>
      <c r="G696" s="2"/>
    </row>
    <row r="697" spans="1:7" s="9" customFormat="1">
      <c r="A697" s="10"/>
      <c r="G697" s="2"/>
    </row>
    <row r="698" spans="1:7" s="9" customFormat="1">
      <c r="A698" s="10"/>
      <c r="G698" s="2"/>
    </row>
    <row r="699" spans="1:7" s="9" customFormat="1">
      <c r="A699" s="10"/>
      <c r="G699" s="2"/>
    </row>
    <row r="700" spans="1:7" s="9" customFormat="1">
      <c r="A700" s="10"/>
      <c r="G700" s="2"/>
    </row>
    <row r="701" spans="1:7" s="9" customFormat="1">
      <c r="A701" s="10"/>
      <c r="G701" s="2"/>
    </row>
    <row r="702" spans="1:7" s="9" customFormat="1">
      <c r="A702" s="10"/>
      <c r="G702" s="2"/>
    </row>
    <row r="703" spans="1:7" s="9" customFormat="1">
      <c r="A703" s="10"/>
      <c r="G703" s="2"/>
    </row>
    <row r="704" spans="1:7" s="9" customFormat="1">
      <c r="A704" s="10"/>
      <c r="G704" s="2"/>
    </row>
    <row r="705" spans="1:7" s="9" customFormat="1">
      <c r="A705" s="10"/>
      <c r="G705" s="2"/>
    </row>
    <row r="706" spans="1:7" s="9" customFormat="1">
      <c r="A706" s="10"/>
      <c r="G706" s="2"/>
    </row>
    <row r="707" spans="1:7" s="9" customFormat="1">
      <c r="A707" s="10"/>
      <c r="G707" s="2"/>
    </row>
    <row r="708" spans="1:7" s="9" customFormat="1">
      <c r="A708" s="10"/>
      <c r="G708" s="2"/>
    </row>
    <row r="709" spans="1:7" s="9" customFormat="1">
      <c r="A709" s="10"/>
      <c r="G709" s="2"/>
    </row>
    <row r="710" spans="1:7" s="9" customFormat="1">
      <c r="A710" s="10"/>
      <c r="G710" s="2"/>
    </row>
    <row r="711" spans="1:7" s="9" customFormat="1">
      <c r="A711" s="10"/>
      <c r="G711" s="2"/>
    </row>
    <row r="712" spans="1:7" s="9" customFormat="1">
      <c r="A712" s="10"/>
      <c r="G712" s="2"/>
    </row>
    <row r="713" spans="1:7" s="9" customFormat="1">
      <c r="A713" s="10"/>
      <c r="G713" s="2"/>
    </row>
    <row r="714" spans="1:7" s="9" customFormat="1">
      <c r="A714" s="10"/>
      <c r="G714" s="2"/>
    </row>
    <row r="715" spans="1:7" s="9" customFormat="1">
      <c r="A715" s="10"/>
      <c r="G715" s="2"/>
    </row>
    <row r="716" spans="1:7" s="9" customFormat="1">
      <c r="A716" s="10"/>
      <c r="G716" s="2"/>
    </row>
    <row r="717" spans="1:7" s="9" customFormat="1">
      <c r="A717" s="10"/>
      <c r="G717" s="2"/>
    </row>
    <row r="718" spans="1:7" s="9" customFormat="1">
      <c r="A718" s="10"/>
      <c r="G718" s="2"/>
    </row>
    <row r="719" spans="1:7" s="9" customFormat="1">
      <c r="A719" s="10"/>
      <c r="G719" s="2"/>
    </row>
    <row r="720" spans="1:7" s="9" customFormat="1">
      <c r="A720" s="10"/>
      <c r="G720" s="2"/>
    </row>
    <row r="721" spans="1:7" s="9" customFormat="1">
      <c r="A721" s="10"/>
      <c r="G721" s="2"/>
    </row>
    <row r="722" spans="1:7" s="9" customFormat="1">
      <c r="A722" s="10"/>
      <c r="G722" s="2"/>
    </row>
    <row r="723" spans="1:7" s="9" customFormat="1">
      <c r="A723" s="10"/>
      <c r="G723" s="2"/>
    </row>
    <row r="724" spans="1:7" s="9" customFormat="1">
      <c r="A724" s="10"/>
      <c r="G724" s="2"/>
    </row>
    <row r="725" spans="1:7" s="9" customFormat="1">
      <c r="A725" s="10"/>
      <c r="G725" s="2"/>
    </row>
    <row r="726" spans="1:7" s="9" customFormat="1">
      <c r="A726" s="10"/>
      <c r="G726" s="2"/>
    </row>
    <row r="727" spans="1:7" s="9" customFormat="1">
      <c r="A727" s="10"/>
      <c r="G727" s="2"/>
    </row>
    <row r="728" spans="1:7" s="9" customFormat="1">
      <c r="A728" s="10"/>
      <c r="G728" s="2"/>
    </row>
    <row r="729" spans="1:7" s="9" customFormat="1">
      <c r="A729" s="10"/>
      <c r="G729" s="2"/>
    </row>
    <row r="730" spans="1:7" s="9" customFormat="1">
      <c r="A730" s="10"/>
      <c r="G730" s="2"/>
    </row>
    <row r="731" spans="1:7" s="9" customFormat="1">
      <c r="A731" s="10"/>
      <c r="G731" s="2"/>
    </row>
    <row r="732" spans="1:7" s="9" customFormat="1">
      <c r="A732" s="10"/>
      <c r="G732" s="2"/>
    </row>
    <row r="733" spans="1:7" s="9" customFormat="1">
      <c r="A733" s="10"/>
      <c r="G733" s="2"/>
    </row>
    <row r="734" spans="1:7" s="9" customFormat="1">
      <c r="A734" s="10"/>
      <c r="G734" s="2"/>
    </row>
    <row r="735" spans="1:7" s="9" customFormat="1">
      <c r="A735" s="10"/>
      <c r="G735" s="2"/>
    </row>
    <row r="736" spans="1:7" s="9" customFormat="1">
      <c r="A736" s="10"/>
      <c r="G736" s="2"/>
    </row>
    <row r="737" spans="1:7" s="9" customFormat="1">
      <c r="A737" s="10"/>
      <c r="G737" s="2"/>
    </row>
    <row r="738" spans="1:7" s="9" customFormat="1">
      <c r="A738" s="10"/>
      <c r="G738" s="2"/>
    </row>
    <row r="739" spans="1:7" s="9" customFormat="1">
      <c r="A739" s="10"/>
      <c r="G739" s="2"/>
    </row>
    <row r="740" spans="1:7" s="9" customFormat="1">
      <c r="A740" s="10"/>
      <c r="G740" s="2"/>
    </row>
    <row r="741" spans="1:7" s="9" customFormat="1">
      <c r="A741" s="10"/>
      <c r="G741" s="2"/>
    </row>
    <row r="742" spans="1:7" s="9" customFormat="1">
      <c r="A742" s="10"/>
      <c r="G742" s="2"/>
    </row>
    <row r="743" spans="1:7" s="9" customFormat="1">
      <c r="A743" s="10"/>
      <c r="G743" s="2"/>
    </row>
    <row r="744" spans="1:7" s="9" customFormat="1">
      <c r="A744" s="10"/>
      <c r="G744" s="2"/>
    </row>
    <row r="745" spans="1:7" s="9" customFormat="1">
      <c r="A745" s="10"/>
      <c r="G745" s="2"/>
    </row>
    <row r="746" spans="1:7" s="9" customFormat="1">
      <c r="A746" s="10"/>
      <c r="G746" s="2"/>
    </row>
    <row r="747" spans="1:7" s="9" customFormat="1">
      <c r="A747" s="10"/>
      <c r="G747" s="2"/>
    </row>
    <row r="748" spans="1:7" s="9" customFormat="1">
      <c r="A748" s="10"/>
      <c r="G748" s="2"/>
    </row>
    <row r="749" spans="1:7" s="9" customFormat="1">
      <c r="A749" s="10"/>
      <c r="G749" s="2"/>
    </row>
    <row r="750" spans="1:7" s="9" customFormat="1">
      <c r="A750" s="10"/>
      <c r="G750" s="2"/>
    </row>
    <row r="751" spans="1:7" s="9" customFormat="1">
      <c r="A751" s="10"/>
      <c r="G751" s="2"/>
    </row>
    <row r="752" spans="1:7" s="9" customFormat="1">
      <c r="A752" s="10"/>
      <c r="G752" s="2"/>
    </row>
    <row r="753" spans="1:7" s="9" customFormat="1">
      <c r="A753" s="10"/>
      <c r="G753" s="2"/>
    </row>
    <row r="754" spans="1:7" s="9" customFormat="1">
      <c r="A754" s="10"/>
      <c r="G754" s="2"/>
    </row>
    <row r="755" spans="1:7" s="9" customFormat="1">
      <c r="A755" s="10"/>
      <c r="G755" s="2"/>
    </row>
    <row r="756" spans="1:7" s="9" customFormat="1">
      <c r="A756" s="10"/>
      <c r="G756" s="2"/>
    </row>
    <row r="757" spans="1:7" s="9" customFormat="1">
      <c r="A757" s="10"/>
      <c r="G757" s="2"/>
    </row>
    <row r="758" spans="1:7" s="9" customFormat="1">
      <c r="A758" s="10"/>
      <c r="G758" s="2"/>
    </row>
    <row r="759" spans="1:7" s="9" customFormat="1">
      <c r="A759" s="10"/>
      <c r="G759" s="2"/>
    </row>
    <row r="760" spans="1:7" s="9" customFormat="1">
      <c r="A760" s="10"/>
      <c r="G760" s="2"/>
    </row>
    <row r="761" spans="1:7" s="9" customFormat="1">
      <c r="A761" s="10"/>
      <c r="G761" s="2"/>
    </row>
    <row r="762" spans="1:7" s="9" customFormat="1">
      <c r="A762" s="10"/>
      <c r="G762" s="2"/>
    </row>
    <row r="763" spans="1:7" s="9" customFormat="1">
      <c r="A763" s="10"/>
      <c r="G763" s="2"/>
    </row>
    <row r="764" spans="1:7" s="9" customFormat="1">
      <c r="A764" s="10"/>
      <c r="G764" s="2"/>
    </row>
    <row r="765" spans="1:7" s="9" customFormat="1">
      <c r="A765" s="10"/>
      <c r="G765" s="2"/>
    </row>
    <row r="766" spans="1:7" s="9" customFormat="1">
      <c r="A766" s="10"/>
      <c r="G766" s="2"/>
    </row>
    <row r="767" spans="1:7" s="9" customFormat="1">
      <c r="A767" s="10"/>
      <c r="G767" s="2"/>
    </row>
    <row r="768" spans="1:7" s="9" customFormat="1">
      <c r="A768" s="10"/>
      <c r="G768" s="2"/>
    </row>
    <row r="769" spans="1:7" s="9" customFormat="1">
      <c r="A769" s="10"/>
      <c r="G769" s="2"/>
    </row>
    <row r="770" spans="1:7" s="9" customFormat="1">
      <c r="A770" s="10"/>
      <c r="G770" s="2"/>
    </row>
    <row r="771" spans="1:7" s="9" customFormat="1">
      <c r="A771" s="10"/>
      <c r="G771" s="2"/>
    </row>
    <row r="772" spans="1:7" s="9" customFormat="1">
      <c r="A772" s="10"/>
      <c r="G772" s="2"/>
    </row>
    <row r="773" spans="1:7" s="9" customFormat="1">
      <c r="A773" s="10"/>
      <c r="G773" s="2"/>
    </row>
    <row r="774" spans="1:7" s="9" customFormat="1">
      <c r="A774" s="10"/>
      <c r="G774" s="2"/>
    </row>
    <row r="775" spans="1:7" s="9" customFormat="1">
      <c r="A775" s="10"/>
      <c r="G775" s="2"/>
    </row>
    <row r="776" spans="1:7" s="9" customFormat="1">
      <c r="A776" s="10"/>
      <c r="G776" s="2"/>
    </row>
    <row r="777" spans="1:7" s="9" customFormat="1">
      <c r="A777" s="10"/>
      <c r="G777" s="2"/>
    </row>
    <row r="778" spans="1:7" s="9" customFormat="1">
      <c r="A778" s="10"/>
      <c r="G778" s="2"/>
    </row>
    <row r="779" spans="1:7" s="9" customFormat="1">
      <c r="A779" s="10"/>
      <c r="G779" s="2"/>
    </row>
    <row r="780" spans="1:7" s="9" customFormat="1">
      <c r="A780" s="10"/>
      <c r="G780" s="2"/>
    </row>
    <row r="781" spans="1:7" s="9" customFormat="1">
      <c r="A781" s="10"/>
      <c r="G781" s="2"/>
    </row>
    <row r="782" spans="1:7" s="9" customFormat="1">
      <c r="A782" s="10"/>
      <c r="G782" s="2"/>
    </row>
    <row r="783" spans="1:7" s="9" customFormat="1">
      <c r="A783" s="10"/>
      <c r="G783" s="2"/>
    </row>
    <row r="784" spans="1:7" s="9" customFormat="1">
      <c r="A784" s="10"/>
      <c r="G784" s="2"/>
    </row>
    <row r="785" spans="1:7" s="9" customFormat="1">
      <c r="A785" s="10"/>
      <c r="G785" s="2"/>
    </row>
    <row r="786" spans="1:7" s="9" customFormat="1">
      <c r="A786" s="10"/>
      <c r="G786" s="2"/>
    </row>
    <row r="787" spans="1:7" s="9" customFormat="1">
      <c r="A787" s="10"/>
      <c r="G787" s="2"/>
    </row>
    <row r="788" spans="1:7" s="9" customFormat="1">
      <c r="A788" s="10"/>
      <c r="G788" s="2"/>
    </row>
    <row r="789" spans="1:7" s="9" customFormat="1">
      <c r="A789" s="10"/>
      <c r="G789" s="2"/>
    </row>
    <row r="790" spans="1:7" s="9" customFormat="1">
      <c r="A790" s="10"/>
      <c r="G790" s="2"/>
    </row>
    <row r="791" spans="1:7" s="9" customFormat="1">
      <c r="A791" s="10"/>
      <c r="G791" s="2"/>
    </row>
    <row r="792" spans="1:7" s="9" customFormat="1">
      <c r="A792" s="10"/>
      <c r="G792" s="2"/>
    </row>
    <row r="793" spans="1:7" s="9" customFormat="1">
      <c r="A793" s="10"/>
      <c r="G793" s="2"/>
    </row>
    <row r="794" spans="1:7" s="9" customFormat="1">
      <c r="A794" s="10"/>
      <c r="G794" s="2"/>
    </row>
    <row r="795" spans="1:7" s="9" customFormat="1">
      <c r="A795" s="10"/>
      <c r="G795" s="2"/>
    </row>
    <row r="796" spans="1:7" s="9" customFormat="1">
      <c r="A796" s="10"/>
      <c r="G796" s="2"/>
    </row>
    <row r="797" spans="1:7" s="9" customFormat="1">
      <c r="A797" s="10"/>
      <c r="G797" s="2"/>
    </row>
    <row r="798" spans="1:7" s="9" customFormat="1">
      <c r="A798" s="10"/>
      <c r="G798" s="2"/>
    </row>
    <row r="799" spans="1:7" s="9" customFormat="1">
      <c r="A799" s="10"/>
      <c r="G799" s="2"/>
    </row>
    <row r="800" spans="1:7" s="9" customFormat="1">
      <c r="A800" s="10"/>
      <c r="G800" s="2"/>
    </row>
    <row r="801" spans="1:7" s="9" customFormat="1">
      <c r="A801" s="10"/>
      <c r="G801" s="2"/>
    </row>
    <row r="802" spans="1:7" s="9" customFormat="1">
      <c r="A802" s="10"/>
      <c r="G802" s="2"/>
    </row>
    <row r="803" spans="1:7" s="9" customFormat="1">
      <c r="A803" s="10"/>
      <c r="G803" s="2"/>
    </row>
    <row r="804" spans="1:7" s="9" customFormat="1">
      <c r="A804" s="10"/>
      <c r="G804" s="2"/>
    </row>
    <row r="805" spans="1:7" s="9" customFormat="1">
      <c r="A805" s="10"/>
      <c r="G805" s="2"/>
    </row>
    <row r="806" spans="1:7" s="9" customFormat="1">
      <c r="A806" s="10"/>
      <c r="G806" s="2"/>
    </row>
    <row r="807" spans="1:7" s="9" customFormat="1">
      <c r="A807" s="10"/>
      <c r="G807" s="2"/>
    </row>
    <row r="808" spans="1:7" s="9" customFormat="1">
      <c r="A808" s="10"/>
      <c r="G808" s="2"/>
    </row>
    <row r="809" spans="1:7" s="9" customFormat="1">
      <c r="A809" s="10"/>
      <c r="G809" s="2"/>
    </row>
    <row r="810" spans="1:7" s="9" customFormat="1">
      <c r="A810" s="10"/>
      <c r="G810" s="2"/>
    </row>
    <row r="811" spans="1:7" s="9" customFormat="1">
      <c r="A811" s="10"/>
      <c r="G811" s="2"/>
    </row>
    <row r="812" spans="1:7" s="9" customFormat="1">
      <c r="A812" s="10"/>
      <c r="G812" s="2"/>
    </row>
    <row r="813" spans="1:7" s="9" customFormat="1">
      <c r="A813" s="10"/>
      <c r="G813" s="2"/>
    </row>
    <row r="814" spans="1:7" s="9" customFormat="1">
      <c r="A814" s="10"/>
      <c r="G814" s="2"/>
    </row>
    <row r="815" spans="1:7" s="9" customFormat="1">
      <c r="A815" s="10"/>
      <c r="G815" s="2"/>
    </row>
    <row r="816" spans="1:7" s="9" customFormat="1">
      <c r="A816" s="10"/>
      <c r="G816" s="2"/>
    </row>
    <row r="817" spans="1:7" s="9" customFormat="1">
      <c r="A817" s="10"/>
      <c r="G817" s="2"/>
    </row>
    <row r="818" spans="1:7" s="9" customFormat="1">
      <c r="A818" s="10"/>
      <c r="G818" s="2"/>
    </row>
    <row r="819" spans="1:7" s="9" customFormat="1">
      <c r="A819" s="10"/>
      <c r="G819" s="2"/>
    </row>
    <row r="820" spans="1:7" s="9" customFormat="1">
      <c r="A820" s="10"/>
      <c r="G820" s="2"/>
    </row>
    <row r="821" spans="1:7" s="9" customFormat="1">
      <c r="A821" s="10"/>
      <c r="G821" s="2"/>
    </row>
    <row r="822" spans="1:7" s="9" customFormat="1">
      <c r="A822" s="10"/>
      <c r="G822" s="2"/>
    </row>
    <row r="823" spans="1:7" s="9" customFormat="1">
      <c r="A823" s="10"/>
      <c r="G823" s="2"/>
    </row>
    <row r="824" spans="1:7" s="9" customFormat="1">
      <c r="A824" s="10"/>
      <c r="G824" s="2"/>
    </row>
    <row r="825" spans="1:7" s="9" customFormat="1">
      <c r="A825" s="10"/>
      <c r="G825" s="2"/>
    </row>
    <row r="826" spans="1:7" s="9" customFormat="1">
      <c r="A826" s="10"/>
      <c r="G826" s="2"/>
    </row>
    <row r="827" spans="1:7" s="9" customFormat="1">
      <c r="A827" s="10"/>
      <c r="G827" s="2"/>
    </row>
    <row r="828" spans="1:7" s="9" customFormat="1">
      <c r="A828" s="10"/>
      <c r="G828" s="2"/>
    </row>
    <row r="829" spans="1:7" s="9" customFormat="1">
      <c r="A829" s="10"/>
      <c r="G829" s="2"/>
    </row>
    <row r="830" spans="1:7" s="9" customFormat="1">
      <c r="A830" s="10"/>
      <c r="G830" s="2"/>
    </row>
    <row r="831" spans="1:7" s="9" customFormat="1">
      <c r="A831" s="10"/>
      <c r="G831" s="2"/>
    </row>
    <row r="832" spans="1:7" s="9" customFormat="1">
      <c r="A832" s="10"/>
      <c r="G832" s="2"/>
    </row>
    <row r="833" spans="1:7" s="9" customFormat="1">
      <c r="A833" s="10"/>
      <c r="G833" s="2"/>
    </row>
    <row r="834" spans="1:7" s="9" customFormat="1">
      <c r="A834" s="10"/>
      <c r="G834" s="2"/>
    </row>
    <row r="835" spans="1:7" s="9" customFormat="1">
      <c r="A835" s="10"/>
      <c r="G835" s="2"/>
    </row>
    <row r="836" spans="1:7" s="9" customFormat="1">
      <c r="A836" s="10"/>
      <c r="G836" s="2"/>
    </row>
    <row r="837" spans="1:7" s="9" customFormat="1">
      <c r="A837" s="10"/>
      <c r="G837" s="2"/>
    </row>
    <row r="838" spans="1:7" s="9" customFormat="1">
      <c r="A838" s="10"/>
      <c r="G838" s="2"/>
    </row>
    <row r="839" spans="1:7" s="9" customFormat="1">
      <c r="A839" s="10"/>
      <c r="G839" s="2"/>
    </row>
    <row r="840" spans="1:7" s="9" customFormat="1">
      <c r="A840" s="10"/>
      <c r="G840" s="2"/>
    </row>
    <row r="841" spans="1:7" s="9" customFormat="1">
      <c r="A841" s="10"/>
      <c r="G841" s="2"/>
    </row>
    <row r="842" spans="1:7" s="9" customFormat="1">
      <c r="A842" s="10"/>
      <c r="G842" s="2"/>
    </row>
    <row r="843" spans="1:7" s="9" customFormat="1">
      <c r="A843" s="10"/>
      <c r="G843" s="2"/>
    </row>
    <row r="844" spans="1:7" s="9" customFormat="1">
      <c r="A844" s="10"/>
      <c r="G844" s="2"/>
    </row>
    <row r="845" spans="1:7" s="9" customFormat="1">
      <c r="A845" s="10"/>
      <c r="G845" s="2"/>
    </row>
    <row r="846" spans="1:7" s="9" customFormat="1">
      <c r="A846" s="10"/>
      <c r="G846" s="2"/>
    </row>
    <row r="847" spans="1:7" s="9" customFormat="1">
      <c r="A847" s="10"/>
      <c r="G847" s="2"/>
    </row>
    <row r="848" spans="1:7" s="9" customFormat="1">
      <c r="A848" s="10"/>
      <c r="G848" s="2"/>
    </row>
    <row r="849" spans="1:7" s="9" customFormat="1">
      <c r="A849" s="10"/>
      <c r="G849" s="2"/>
    </row>
    <row r="850" spans="1:7" s="9" customFormat="1">
      <c r="A850" s="10"/>
      <c r="G850" s="2"/>
    </row>
    <row r="851" spans="1:7" s="9" customFormat="1">
      <c r="A851" s="10"/>
      <c r="G851" s="2"/>
    </row>
    <row r="852" spans="1:7" s="9" customFormat="1">
      <c r="A852" s="10"/>
      <c r="G852" s="2"/>
    </row>
    <row r="853" spans="1:7" s="9" customFormat="1">
      <c r="A853" s="10"/>
      <c r="G853" s="2"/>
    </row>
    <row r="854" spans="1:7" s="9" customFormat="1">
      <c r="A854" s="10"/>
      <c r="G854" s="2"/>
    </row>
    <row r="855" spans="1:7" s="9" customFormat="1">
      <c r="A855" s="10"/>
      <c r="G855" s="2"/>
    </row>
    <row r="856" spans="1:7" s="9" customFormat="1">
      <c r="A856" s="10"/>
      <c r="G856" s="2"/>
    </row>
    <row r="857" spans="1:7" s="9" customFormat="1">
      <c r="A857" s="10"/>
      <c r="G857" s="2"/>
    </row>
    <row r="858" spans="1:7" s="9" customFormat="1">
      <c r="A858" s="10"/>
      <c r="G858" s="2"/>
    </row>
    <row r="859" spans="1:7" s="9" customFormat="1">
      <c r="A859" s="10"/>
      <c r="G859" s="2"/>
    </row>
    <row r="860" spans="1:7" s="9" customFormat="1">
      <c r="A860" s="10"/>
      <c r="G860" s="2"/>
    </row>
    <row r="861" spans="1:7" s="9" customFormat="1">
      <c r="A861" s="10"/>
      <c r="G861" s="2"/>
    </row>
    <row r="862" spans="1:7" s="9" customFormat="1">
      <c r="A862" s="10"/>
      <c r="G862" s="2"/>
    </row>
    <row r="863" spans="1:7" s="9" customFormat="1">
      <c r="A863" s="10"/>
      <c r="G863" s="2"/>
    </row>
    <row r="864" spans="1:7" s="9" customFormat="1">
      <c r="A864" s="10"/>
      <c r="G864" s="2"/>
    </row>
    <row r="865" spans="1:7" s="9" customFormat="1">
      <c r="A865" s="10"/>
      <c r="G865" s="2"/>
    </row>
    <row r="866" spans="1:7" s="9" customFormat="1">
      <c r="A866" s="10"/>
      <c r="G866" s="2"/>
    </row>
    <row r="867" spans="1:7" s="9" customFormat="1">
      <c r="A867" s="10"/>
      <c r="G867" s="2"/>
    </row>
    <row r="868" spans="1:7" s="9" customFormat="1">
      <c r="A868" s="10"/>
      <c r="G868" s="2"/>
    </row>
    <row r="869" spans="1:7" s="9" customFormat="1">
      <c r="A869" s="10"/>
      <c r="G869" s="2"/>
    </row>
    <row r="870" spans="1:7" s="9" customFormat="1">
      <c r="A870" s="10"/>
      <c r="G870" s="2"/>
    </row>
    <row r="871" spans="1:7" s="9" customFormat="1">
      <c r="A871" s="10"/>
      <c r="G871" s="2"/>
    </row>
    <row r="872" spans="1:7" s="9" customFormat="1">
      <c r="A872" s="10"/>
      <c r="G872" s="2"/>
    </row>
    <row r="873" spans="1:7" s="9" customFormat="1">
      <c r="A873" s="10"/>
      <c r="G873" s="2"/>
    </row>
    <row r="874" spans="1:7" s="9" customFormat="1">
      <c r="A874" s="10"/>
      <c r="G874" s="2"/>
    </row>
    <row r="875" spans="1:7" s="9" customFormat="1">
      <c r="A875" s="10"/>
      <c r="G875" s="2"/>
    </row>
    <row r="876" spans="1:7" s="9" customFormat="1">
      <c r="A876" s="10"/>
      <c r="G876" s="2"/>
    </row>
    <row r="877" spans="1:7" s="9" customFormat="1">
      <c r="A877" s="10"/>
      <c r="G877" s="2"/>
    </row>
    <row r="878" spans="1:7" s="9" customFormat="1">
      <c r="A878" s="10"/>
      <c r="G878" s="2"/>
    </row>
    <row r="879" spans="1:7" s="9" customFormat="1">
      <c r="A879" s="10"/>
      <c r="G879" s="2"/>
    </row>
    <row r="880" spans="1:7" s="9" customFormat="1">
      <c r="A880" s="10"/>
      <c r="G880" s="2"/>
    </row>
    <row r="881" spans="1:7" s="9" customFormat="1">
      <c r="A881" s="10"/>
      <c r="G881" s="2"/>
    </row>
    <row r="882" spans="1:7" s="9" customFormat="1">
      <c r="A882" s="10"/>
      <c r="G882" s="2"/>
    </row>
    <row r="883" spans="1:7" s="9" customFormat="1">
      <c r="A883" s="10"/>
      <c r="G883" s="2"/>
    </row>
    <row r="884" spans="1:7" s="9" customFormat="1">
      <c r="A884" s="10"/>
      <c r="G884" s="2"/>
    </row>
    <row r="885" spans="1:7" s="9" customFormat="1">
      <c r="A885" s="10"/>
      <c r="G885" s="2"/>
    </row>
    <row r="886" spans="1:7" s="9" customFormat="1">
      <c r="A886" s="10"/>
      <c r="G886" s="2"/>
    </row>
    <row r="887" spans="1:7" s="9" customFormat="1">
      <c r="A887" s="10"/>
      <c r="G887" s="2"/>
    </row>
    <row r="888" spans="1:7" s="9" customFormat="1">
      <c r="A888" s="10"/>
      <c r="G888" s="2"/>
    </row>
    <row r="889" spans="1:7" s="9" customFormat="1">
      <c r="A889" s="10"/>
      <c r="G889" s="2"/>
    </row>
    <row r="890" spans="1:7" s="9" customFormat="1">
      <c r="A890" s="10"/>
      <c r="G890" s="2"/>
    </row>
    <row r="891" spans="1:7" s="9" customFormat="1">
      <c r="A891" s="10"/>
      <c r="G891" s="2"/>
    </row>
    <row r="892" spans="1:7" s="9" customFormat="1">
      <c r="A892" s="10"/>
      <c r="G892" s="2"/>
    </row>
    <row r="893" spans="1:7" s="9" customFormat="1">
      <c r="A893" s="10"/>
      <c r="G893" s="2"/>
    </row>
    <row r="894" spans="1:7" s="9" customFormat="1">
      <c r="A894" s="10"/>
      <c r="G894" s="2"/>
    </row>
    <row r="895" spans="1:7" s="9" customFormat="1">
      <c r="A895" s="10"/>
      <c r="G895" s="2"/>
    </row>
    <row r="896" spans="1:7" s="9" customFormat="1">
      <c r="A896" s="10"/>
      <c r="G896" s="2"/>
    </row>
    <row r="897" spans="1:7" s="9" customFormat="1">
      <c r="A897" s="10"/>
      <c r="G897" s="2"/>
    </row>
    <row r="898" spans="1:7" s="9" customFormat="1">
      <c r="A898" s="10"/>
      <c r="G898" s="2"/>
    </row>
    <row r="899" spans="1:7" s="9" customFormat="1">
      <c r="A899" s="10"/>
      <c r="G899" s="2"/>
    </row>
    <row r="900" spans="1:7" s="9" customFormat="1">
      <c r="A900" s="10"/>
      <c r="G900" s="2"/>
    </row>
    <row r="901" spans="1:7" s="9" customFormat="1">
      <c r="A901" s="10"/>
      <c r="G901" s="2"/>
    </row>
    <row r="902" spans="1:7" s="9" customFormat="1">
      <c r="A902" s="10"/>
      <c r="G902" s="2"/>
    </row>
    <row r="903" spans="1:7" s="9" customFormat="1">
      <c r="A903" s="10"/>
      <c r="G903" s="2"/>
    </row>
    <row r="904" spans="1:7" s="9" customFormat="1">
      <c r="A904" s="10"/>
      <c r="G904" s="2"/>
    </row>
    <row r="905" spans="1:7" s="9" customFormat="1">
      <c r="A905" s="10"/>
      <c r="G905" s="2"/>
    </row>
    <row r="906" spans="1:7" s="9" customFormat="1">
      <c r="A906" s="10"/>
      <c r="G906" s="2"/>
    </row>
    <row r="907" spans="1:7" s="9" customFormat="1">
      <c r="A907" s="10"/>
      <c r="G907" s="2"/>
    </row>
    <row r="908" spans="1:7" s="9" customFormat="1">
      <c r="A908" s="10"/>
      <c r="G908" s="2"/>
    </row>
    <row r="909" spans="1:7" s="9" customFormat="1">
      <c r="A909" s="10"/>
      <c r="G909" s="2"/>
    </row>
    <row r="910" spans="1:7" s="9" customFormat="1">
      <c r="A910" s="10"/>
      <c r="G910" s="2"/>
    </row>
    <row r="911" spans="1:7" s="9" customFormat="1">
      <c r="A911" s="10"/>
      <c r="G911" s="2"/>
    </row>
    <row r="912" spans="1:7" s="9" customFormat="1">
      <c r="A912" s="10"/>
      <c r="G912" s="2"/>
    </row>
    <row r="913" spans="1:7" s="9" customFormat="1">
      <c r="A913" s="10"/>
      <c r="G913" s="2"/>
    </row>
    <row r="914" spans="1:7" s="9" customFormat="1">
      <c r="A914" s="10"/>
      <c r="G914" s="2"/>
    </row>
    <row r="915" spans="1:7" s="9" customFormat="1">
      <c r="A915" s="10"/>
      <c r="G915" s="2"/>
    </row>
    <row r="916" spans="1:7" s="9" customFormat="1">
      <c r="A916" s="10"/>
      <c r="G916" s="2"/>
    </row>
    <row r="917" spans="1:7" s="9" customFormat="1">
      <c r="A917" s="10"/>
      <c r="G917" s="2"/>
    </row>
    <row r="918" spans="1:7" s="9" customFormat="1">
      <c r="A918" s="10"/>
      <c r="G918" s="2"/>
    </row>
    <row r="919" spans="1:7" s="9" customFormat="1">
      <c r="A919" s="10"/>
      <c r="G919" s="2"/>
    </row>
    <row r="920" spans="1:7" s="9" customFormat="1">
      <c r="A920" s="10"/>
      <c r="G920" s="2"/>
    </row>
    <row r="921" spans="1:7" s="9" customFormat="1">
      <c r="A921" s="10"/>
      <c r="G921" s="2"/>
    </row>
    <row r="922" spans="1:7" s="9" customFormat="1">
      <c r="A922" s="10"/>
      <c r="G922" s="2"/>
    </row>
    <row r="923" spans="1:7" s="9" customFormat="1">
      <c r="A923" s="10"/>
      <c r="G923" s="2"/>
    </row>
    <row r="924" spans="1:7" s="9" customFormat="1">
      <c r="A924" s="10"/>
      <c r="G924" s="2"/>
    </row>
    <row r="925" spans="1:7" s="9" customFormat="1">
      <c r="A925" s="10"/>
      <c r="G925" s="2"/>
    </row>
    <row r="926" spans="1:7" s="9" customFormat="1">
      <c r="A926" s="10"/>
      <c r="G926" s="2"/>
    </row>
    <row r="927" spans="1:7" s="9" customFormat="1">
      <c r="A927" s="10"/>
      <c r="G927" s="2"/>
    </row>
    <row r="928" spans="1:7" s="9" customFormat="1">
      <c r="A928" s="10"/>
      <c r="G928" s="2"/>
    </row>
    <row r="929" spans="1:7" s="9" customFormat="1">
      <c r="A929" s="10"/>
      <c r="G929" s="2"/>
    </row>
    <row r="930" spans="1:7" s="9" customFormat="1">
      <c r="A930" s="10"/>
      <c r="G930" s="2"/>
    </row>
    <row r="931" spans="1:7" s="9" customFormat="1">
      <c r="A931" s="10"/>
      <c r="G931" s="2"/>
    </row>
    <row r="932" spans="1:7" s="9" customFormat="1">
      <c r="A932" s="10"/>
      <c r="G932" s="2"/>
    </row>
    <row r="933" spans="1:7" s="9" customFormat="1">
      <c r="A933" s="10"/>
      <c r="G933" s="2"/>
    </row>
    <row r="934" spans="1:7" s="9" customFormat="1">
      <c r="A934" s="10"/>
      <c r="G934" s="2"/>
    </row>
    <row r="935" spans="1:7" s="9" customFormat="1">
      <c r="A935" s="10"/>
      <c r="G935" s="2"/>
    </row>
    <row r="936" spans="1:7" s="9" customFormat="1">
      <c r="A936" s="10"/>
      <c r="G936" s="2"/>
    </row>
    <row r="937" spans="1:7" s="9" customFormat="1">
      <c r="A937" s="10"/>
      <c r="G937" s="2"/>
    </row>
    <row r="938" spans="1:7" s="9" customFormat="1">
      <c r="A938" s="10"/>
      <c r="G938" s="2"/>
    </row>
    <row r="939" spans="1:7" s="9" customFormat="1">
      <c r="A939" s="10"/>
      <c r="G939" s="2"/>
    </row>
    <row r="940" spans="1:7" s="9" customFormat="1">
      <c r="A940" s="10"/>
      <c r="G940" s="2"/>
    </row>
    <row r="941" spans="1:7" s="9" customFormat="1">
      <c r="A941" s="10"/>
      <c r="G941" s="2"/>
    </row>
    <row r="942" spans="1:7" s="9" customFormat="1">
      <c r="A942" s="10"/>
      <c r="G942" s="2"/>
    </row>
    <row r="943" spans="1:7" s="9" customFormat="1">
      <c r="A943" s="10"/>
      <c r="G943" s="2"/>
    </row>
    <row r="944" spans="1:7" s="9" customFormat="1">
      <c r="A944" s="10"/>
      <c r="G944" s="2"/>
    </row>
    <row r="945" spans="1:7" s="9" customFormat="1">
      <c r="A945" s="10"/>
      <c r="G945" s="2"/>
    </row>
    <row r="946" spans="1:7" s="9" customFormat="1">
      <c r="A946" s="10"/>
      <c r="G946" s="2"/>
    </row>
    <row r="947" spans="1:7" s="9" customFormat="1">
      <c r="A947" s="10"/>
      <c r="G947" s="2"/>
    </row>
    <row r="948" spans="1:7" s="9" customFormat="1">
      <c r="A948" s="10"/>
      <c r="G948" s="2"/>
    </row>
    <row r="949" spans="1:7" s="9" customFormat="1">
      <c r="A949" s="10"/>
      <c r="G949" s="2"/>
    </row>
    <row r="950" spans="1:7" s="9" customFormat="1">
      <c r="A950" s="10"/>
      <c r="G950" s="2"/>
    </row>
    <row r="951" spans="1:7" s="9" customFormat="1">
      <c r="A951" s="10"/>
      <c r="G951" s="2"/>
    </row>
    <row r="952" spans="1:7" s="9" customFormat="1">
      <c r="A952" s="10"/>
      <c r="G952" s="2"/>
    </row>
    <row r="953" spans="1:7" s="9" customFormat="1">
      <c r="A953" s="10"/>
      <c r="G953" s="2"/>
    </row>
    <row r="954" spans="1:7" s="9" customFormat="1">
      <c r="A954" s="10"/>
      <c r="G954" s="2"/>
    </row>
    <row r="955" spans="1:7" s="9" customFormat="1">
      <c r="A955" s="10"/>
      <c r="G955" s="2"/>
    </row>
    <row r="956" spans="1:7" s="9" customFormat="1">
      <c r="A956" s="10"/>
      <c r="G956" s="2"/>
    </row>
    <row r="957" spans="1:7" s="9" customFormat="1">
      <c r="A957" s="10"/>
      <c r="G957" s="2"/>
    </row>
    <row r="958" spans="1:7" s="9" customFormat="1">
      <c r="A958" s="10"/>
      <c r="G958" s="2"/>
    </row>
    <row r="959" spans="1:7" s="9" customFormat="1">
      <c r="A959" s="10"/>
      <c r="G959" s="2"/>
    </row>
    <row r="960" spans="1:7" s="9" customFormat="1">
      <c r="A960" s="10"/>
      <c r="G960" s="2"/>
    </row>
    <row r="961" spans="1:7" s="9" customFormat="1">
      <c r="A961" s="10"/>
      <c r="G961" s="2"/>
    </row>
    <row r="962" spans="1:7">
      <c r="A962" s="8"/>
    </row>
    <row r="963" spans="1:7">
      <c r="A963"/>
      <c r="G963"/>
    </row>
    <row r="964" spans="1:7">
      <c r="A964"/>
      <c r="G964"/>
    </row>
    <row r="965" spans="1:7">
      <c r="A965"/>
      <c r="G965"/>
    </row>
    <row r="966" spans="1:7">
      <c r="A966"/>
      <c r="G966"/>
    </row>
    <row r="967" spans="1:7">
      <c r="A967"/>
      <c r="G967"/>
    </row>
    <row r="968" spans="1:7">
      <c r="A968"/>
      <c r="G968"/>
    </row>
    <row r="969" spans="1:7">
      <c r="A969"/>
      <c r="G969"/>
    </row>
    <row r="970" spans="1:7">
      <c r="A970"/>
      <c r="G970"/>
    </row>
    <row r="971" spans="1:7">
      <c r="A971"/>
      <c r="G971"/>
    </row>
    <row r="972" spans="1:7">
      <c r="A972"/>
      <c r="G972"/>
    </row>
    <row r="973" spans="1:7">
      <c r="A973"/>
      <c r="G973"/>
    </row>
    <row r="974" spans="1:7">
      <c r="A974"/>
      <c r="G974"/>
    </row>
    <row r="975" spans="1:7">
      <c r="A975"/>
      <c r="G975"/>
    </row>
    <row r="976" spans="1:7">
      <c r="A976"/>
      <c r="G976"/>
    </row>
    <row r="977" customFormat="1"/>
    <row r="978" customFormat="1"/>
    <row r="979" customFormat="1"/>
    <row r="980" customFormat="1"/>
    <row r="981" customFormat="1"/>
    <row r="982" customFormat="1"/>
    <row r="983" customFormat="1"/>
    <row r="984" customFormat="1"/>
    <row r="985" customFormat="1"/>
    <row r="986" customFormat="1"/>
    <row r="987" customFormat="1"/>
    <row r="988" customFormat="1"/>
    <row r="989" customFormat="1"/>
    <row r="990" customFormat="1"/>
    <row r="991" customFormat="1"/>
    <row r="992" customFormat="1"/>
    <row r="993" customFormat="1"/>
    <row r="994" customFormat="1"/>
    <row r="995" customFormat="1"/>
    <row r="996" customFormat="1"/>
    <row r="997" customFormat="1"/>
    <row r="998" customFormat="1"/>
    <row r="999" customFormat="1"/>
    <row r="1000" customFormat="1"/>
    <row r="1001" customFormat="1"/>
    <row r="1002" customFormat="1"/>
    <row r="1003" customFormat="1"/>
    <row r="1004" customFormat="1"/>
    <row r="1005" customFormat="1"/>
    <row r="1006" customFormat="1"/>
    <row r="1007" customFormat="1"/>
    <row r="1008" customFormat="1"/>
    <row r="1009" customFormat="1"/>
    <row r="1010" customFormat="1"/>
    <row r="1011" customFormat="1"/>
    <row r="1012" customFormat="1"/>
    <row r="1013" customFormat="1"/>
    <row r="1014" customFormat="1"/>
    <row r="1015" customFormat="1"/>
    <row r="1016" customFormat="1"/>
    <row r="1017" customFormat="1"/>
    <row r="1018" customFormat="1"/>
    <row r="1019" customFormat="1"/>
    <row r="1020" customFormat="1"/>
    <row r="1021" customFormat="1"/>
    <row r="1022" customFormat="1"/>
    <row r="1023" customFormat="1"/>
    <row r="1024" customFormat="1"/>
    <row r="1025" customFormat="1"/>
    <row r="1026" customFormat="1"/>
    <row r="1027" customFormat="1"/>
    <row r="1028" customFormat="1"/>
    <row r="1029" customFormat="1"/>
    <row r="1030" customFormat="1"/>
    <row r="1031" customFormat="1"/>
    <row r="1032" customFormat="1"/>
    <row r="1033" customFormat="1"/>
    <row r="1034" customFormat="1"/>
    <row r="1035" customFormat="1"/>
    <row r="1036" customFormat="1"/>
    <row r="1037" customFormat="1"/>
    <row r="1038" customFormat="1"/>
    <row r="1039" customFormat="1"/>
    <row r="1040" customFormat="1"/>
    <row r="1041" customFormat="1"/>
    <row r="1042" customFormat="1"/>
    <row r="1043" customFormat="1"/>
    <row r="1044" customFormat="1"/>
    <row r="1045" customFormat="1"/>
    <row r="1046" customFormat="1"/>
    <row r="1047" customFormat="1"/>
    <row r="1048" customFormat="1"/>
    <row r="1049" customFormat="1"/>
    <row r="1050" customFormat="1"/>
    <row r="1051" customFormat="1"/>
    <row r="1052" customFormat="1"/>
    <row r="1053" customFormat="1"/>
    <row r="1054" customFormat="1"/>
    <row r="1055" customFormat="1"/>
    <row r="1056" customFormat="1"/>
    <row r="1057" customFormat="1"/>
    <row r="1058" customFormat="1"/>
    <row r="1059" customFormat="1"/>
    <row r="1060" customFormat="1"/>
    <row r="1061" customFormat="1"/>
    <row r="1062" customFormat="1"/>
    <row r="1063" customFormat="1"/>
    <row r="1064" customFormat="1"/>
    <row r="1065" customFormat="1"/>
    <row r="1066" customFormat="1"/>
    <row r="1067" customFormat="1"/>
    <row r="1068" customFormat="1"/>
    <row r="1069" customFormat="1"/>
    <row r="1070" customFormat="1"/>
    <row r="1071" customFormat="1"/>
    <row r="1072" customFormat="1"/>
    <row r="1073" customFormat="1"/>
    <row r="1074" customFormat="1"/>
    <row r="1075" customFormat="1"/>
    <row r="1076" customFormat="1"/>
    <row r="1077" customFormat="1"/>
    <row r="1078" customFormat="1"/>
    <row r="1079" customFormat="1"/>
    <row r="1080" customFormat="1"/>
    <row r="1081" customFormat="1"/>
    <row r="1082" customFormat="1"/>
    <row r="1083" customFormat="1"/>
    <row r="1084" customFormat="1"/>
    <row r="1085" customFormat="1"/>
    <row r="1086" customFormat="1"/>
    <row r="1087" customFormat="1"/>
    <row r="1088" customFormat="1"/>
    <row r="1089" customFormat="1"/>
    <row r="1090" customFormat="1"/>
    <row r="1091" customFormat="1"/>
    <row r="1092" customFormat="1"/>
    <row r="1093" customFormat="1"/>
    <row r="1094" customFormat="1"/>
    <row r="1095" customFormat="1"/>
    <row r="1096" customFormat="1"/>
    <row r="1097" customFormat="1"/>
    <row r="1098" customFormat="1"/>
    <row r="1099" customFormat="1"/>
    <row r="1100" customFormat="1"/>
    <row r="1101" customFormat="1"/>
    <row r="1102" customFormat="1"/>
    <row r="1103" customFormat="1"/>
    <row r="1104" customFormat="1"/>
    <row r="1105" customFormat="1"/>
    <row r="1106" customFormat="1"/>
    <row r="1107" customFormat="1"/>
    <row r="1108" customFormat="1"/>
    <row r="1109" customFormat="1"/>
    <row r="1110" customFormat="1"/>
    <row r="1111" customFormat="1"/>
    <row r="1112" customFormat="1"/>
    <row r="1113" customFormat="1"/>
    <row r="1114" customFormat="1"/>
    <row r="1115" customFormat="1"/>
    <row r="1116" customFormat="1"/>
    <row r="1117" customFormat="1"/>
    <row r="1118" customFormat="1"/>
    <row r="1119" customFormat="1"/>
    <row r="1120" customFormat="1"/>
    <row r="1121" customFormat="1"/>
    <row r="1122" customFormat="1"/>
    <row r="1123" customFormat="1"/>
    <row r="1124" customFormat="1"/>
    <row r="1125" customFormat="1"/>
    <row r="1126" customFormat="1"/>
    <row r="1127" customFormat="1"/>
    <row r="1128" customFormat="1"/>
    <row r="1129" customFormat="1"/>
    <row r="1130" customFormat="1"/>
    <row r="1131" customFormat="1"/>
    <row r="1132" customFormat="1"/>
    <row r="1133" customFormat="1"/>
    <row r="1134" customFormat="1"/>
    <row r="1135" customFormat="1"/>
    <row r="1136" customFormat="1"/>
    <row r="1137" customFormat="1"/>
    <row r="1138" customFormat="1"/>
    <row r="1139" customFormat="1"/>
    <row r="1140" customFormat="1"/>
    <row r="1141" customFormat="1"/>
    <row r="1142" customFormat="1"/>
    <row r="1143" customFormat="1"/>
    <row r="1144" customFormat="1"/>
    <row r="1145" customFormat="1"/>
    <row r="1146" customFormat="1"/>
    <row r="1147" customFormat="1"/>
    <row r="1148" customFormat="1"/>
    <row r="1149" customFormat="1"/>
    <row r="1150" customFormat="1"/>
    <row r="1151" customFormat="1"/>
    <row r="1152" customFormat="1"/>
    <row r="1153" customFormat="1"/>
    <row r="1154" customFormat="1"/>
    <row r="1155" customFormat="1"/>
    <row r="1156" customFormat="1"/>
    <row r="1157" customFormat="1"/>
    <row r="1158" customFormat="1"/>
    <row r="1159" customFormat="1"/>
    <row r="1160" customFormat="1"/>
    <row r="1161" customFormat="1"/>
    <row r="1162" customFormat="1"/>
    <row r="1163" customFormat="1"/>
    <row r="1164" customFormat="1"/>
    <row r="1165" customFormat="1"/>
    <row r="1166" customFormat="1"/>
    <row r="1167" customFormat="1"/>
    <row r="1168" customFormat="1"/>
    <row r="1169" customFormat="1"/>
    <row r="1170" customFormat="1"/>
    <row r="1171" customFormat="1"/>
    <row r="1172" customFormat="1"/>
    <row r="1173" customFormat="1"/>
    <row r="1174" customFormat="1"/>
    <row r="1175" customFormat="1"/>
    <row r="1176" customFormat="1"/>
    <row r="1177" customFormat="1"/>
    <row r="1178" customFormat="1"/>
    <row r="1179" customFormat="1"/>
    <row r="1180" customFormat="1"/>
    <row r="1181" customFormat="1"/>
    <row r="1182" customFormat="1"/>
    <row r="1183" customFormat="1"/>
    <row r="1184" customFormat="1"/>
    <row r="1185" customFormat="1"/>
    <row r="1186" customFormat="1"/>
    <row r="1187" customFormat="1"/>
    <row r="1188" customFormat="1"/>
    <row r="1189" customFormat="1"/>
    <row r="1190" customFormat="1"/>
    <row r="1191" customFormat="1"/>
    <row r="1192" customFormat="1"/>
    <row r="1193" customFormat="1"/>
    <row r="1194" customFormat="1"/>
    <row r="1195" customFormat="1"/>
    <row r="1196" customFormat="1"/>
    <row r="1197" customFormat="1"/>
    <row r="1198" customFormat="1"/>
    <row r="1199" customFormat="1"/>
    <row r="1200" customFormat="1"/>
    <row r="1201" customFormat="1"/>
    <row r="1202" customFormat="1"/>
    <row r="1203" customFormat="1"/>
    <row r="1204" customFormat="1"/>
    <row r="1205" customFormat="1"/>
    <row r="1206" customFormat="1"/>
    <row r="1207" customFormat="1"/>
    <row r="1208" customFormat="1"/>
    <row r="1209" customFormat="1"/>
    <row r="1210" customFormat="1"/>
    <row r="1211" customFormat="1"/>
    <row r="1212" customFormat="1"/>
    <row r="1213" customFormat="1"/>
    <row r="1214" customFormat="1"/>
    <row r="1215" customFormat="1"/>
    <row r="1216" customFormat="1"/>
    <row r="1217" customFormat="1"/>
    <row r="1218" customFormat="1"/>
    <row r="1219" customFormat="1"/>
    <row r="1220" customFormat="1"/>
    <row r="1221" customFormat="1"/>
    <row r="1222" customFormat="1"/>
    <row r="1223" customFormat="1"/>
    <row r="1224" customFormat="1"/>
    <row r="1225" customFormat="1"/>
    <row r="1226" customFormat="1"/>
    <row r="1227" customFormat="1"/>
    <row r="1228" customFormat="1"/>
    <row r="1229" customFormat="1"/>
    <row r="1230" customFormat="1"/>
    <row r="1231" customFormat="1"/>
    <row r="1232" customFormat="1"/>
    <row r="1233" customFormat="1"/>
    <row r="1234" customFormat="1"/>
    <row r="1235" customFormat="1"/>
    <row r="1236" customFormat="1"/>
    <row r="1237" customFormat="1"/>
    <row r="1238" customFormat="1"/>
    <row r="1239" customFormat="1"/>
    <row r="1240" customFormat="1"/>
    <row r="1241" customFormat="1"/>
    <row r="1242" customFormat="1"/>
    <row r="1243" customFormat="1"/>
    <row r="1244" customFormat="1"/>
    <row r="1245" customFormat="1"/>
    <row r="1246" customFormat="1"/>
    <row r="1247" customFormat="1"/>
    <row r="1248" customFormat="1"/>
    <row r="1249" customFormat="1"/>
    <row r="1250" customFormat="1"/>
    <row r="1251" customFormat="1"/>
    <row r="1252" customFormat="1"/>
    <row r="1253" customFormat="1"/>
    <row r="1254" customFormat="1"/>
    <row r="1255" customFormat="1"/>
    <row r="1256" customFormat="1"/>
    <row r="1257" customFormat="1"/>
    <row r="1258" customFormat="1"/>
    <row r="1259" customFormat="1"/>
    <row r="1260" customFormat="1"/>
    <row r="1261" customFormat="1"/>
    <row r="1262" customFormat="1"/>
    <row r="1263" customFormat="1"/>
    <row r="1264" customFormat="1"/>
    <row r="1265" customFormat="1"/>
    <row r="1266" customFormat="1"/>
    <row r="1267" customFormat="1"/>
    <row r="1268" customFormat="1"/>
    <row r="1269" customFormat="1"/>
    <row r="1270" customFormat="1"/>
    <row r="1271" customFormat="1"/>
    <row r="1272" customFormat="1"/>
    <row r="1273" customFormat="1"/>
    <row r="1274" customFormat="1"/>
    <row r="1275" customFormat="1"/>
    <row r="1276" customFormat="1"/>
    <row r="1277" customFormat="1"/>
    <row r="1278" customFormat="1"/>
    <row r="1279" customFormat="1"/>
    <row r="1280" customFormat="1"/>
    <row r="1281" customFormat="1"/>
    <row r="1282" customFormat="1"/>
    <row r="1283" customFormat="1"/>
    <row r="1284" customFormat="1"/>
    <row r="1285" customFormat="1"/>
    <row r="1286" customFormat="1"/>
    <row r="1287" customFormat="1"/>
    <row r="1288" customFormat="1"/>
    <row r="1289" customFormat="1"/>
    <row r="1290" customFormat="1"/>
    <row r="1291" customFormat="1"/>
    <row r="1292" customFormat="1"/>
    <row r="1293" customFormat="1"/>
    <row r="1294" customFormat="1"/>
    <row r="1295" customFormat="1"/>
    <row r="1296" customFormat="1"/>
    <row r="1297" customFormat="1"/>
    <row r="1298" customFormat="1"/>
    <row r="1299" customFormat="1"/>
    <row r="1300" customFormat="1"/>
    <row r="1301" customFormat="1"/>
    <row r="1302" customFormat="1"/>
    <row r="1303" customFormat="1"/>
    <row r="1304" customFormat="1"/>
    <row r="1305" customFormat="1"/>
    <row r="1306" customFormat="1"/>
    <row r="1307" customFormat="1"/>
    <row r="1308" customFormat="1"/>
    <row r="1309" customFormat="1"/>
    <row r="1310" customFormat="1"/>
    <row r="1311" customFormat="1"/>
    <row r="1312" customFormat="1"/>
    <row r="1313" customFormat="1"/>
    <row r="1314" customFormat="1"/>
    <row r="1315" customFormat="1"/>
    <row r="1316" customFormat="1"/>
    <row r="1317" customFormat="1"/>
    <row r="1318" customFormat="1"/>
    <row r="1319" customFormat="1"/>
    <row r="1320" customFormat="1"/>
    <row r="1321" customFormat="1"/>
    <row r="1322" customFormat="1"/>
    <row r="1323" customFormat="1"/>
    <row r="1324" customFormat="1"/>
    <row r="1325" customFormat="1"/>
    <row r="1326" customFormat="1"/>
    <row r="1327" customFormat="1"/>
    <row r="1328" customFormat="1"/>
    <row r="1329" customFormat="1"/>
    <row r="1330" customFormat="1"/>
    <row r="1331" customFormat="1"/>
    <row r="1332" customFormat="1"/>
    <row r="1333" customFormat="1"/>
    <row r="1334" customFormat="1"/>
    <row r="1335" customFormat="1"/>
    <row r="1336" customFormat="1"/>
    <row r="1337" customFormat="1"/>
    <row r="1338" customFormat="1"/>
    <row r="1339" customFormat="1"/>
    <row r="1340" customFormat="1"/>
    <row r="1341" customFormat="1"/>
    <row r="1342" customFormat="1"/>
    <row r="1343" customFormat="1"/>
    <row r="1344" customFormat="1"/>
    <row r="1345" customFormat="1"/>
    <row r="1346" customFormat="1"/>
    <row r="1347" customFormat="1"/>
    <row r="1348" customFormat="1"/>
    <row r="1349" customFormat="1"/>
    <row r="1350" customFormat="1"/>
    <row r="1351" customFormat="1"/>
    <row r="1352" customFormat="1"/>
    <row r="1353" customFormat="1"/>
    <row r="1354" customFormat="1"/>
    <row r="1355" customFormat="1"/>
    <row r="1356" customFormat="1"/>
    <row r="1357" customFormat="1"/>
    <row r="1358" customFormat="1"/>
    <row r="1359" customFormat="1"/>
    <row r="1360" customFormat="1"/>
    <row r="1361" customFormat="1"/>
    <row r="1362" customFormat="1"/>
    <row r="1363" customFormat="1"/>
    <row r="1364" customFormat="1"/>
    <row r="1365" customFormat="1"/>
    <row r="1366" customFormat="1"/>
    <row r="1367" customFormat="1"/>
    <row r="1368" customFormat="1"/>
    <row r="1369" customFormat="1"/>
    <row r="1370" customFormat="1"/>
    <row r="1371" customFormat="1"/>
    <row r="1372" customFormat="1"/>
    <row r="1373" customFormat="1"/>
    <row r="1374" customFormat="1"/>
    <row r="1375" customFormat="1"/>
    <row r="1376" customFormat="1"/>
    <row r="1377" customFormat="1"/>
    <row r="1378" customFormat="1"/>
    <row r="1379" customFormat="1"/>
    <row r="1380" customFormat="1"/>
    <row r="1381" customFormat="1"/>
    <row r="1382" customFormat="1"/>
    <row r="1383" customFormat="1"/>
    <row r="1384" customFormat="1"/>
    <row r="1385" customFormat="1"/>
    <row r="1386" customFormat="1"/>
    <row r="1387" customFormat="1"/>
    <row r="1388" customFormat="1"/>
    <row r="1389" customFormat="1"/>
    <row r="1390" customFormat="1"/>
    <row r="1391" customFormat="1"/>
    <row r="1392" customFormat="1"/>
    <row r="1393" customFormat="1"/>
    <row r="1394" customFormat="1"/>
    <row r="1395" customFormat="1"/>
    <row r="1396" customFormat="1"/>
    <row r="1397" customFormat="1"/>
    <row r="1398" customFormat="1"/>
    <row r="1399" customFormat="1"/>
    <row r="1400" customFormat="1"/>
    <row r="1401" customFormat="1"/>
    <row r="1402" customFormat="1"/>
    <row r="1403" customFormat="1"/>
    <row r="1404" customFormat="1"/>
    <row r="1405" customFormat="1"/>
    <row r="1406" customFormat="1"/>
    <row r="1407" customFormat="1"/>
    <row r="1408" customFormat="1"/>
    <row r="1409" customFormat="1"/>
    <row r="1410" customFormat="1"/>
    <row r="1411" customFormat="1"/>
    <row r="1412" customFormat="1"/>
    <row r="1413" customFormat="1"/>
    <row r="1414" customFormat="1"/>
    <row r="1415" customFormat="1"/>
    <row r="1416" customFormat="1"/>
    <row r="1417" customFormat="1"/>
    <row r="1418" customFormat="1"/>
    <row r="1419" customFormat="1"/>
    <row r="1420" customFormat="1"/>
    <row r="1421" customFormat="1"/>
    <row r="1422" customFormat="1"/>
    <row r="1423" customFormat="1"/>
    <row r="1424" customFormat="1"/>
    <row r="1425" customFormat="1"/>
    <row r="1426" customFormat="1"/>
    <row r="1427" customFormat="1"/>
    <row r="1428" customFormat="1"/>
    <row r="1429" customFormat="1"/>
    <row r="1430" customFormat="1"/>
    <row r="1431" customFormat="1"/>
    <row r="1432" customFormat="1"/>
    <row r="1433" customFormat="1"/>
    <row r="1434" customFormat="1"/>
    <row r="1435" customFormat="1"/>
    <row r="1436" customFormat="1"/>
    <row r="1437" customFormat="1"/>
    <row r="1438" customFormat="1"/>
    <row r="1439" customFormat="1"/>
    <row r="1440" customFormat="1"/>
    <row r="1441" customFormat="1"/>
    <row r="1442" customFormat="1"/>
    <row r="1443" customFormat="1"/>
    <row r="1444" customFormat="1"/>
    <row r="1445" customFormat="1"/>
    <row r="1446" customFormat="1"/>
    <row r="1447" customFormat="1"/>
    <row r="1448" customFormat="1"/>
    <row r="1449" customFormat="1"/>
    <row r="1450" customFormat="1"/>
    <row r="1451" customFormat="1"/>
    <row r="1452" customFormat="1"/>
    <row r="1453" customFormat="1"/>
    <row r="1454" customFormat="1"/>
    <row r="1455" customFormat="1"/>
    <row r="1456" customFormat="1"/>
    <row r="1457" customFormat="1"/>
    <row r="1458" customFormat="1"/>
    <row r="1459" customFormat="1"/>
    <row r="1460" customFormat="1"/>
    <row r="1461" customFormat="1"/>
    <row r="1462" customFormat="1"/>
    <row r="1463" customFormat="1"/>
    <row r="1464" customFormat="1"/>
    <row r="1465" customFormat="1"/>
    <row r="1466" customFormat="1"/>
    <row r="1467" customFormat="1"/>
    <row r="1468" customFormat="1"/>
    <row r="1469" customFormat="1"/>
    <row r="1470" customFormat="1"/>
    <row r="1471" customFormat="1"/>
    <row r="1472" customFormat="1"/>
    <row r="1473" customFormat="1"/>
    <row r="1474" customFormat="1"/>
    <row r="1475" customFormat="1"/>
    <row r="1476" customFormat="1"/>
    <row r="1477" customFormat="1"/>
    <row r="1478" customFormat="1"/>
    <row r="1479" customFormat="1"/>
    <row r="1480" customFormat="1"/>
    <row r="1481" customFormat="1"/>
    <row r="1482" customFormat="1"/>
    <row r="1483" customFormat="1"/>
    <row r="1484" customFormat="1"/>
    <row r="1485" customFormat="1"/>
    <row r="1486" customFormat="1"/>
    <row r="1487" customFormat="1"/>
    <row r="1488" customFormat="1"/>
    <row r="1489" customFormat="1"/>
    <row r="1490" customFormat="1"/>
    <row r="1491" customFormat="1"/>
    <row r="1492" customFormat="1"/>
    <row r="1493" customFormat="1"/>
    <row r="1494" customFormat="1"/>
    <row r="1495" customFormat="1"/>
    <row r="1496" customFormat="1"/>
    <row r="1497" customFormat="1"/>
    <row r="1498" customFormat="1"/>
    <row r="1499" customFormat="1"/>
    <row r="1500" customFormat="1"/>
    <row r="1501" customFormat="1"/>
    <row r="1502" customFormat="1"/>
    <row r="1503" customFormat="1"/>
    <row r="1504" customFormat="1"/>
    <row r="1505" customFormat="1"/>
    <row r="1506" customFormat="1"/>
    <row r="1507" customFormat="1"/>
    <row r="1508" customFormat="1"/>
    <row r="1509" customFormat="1"/>
    <row r="1510" customFormat="1"/>
    <row r="1511" customFormat="1"/>
    <row r="1512" customFormat="1"/>
    <row r="1513" customFormat="1"/>
    <row r="1514" customFormat="1"/>
    <row r="1515" customFormat="1"/>
    <row r="1516" customFormat="1"/>
    <row r="1517" customFormat="1"/>
    <row r="1518" customFormat="1"/>
    <row r="1519" customFormat="1"/>
    <row r="1520" customFormat="1"/>
    <row r="1521" customFormat="1"/>
    <row r="1522" customFormat="1"/>
    <row r="1523" customFormat="1"/>
    <row r="1524" customFormat="1"/>
    <row r="1525" customFormat="1"/>
    <row r="1526" customFormat="1"/>
    <row r="1527" customFormat="1"/>
    <row r="1528" customFormat="1"/>
    <row r="1529" customFormat="1"/>
    <row r="1530" customFormat="1"/>
    <row r="1531" customFormat="1"/>
    <row r="1532" customFormat="1"/>
    <row r="1533" customFormat="1"/>
    <row r="1534" customFormat="1"/>
    <row r="1535" customFormat="1"/>
    <row r="1536" customFormat="1"/>
    <row r="1537" customFormat="1"/>
    <row r="1538" customFormat="1"/>
    <row r="1539" customFormat="1"/>
    <row r="1540" customFormat="1"/>
    <row r="1541" customFormat="1"/>
    <row r="1542" customFormat="1"/>
    <row r="1543" customFormat="1"/>
    <row r="1544" customFormat="1"/>
    <row r="1545" customFormat="1"/>
    <row r="1546" customFormat="1"/>
    <row r="1547" customFormat="1"/>
    <row r="1548" customFormat="1"/>
    <row r="1549" customFormat="1"/>
    <row r="1550" customFormat="1"/>
    <row r="1551" customFormat="1"/>
    <row r="1552" customFormat="1"/>
    <row r="1553" customFormat="1"/>
    <row r="1554" customFormat="1"/>
    <row r="1555" customFormat="1"/>
    <row r="1556" customFormat="1"/>
    <row r="1557" customFormat="1"/>
    <row r="1558" customFormat="1"/>
    <row r="1559" customFormat="1"/>
    <row r="1560" customFormat="1"/>
    <row r="1561" customFormat="1"/>
    <row r="1562" customFormat="1"/>
    <row r="1563" customFormat="1"/>
    <row r="1564" customFormat="1"/>
    <row r="1565" customFormat="1"/>
    <row r="1566" customFormat="1"/>
    <row r="1567" customFormat="1"/>
    <row r="1568" customFormat="1"/>
    <row r="1569" customFormat="1"/>
    <row r="1570" customFormat="1"/>
    <row r="1571" customFormat="1"/>
    <row r="1572" customFormat="1"/>
    <row r="1573" customFormat="1"/>
    <row r="1574" customFormat="1"/>
    <row r="1575" customFormat="1"/>
    <row r="1576" customFormat="1"/>
    <row r="1577" customFormat="1"/>
    <row r="1578" customFormat="1"/>
    <row r="1579" customFormat="1"/>
    <row r="1580" customFormat="1"/>
    <row r="1581" customFormat="1"/>
    <row r="1582" customFormat="1"/>
    <row r="1583" customFormat="1"/>
    <row r="1584" customFormat="1"/>
    <row r="1585" customFormat="1"/>
    <row r="1586" customFormat="1"/>
    <row r="1587" customFormat="1"/>
    <row r="1588" customFormat="1"/>
    <row r="1589" customFormat="1"/>
    <row r="1590" customFormat="1"/>
    <row r="1591" customFormat="1"/>
    <row r="1592" customFormat="1"/>
    <row r="1593" customFormat="1"/>
    <row r="1594" customFormat="1"/>
    <row r="1595" customFormat="1"/>
    <row r="1596" customFormat="1"/>
    <row r="1597" customFormat="1"/>
    <row r="1598" customFormat="1"/>
    <row r="1599" customFormat="1"/>
    <row r="1600" customFormat="1"/>
    <row r="1601" customFormat="1"/>
    <row r="1602" customFormat="1"/>
    <row r="1603" customFormat="1"/>
    <row r="1604" customFormat="1"/>
    <row r="1605" customFormat="1"/>
    <row r="1606" customFormat="1"/>
    <row r="1607" customFormat="1"/>
    <row r="1608" customFormat="1"/>
    <row r="1609" customFormat="1"/>
    <row r="1610" customFormat="1"/>
    <row r="1611" customFormat="1"/>
    <row r="1612" customFormat="1"/>
    <row r="1613" customFormat="1"/>
    <row r="1614" customFormat="1"/>
    <row r="1615" customFormat="1"/>
    <row r="1616" customFormat="1"/>
    <row r="1617" customFormat="1"/>
    <row r="1618" customFormat="1"/>
    <row r="1619" customFormat="1"/>
    <row r="1620" customFormat="1"/>
    <row r="1621" customFormat="1"/>
    <row r="1622" customFormat="1"/>
    <row r="1623" customFormat="1"/>
    <row r="1624" customFormat="1"/>
    <row r="1625" customFormat="1"/>
    <row r="1626" customFormat="1"/>
    <row r="1627" customFormat="1"/>
    <row r="1628" customFormat="1"/>
    <row r="1629" customFormat="1"/>
    <row r="1630" customFormat="1"/>
    <row r="1631" customFormat="1"/>
    <row r="1632" customFormat="1"/>
    <row r="1633" customFormat="1"/>
    <row r="1634" customFormat="1"/>
    <row r="1635" customFormat="1"/>
    <row r="1636" customFormat="1"/>
    <row r="1637" customFormat="1"/>
    <row r="1638" customFormat="1"/>
    <row r="1639" customFormat="1"/>
    <row r="1640" customFormat="1"/>
    <row r="1641" customFormat="1"/>
    <row r="1642" customFormat="1"/>
    <row r="1643" customFormat="1"/>
    <row r="1644" customFormat="1"/>
    <row r="1645" customFormat="1"/>
    <row r="1646" customFormat="1"/>
    <row r="1647" customFormat="1"/>
    <row r="1648" customFormat="1"/>
    <row r="1649" customFormat="1"/>
    <row r="1650" customFormat="1"/>
    <row r="1651" customFormat="1"/>
    <row r="1652" customFormat="1"/>
    <row r="1653" customFormat="1"/>
    <row r="1654" customFormat="1"/>
    <row r="1655" customFormat="1"/>
    <row r="1656" customFormat="1"/>
    <row r="1657" customFormat="1"/>
    <row r="1658" customFormat="1"/>
    <row r="1659" customFormat="1"/>
    <row r="1660" customFormat="1"/>
    <row r="1661" customFormat="1"/>
    <row r="1662" customFormat="1"/>
    <row r="1663" customFormat="1"/>
    <row r="1664" customFormat="1"/>
    <row r="1665" customFormat="1"/>
    <row r="1666" customFormat="1"/>
    <row r="1667" customFormat="1"/>
    <row r="1668" customFormat="1"/>
    <row r="1669" customFormat="1"/>
    <row r="1670" customFormat="1"/>
    <row r="1671" customFormat="1"/>
    <row r="1672" customFormat="1"/>
    <row r="1673" customFormat="1"/>
    <row r="1674" customFormat="1"/>
    <row r="1675" customFormat="1"/>
    <row r="1676" customFormat="1"/>
    <row r="1677" customFormat="1"/>
    <row r="1678" customFormat="1"/>
    <row r="1679" customFormat="1"/>
    <row r="1680" customFormat="1"/>
    <row r="1681" customFormat="1"/>
    <row r="1682" customFormat="1"/>
    <row r="1683" customFormat="1"/>
    <row r="1684" customFormat="1"/>
    <row r="1685" customFormat="1"/>
    <row r="1686" customFormat="1"/>
    <row r="1687" customFormat="1"/>
    <row r="1688" customFormat="1"/>
    <row r="1689" customFormat="1"/>
    <row r="1690" customFormat="1"/>
    <row r="1691" customFormat="1"/>
    <row r="1692" customFormat="1"/>
    <row r="1693" customFormat="1"/>
    <row r="1694" customFormat="1"/>
    <row r="1695" customFormat="1"/>
    <row r="1696" customFormat="1"/>
    <row r="1697" customFormat="1"/>
    <row r="1698" customFormat="1"/>
    <row r="1699" customFormat="1"/>
    <row r="1700" customFormat="1"/>
    <row r="1701" customFormat="1"/>
    <row r="1702" customFormat="1"/>
    <row r="1703" customFormat="1"/>
    <row r="1704" customFormat="1"/>
    <row r="1705" customFormat="1"/>
    <row r="1706" customFormat="1"/>
    <row r="1707" customFormat="1"/>
    <row r="1708" customFormat="1"/>
    <row r="1709" customFormat="1"/>
    <row r="1710" customFormat="1"/>
    <row r="1711" customFormat="1"/>
    <row r="1712" customFormat="1"/>
    <row r="1713" customFormat="1"/>
    <row r="1714" customFormat="1"/>
    <row r="1715" customFormat="1"/>
    <row r="1716" customFormat="1"/>
    <row r="1717" customFormat="1"/>
    <row r="1718" customFormat="1"/>
    <row r="1719" customFormat="1"/>
    <row r="1720" customFormat="1"/>
    <row r="1721" customFormat="1"/>
    <row r="1722" customFormat="1"/>
    <row r="1723" customFormat="1"/>
    <row r="1724" customFormat="1"/>
    <row r="1725" customFormat="1"/>
    <row r="1726" customFormat="1"/>
    <row r="1727" customFormat="1"/>
    <row r="1728" customFormat="1"/>
    <row r="1729" customFormat="1"/>
    <row r="1730" customFormat="1"/>
    <row r="1731" customFormat="1"/>
    <row r="1732" customFormat="1"/>
    <row r="1733" customFormat="1"/>
    <row r="1734" customFormat="1"/>
    <row r="1735" customFormat="1"/>
    <row r="1736" customFormat="1"/>
    <row r="1737" customFormat="1"/>
    <row r="1738" customFormat="1"/>
    <row r="1739" customFormat="1"/>
    <row r="1740" customFormat="1"/>
    <row r="1741" customFormat="1"/>
    <row r="1742" customFormat="1"/>
    <row r="1743" customFormat="1"/>
    <row r="1744" customFormat="1"/>
    <row r="1745" customFormat="1"/>
    <row r="1746" customFormat="1"/>
    <row r="1747" customFormat="1"/>
    <row r="1748" customFormat="1"/>
    <row r="1749" customFormat="1"/>
    <row r="1750" customFormat="1"/>
    <row r="1751" customFormat="1"/>
    <row r="1752" customFormat="1"/>
    <row r="1753" customFormat="1"/>
    <row r="1754" customFormat="1"/>
    <row r="1755" customFormat="1"/>
    <row r="1756" customFormat="1"/>
    <row r="1757" customFormat="1"/>
    <row r="1758" customFormat="1"/>
    <row r="1759" customFormat="1"/>
    <row r="1760" customFormat="1"/>
    <row r="1761" customFormat="1"/>
    <row r="1762" customFormat="1"/>
    <row r="1763" customFormat="1"/>
    <row r="1764" customFormat="1"/>
    <row r="1765" customFormat="1"/>
    <row r="1766" customFormat="1"/>
    <row r="1767" customFormat="1"/>
    <row r="1768" customFormat="1"/>
    <row r="1769" customFormat="1"/>
    <row r="1770" customFormat="1"/>
    <row r="1771" customFormat="1"/>
    <row r="1772" customFormat="1"/>
    <row r="1773" customFormat="1"/>
    <row r="1774" customFormat="1"/>
    <row r="1775" customFormat="1"/>
    <row r="1776" customFormat="1"/>
    <row r="1777" customFormat="1"/>
    <row r="1778" customFormat="1"/>
    <row r="1779" customFormat="1"/>
    <row r="1780" customFormat="1"/>
    <row r="1781" customFormat="1"/>
    <row r="1782" customFormat="1"/>
    <row r="1783" customFormat="1"/>
    <row r="1784" customFormat="1"/>
    <row r="1785" customFormat="1"/>
    <row r="1786" customFormat="1"/>
    <row r="1787" customFormat="1"/>
    <row r="1788" customFormat="1"/>
    <row r="1789" customFormat="1"/>
    <row r="1790" customFormat="1"/>
    <row r="1791" customFormat="1"/>
    <row r="1792" customFormat="1"/>
    <row r="1793" customFormat="1"/>
    <row r="1794" customFormat="1"/>
    <row r="1795" customFormat="1"/>
    <row r="1796" customFormat="1"/>
    <row r="1797" customFormat="1"/>
    <row r="1798" customFormat="1"/>
    <row r="1799" customFormat="1"/>
    <row r="1800" customFormat="1"/>
    <row r="1801" customFormat="1"/>
    <row r="1802" customFormat="1"/>
    <row r="1803" customFormat="1"/>
    <row r="1804" customFormat="1"/>
    <row r="1805" customFormat="1"/>
    <row r="1806" customFormat="1"/>
    <row r="1807" customFormat="1"/>
    <row r="1808" customFormat="1"/>
    <row r="1809" customFormat="1"/>
    <row r="1810" customFormat="1"/>
    <row r="1811" customFormat="1"/>
    <row r="1812" customFormat="1"/>
    <row r="1813" customFormat="1"/>
    <row r="1814" customFormat="1"/>
    <row r="1815" customFormat="1"/>
    <row r="1816" customFormat="1"/>
    <row r="1817" customFormat="1"/>
    <row r="1818" customFormat="1"/>
    <row r="1819" customFormat="1"/>
    <row r="1820" customFormat="1"/>
    <row r="1821" customFormat="1"/>
    <row r="1822" customFormat="1"/>
    <row r="1823" customFormat="1"/>
    <row r="1824" customFormat="1"/>
    <row r="1825" customFormat="1"/>
    <row r="1826" customFormat="1"/>
    <row r="1827" customFormat="1"/>
    <row r="1828" customFormat="1"/>
    <row r="1829" customFormat="1"/>
    <row r="1830" customFormat="1"/>
    <row r="1831" customFormat="1"/>
    <row r="1832" customFormat="1"/>
    <row r="1833" customFormat="1"/>
    <row r="1834" customFormat="1"/>
    <row r="1835" customFormat="1"/>
    <row r="1836" customFormat="1"/>
    <row r="1837" customFormat="1"/>
    <row r="1838" customFormat="1"/>
    <row r="1839" customFormat="1"/>
    <row r="1840" customFormat="1"/>
    <row r="1841" customFormat="1"/>
    <row r="1842" customFormat="1"/>
    <row r="1843" customFormat="1"/>
    <row r="1844" customFormat="1"/>
    <row r="1845" customFormat="1"/>
    <row r="1846" customFormat="1"/>
    <row r="1847" customFormat="1"/>
    <row r="1848" customFormat="1"/>
    <row r="1849" customFormat="1"/>
    <row r="1850" customFormat="1"/>
    <row r="1851" customFormat="1"/>
    <row r="1852" customFormat="1"/>
    <row r="1853" customFormat="1"/>
    <row r="1854" customFormat="1"/>
    <row r="1855" customFormat="1"/>
    <row r="1856" customFormat="1"/>
    <row r="1857" customFormat="1"/>
    <row r="1858" customFormat="1"/>
    <row r="1859" customFormat="1"/>
    <row r="1860" customFormat="1"/>
    <row r="1861" customFormat="1"/>
    <row r="1862" customFormat="1"/>
    <row r="1863" customFormat="1"/>
    <row r="1864" customFormat="1"/>
    <row r="1865" customFormat="1"/>
    <row r="1866" customFormat="1"/>
    <row r="1867" customFormat="1"/>
    <row r="1868" customFormat="1"/>
    <row r="1869" customFormat="1"/>
    <row r="1870" customFormat="1"/>
    <row r="1871" customFormat="1"/>
    <row r="1872" customFormat="1"/>
    <row r="1873" customFormat="1"/>
    <row r="1874" customFormat="1"/>
    <row r="1875" customFormat="1"/>
    <row r="1876" customFormat="1"/>
    <row r="1877" customFormat="1"/>
    <row r="1878" customFormat="1"/>
    <row r="1879" customFormat="1"/>
    <row r="1880" customFormat="1"/>
    <row r="1881" customFormat="1"/>
    <row r="1882" customFormat="1"/>
    <row r="1883" customFormat="1"/>
    <row r="1884" customFormat="1"/>
    <row r="1885" customFormat="1"/>
    <row r="1886" customFormat="1"/>
    <row r="1887" customFormat="1"/>
    <row r="1888" customFormat="1"/>
    <row r="1889" customFormat="1"/>
    <row r="1890" customFormat="1"/>
    <row r="1891" customFormat="1"/>
    <row r="1892" customFormat="1"/>
    <row r="1893" customFormat="1"/>
    <row r="1894" customFormat="1"/>
    <row r="1895" customFormat="1"/>
    <row r="1896" customFormat="1"/>
    <row r="1897" customFormat="1"/>
    <row r="1898" customFormat="1"/>
    <row r="1899" customFormat="1"/>
    <row r="1900" customFormat="1"/>
    <row r="1901" customFormat="1"/>
    <row r="1902" customFormat="1"/>
    <row r="1903" customFormat="1"/>
    <row r="1904" customFormat="1"/>
    <row r="1905" customFormat="1"/>
    <row r="1906" customFormat="1"/>
    <row r="1907" customFormat="1"/>
    <row r="1908" customFormat="1"/>
    <row r="1909" customFormat="1"/>
    <row r="1910" customFormat="1"/>
    <row r="1911" customFormat="1"/>
    <row r="1912" customFormat="1"/>
    <row r="1913" customFormat="1"/>
    <row r="1914" customFormat="1"/>
    <row r="1915" customFormat="1"/>
    <row r="1916" customFormat="1"/>
    <row r="1917" customFormat="1"/>
    <row r="1918" customFormat="1"/>
    <row r="1919" customFormat="1"/>
    <row r="1920" customFormat="1"/>
    <row r="1921" customFormat="1"/>
    <row r="1922" customFormat="1"/>
    <row r="1923" customFormat="1"/>
    <row r="1924" customFormat="1"/>
    <row r="1925" customFormat="1"/>
    <row r="1926" customFormat="1"/>
    <row r="1927" customFormat="1"/>
    <row r="1928" customFormat="1"/>
    <row r="1929" customFormat="1"/>
    <row r="1930" customFormat="1"/>
    <row r="1931" customFormat="1"/>
    <row r="1932" customFormat="1"/>
    <row r="1933" customFormat="1"/>
    <row r="1934" customFormat="1"/>
    <row r="1935" customFormat="1"/>
    <row r="1936" customFormat="1"/>
    <row r="1937" customFormat="1"/>
    <row r="1938" customFormat="1"/>
    <row r="1939" customFormat="1"/>
    <row r="1940" customFormat="1"/>
    <row r="1941" customFormat="1"/>
    <row r="1942" customFormat="1"/>
    <row r="1943" customFormat="1"/>
    <row r="1944" customFormat="1"/>
    <row r="1945" customFormat="1"/>
    <row r="1946" customFormat="1"/>
    <row r="1947" customFormat="1"/>
    <row r="1948" customFormat="1"/>
    <row r="1949" customFormat="1"/>
    <row r="1950" customFormat="1"/>
    <row r="1951" customFormat="1"/>
    <row r="1952" customFormat="1"/>
    <row r="1953" customFormat="1"/>
    <row r="1954" customFormat="1"/>
    <row r="1955" customFormat="1"/>
    <row r="1956" customFormat="1"/>
    <row r="1957" customFormat="1"/>
    <row r="1958" customFormat="1"/>
    <row r="1959" customFormat="1"/>
    <row r="1960" customFormat="1"/>
    <row r="1961" customFormat="1"/>
    <row r="1962" customFormat="1"/>
    <row r="1963" customFormat="1"/>
    <row r="1964" customFormat="1"/>
    <row r="1965" customFormat="1"/>
    <row r="1966" customFormat="1"/>
    <row r="1967" customFormat="1"/>
    <row r="1968" customFormat="1"/>
    <row r="1969" customFormat="1"/>
    <row r="1970" customFormat="1"/>
    <row r="1971" customFormat="1"/>
    <row r="1972" customFormat="1"/>
    <row r="1973" customFormat="1"/>
    <row r="1974" customFormat="1"/>
    <row r="1975" customFormat="1"/>
    <row r="1976" customFormat="1"/>
    <row r="1977" customFormat="1"/>
    <row r="1978" customFormat="1"/>
    <row r="1979" customFormat="1"/>
    <row r="1980" customFormat="1"/>
    <row r="1981" customFormat="1"/>
    <row r="1982" customFormat="1"/>
    <row r="1983" customFormat="1"/>
    <row r="1984" customFormat="1"/>
    <row r="1985" customFormat="1"/>
    <row r="1986" customFormat="1"/>
    <row r="1987" customFormat="1"/>
    <row r="1988" customFormat="1"/>
    <row r="1989" customFormat="1"/>
    <row r="1990" customFormat="1"/>
    <row r="1991" customFormat="1"/>
    <row r="1992" customFormat="1"/>
    <row r="1993" customFormat="1"/>
    <row r="1994" customFormat="1"/>
    <row r="1995" customFormat="1"/>
    <row r="1996" customFormat="1"/>
    <row r="1997" customFormat="1"/>
    <row r="1998" customFormat="1"/>
    <row r="1999" customFormat="1"/>
    <row r="2000" customFormat="1"/>
    <row r="2001" customFormat="1"/>
    <row r="2002" customFormat="1"/>
    <row r="2003" customFormat="1"/>
    <row r="2004" customFormat="1"/>
    <row r="2005" customFormat="1"/>
    <row r="2006" customFormat="1"/>
    <row r="2007" customFormat="1"/>
    <row r="2008" customFormat="1"/>
    <row r="2009" customFormat="1"/>
    <row r="2010" customFormat="1"/>
    <row r="2011" customFormat="1"/>
    <row r="2012" customFormat="1"/>
    <row r="2013" customFormat="1"/>
    <row r="2014" customFormat="1"/>
    <row r="2015" customFormat="1"/>
    <row r="2016" customFormat="1"/>
    <row r="2017" customFormat="1"/>
    <row r="2018" customFormat="1"/>
    <row r="2019" customFormat="1"/>
    <row r="2020" customFormat="1"/>
    <row r="2021" customFormat="1"/>
    <row r="2022" customFormat="1"/>
    <row r="2023" customFormat="1"/>
    <row r="2024" customFormat="1"/>
    <row r="2025" customFormat="1"/>
    <row r="2026" customFormat="1"/>
    <row r="2027" customFormat="1"/>
    <row r="2028" customFormat="1"/>
    <row r="2029" customFormat="1"/>
    <row r="2030" customFormat="1"/>
    <row r="2031" customFormat="1"/>
    <row r="2032" customFormat="1"/>
    <row r="2033" customFormat="1"/>
    <row r="2034" customFormat="1"/>
    <row r="2035" customFormat="1"/>
    <row r="2036" customFormat="1"/>
    <row r="2037" customFormat="1"/>
    <row r="2038" customFormat="1"/>
    <row r="2039" customFormat="1"/>
    <row r="2040" customFormat="1"/>
    <row r="2041" customFormat="1"/>
    <row r="2042" customFormat="1"/>
    <row r="2043" customFormat="1"/>
    <row r="2044" customFormat="1"/>
    <row r="2045" customFormat="1"/>
    <row r="2046" customFormat="1"/>
    <row r="2047" customFormat="1"/>
    <row r="2048" customFormat="1"/>
    <row r="2049" customFormat="1"/>
    <row r="2050" customFormat="1"/>
    <row r="2051" customFormat="1"/>
    <row r="2052" customFormat="1"/>
    <row r="2053" customFormat="1"/>
    <row r="2054" customFormat="1"/>
    <row r="2055" customFormat="1"/>
    <row r="2056" customFormat="1"/>
    <row r="2057" customFormat="1"/>
    <row r="2058" customFormat="1"/>
    <row r="2059" customFormat="1"/>
    <row r="2060" customFormat="1"/>
    <row r="2061" customFormat="1"/>
    <row r="2062" customFormat="1"/>
    <row r="2063" customFormat="1"/>
    <row r="2064" customFormat="1"/>
    <row r="2065" customFormat="1"/>
    <row r="2066" customFormat="1"/>
    <row r="2067" customFormat="1"/>
    <row r="2068" customFormat="1"/>
    <row r="2069" customFormat="1"/>
    <row r="2070" customFormat="1"/>
    <row r="2071" customFormat="1"/>
    <row r="2072" customFormat="1"/>
    <row r="2073" customFormat="1"/>
    <row r="2074" customFormat="1"/>
    <row r="2075" customFormat="1"/>
    <row r="2076" customFormat="1"/>
    <row r="2077" customFormat="1"/>
    <row r="2078" customFormat="1"/>
    <row r="2079" customFormat="1"/>
    <row r="2080" customFormat="1"/>
    <row r="2081" customFormat="1"/>
    <row r="2082" customFormat="1"/>
    <row r="2083" customFormat="1"/>
    <row r="2084" customFormat="1"/>
    <row r="2085" customFormat="1"/>
    <row r="2086" customFormat="1"/>
    <row r="2087" customFormat="1"/>
    <row r="2088" customFormat="1"/>
    <row r="2089" customFormat="1"/>
    <row r="2090" customFormat="1"/>
    <row r="2091" customFormat="1"/>
    <row r="2092" customFormat="1"/>
    <row r="2093" customFormat="1"/>
    <row r="2094" customFormat="1"/>
    <row r="2095" customFormat="1"/>
    <row r="2096" customFormat="1"/>
    <row r="2097" customFormat="1"/>
    <row r="2098" customFormat="1"/>
    <row r="2099" customFormat="1"/>
    <row r="2100" customFormat="1"/>
    <row r="2101" customFormat="1"/>
    <row r="2102" customFormat="1"/>
    <row r="2103" customFormat="1"/>
    <row r="2104" customFormat="1"/>
    <row r="2105" customFormat="1"/>
    <row r="2106" customFormat="1"/>
    <row r="2107" customFormat="1"/>
    <row r="2108" customFormat="1"/>
    <row r="2109" customFormat="1"/>
    <row r="2110" customFormat="1"/>
    <row r="2111" customFormat="1"/>
    <row r="2112" customFormat="1"/>
    <row r="2113" customFormat="1"/>
    <row r="2114" customFormat="1"/>
    <row r="2115" customFormat="1"/>
    <row r="2116" customFormat="1"/>
    <row r="2117" customFormat="1"/>
  </sheetData>
  <mergeCells count="73">
    <mergeCell ref="B6:G6"/>
    <mergeCell ref="B33:G33"/>
    <mergeCell ref="B41:G41"/>
    <mergeCell ref="B52:G52"/>
    <mergeCell ref="B56:G56"/>
    <mergeCell ref="C7:D7"/>
    <mergeCell ref="C8:D8"/>
    <mergeCell ref="C21:D21"/>
    <mergeCell ref="C23:D23"/>
    <mergeCell ref="C20:D20"/>
    <mergeCell ref="C11:D11"/>
    <mergeCell ref="C12:D12"/>
    <mergeCell ref="C13:D13"/>
    <mergeCell ref="C14:D14"/>
    <mergeCell ref="C15:D15"/>
    <mergeCell ref="C10:D10"/>
    <mergeCell ref="C73:D73"/>
    <mergeCell ref="C57:D57"/>
    <mergeCell ref="C58:D58"/>
    <mergeCell ref="C59:D59"/>
    <mergeCell ref="C60:D60"/>
    <mergeCell ref="C61:D61"/>
    <mergeCell ref="C62:D62"/>
    <mergeCell ref="C63:D63"/>
    <mergeCell ref="C64:D64"/>
    <mergeCell ref="C65:D65"/>
    <mergeCell ref="B66:G66"/>
    <mergeCell ref="B68:G68"/>
    <mergeCell ref="C69:D69"/>
    <mergeCell ref="C70:D70"/>
    <mergeCell ref="C71:D71"/>
    <mergeCell ref="C67:D67"/>
    <mergeCell ref="C38:D38"/>
    <mergeCell ref="C39:D39"/>
    <mergeCell ref="C40:D40"/>
    <mergeCell ref="C34:D34"/>
    <mergeCell ref="C35:D35"/>
    <mergeCell ref="C36:D36"/>
    <mergeCell ref="C37:D37"/>
    <mergeCell ref="C54:D54"/>
    <mergeCell ref="C55:D55"/>
    <mergeCell ref="C48:D48"/>
    <mergeCell ref="C42:D42"/>
    <mergeCell ref="C49:D49"/>
    <mergeCell ref="C50:D50"/>
    <mergeCell ref="C51:D51"/>
    <mergeCell ref="C43:D43"/>
    <mergeCell ref="C45:D45"/>
    <mergeCell ref="C46:D46"/>
    <mergeCell ref="C47:D47"/>
    <mergeCell ref="C53:D53"/>
    <mergeCell ref="C44:D44"/>
    <mergeCell ref="C32:D32"/>
    <mergeCell ref="C25:D25"/>
    <mergeCell ref="C26:D26"/>
    <mergeCell ref="C22:D22"/>
    <mergeCell ref="B24:G24"/>
    <mergeCell ref="C27:D27"/>
    <mergeCell ref="C28:D28"/>
    <mergeCell ref="C29:D29"/>
    <mergeCell ref="C30:D30"/>
    <mergeCell ref="C31:D31"/>
    <mergeCell ref="A4:A5"/>
    <mergeCell ref="A1:G1"/>
    <mergeCell ref="A2:G2"/>
    <mergeCell ref="A3:G3"/>
    <mergeCell ref="C4:D4"/>
    <mergeCell ref="C5:D5"/>
    <mergeCell ref="C9:D9"/>
    <mergeCell ref="C16:D16"/>
    <mergeCell ref="C18:D18"/>
    <mergeCell ref="C17:D17"/>
    <mergeCell ref="C19:D19"/>
  </mergeCells>
  <phoneticPr fontId="5" type="noConversion"/>
  <hyperlinks>
    <hyperlink ref="C32" r:id="rId1" xr:uid="{00000000-0004-0000-0100-000000000000}"/>
    <hyperlink ref="E32" r:id="rId2" xr:uid="{00000000-0004-0000-0100-000001000000}"/>
    <hyperlink ref="B32" r:id="rId3" xr:uid="{00000000-0004-0000-0100-000002000000}"/>
    <hyperlink ref="G32" r:id="rId4" xr:uid="{00000000-0004-0000-0100-000003000000}"/>
    <hyperlink ref="F32" r:id="rId5" xr:uid="{00000000-0004-0000-0100-000004000000}"/>
  </hyperlinks>
  <pageMargins left="0.25" right="0.25" top="0.75" bottom="0.75" header="0.3" footer="0.3"/>
  <pageSetup paperSize="14" scale="75" orientation="portrait"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S49"/>
  <sheetViews>
    <sheetView tabSelected="1" workbookViewId="0">
      <selection activeCell="BU40" sqref="BU40"/>
    </sheetView>
  </sheetViews>
  <sheetFormatPr baseColWidth="10" defaultRowHeight="14.25"/>
  <cols>
    <col min="1" max="1" width="13.86328125" customWidth="1"/>
    <col min="2" max="2" width="62.33203125" customWidth="1"/>
  </cols>
  <sheetData>
    <row r="1" spans="1:93">
      <c r="A1" t="s">
        <v>177</v>
      </c>
      <c r="B1" t="s">
        <v>178</v>
      </c>
    </row>
    <row r="2" spans="1:93">
      <c r="A2">
        <v>1</v>
      </c>
      <c r="B2" t="s">
        <v>179</v>
      </c>
    </row>
    <row r="3" spans="1:93">
      <c r="A3">
        <v>13</v>
      </c>
      <c r="B3" t="s">
        <v>180</v>
      </c>
    </row>
    <row r="4" spans="1:93">
      <c r="A4">
        <v>16</v>
      </c>
      <c r="B4" t="s">
        <v>181</v>
      </c>
    </row>
    <row r="5" spans="1:93">
      <c r="A5">
        <v>20</v>
      </c>
      <c r="B5" t="s">
        <v>182</v>
      </c>
    </row>
    <row r="6" spans="1:93">
      <c r="A6">
        <v>23</v>
      </c>
      <c r="B6" t="s">
        <v>183</v>
      </c>
      <c r="CL6" s="171"/>
      <c r="CO6" s="159">
        <v>10432.6</v>
      </c>
    </row>
    <row r="7" spans="1:93">
      <c r="A7">
        <v>26</v>
      </c>
      <c r="B7" t="s">
        <v>184</v>
      </c>
      <c r="CL7" s="171"/>
      <c r="CO7" s="159">
        <v>12029.15</v>
      </c>
    </row>
    <row r="8" spans="1:93">
      <c r="A8">
        <v>27</v>
      </c>
      <c r="B8" t="s">
        <v>185</v>
      </c>
      <c r="CL8" s="171"/>
      <c r="CO8" s="159">
        <v>32496.04</v>
      </c>
    </row>
    <row r="9" spans="1:93">
      <c r="A9">
        <v>28</v>
      </c>
      <c r="B9" t="s">
        <v>186</v>
      </c>
      <c r="CL9" s="171"/>
      <c r="CO9" s="159">
        <v>2068.4499999999998</v>
      </c>
    </row>
    <row r="10" spans="1:93">
      <c r="CL10" s="171"/>
      <c r="CO10" s="159">
        <v>27480.91</v>
      </c>
    </row>
    <row r="11" spans="1:93">
      <c r="CL11" s="171"/>
      <c r="CO11" s="159"/>
    </row>
    <row r="12" spans="1:93">
      <c r="CL12" s="171"/>
      <c r="CO12" s="159">
        <v>79192.31</v>
      </c>
    </row>
    <row r="13" spans="1:93">
      <c r="CL13" s="171"/>
      <c r="CO13" s="159">
        <v>4371.3</v>
      </c>
    </row>
    <row r="14" spans="1:93">
      <c r="CL14" s="171"/>
      <c r="CO14" s="159">
        <v>549480.76</v>
      </c>
    </row>
    <row r="15" spans="1:93">
      <c r="CL15" s="171"/>
      <c r="CO15" s="159">
        <v>5828.4</v>
      </c>
    </row>
    <row r="16" spans="1:93">
      <c r="CL16" s="171"/>
      <c r="CO16" s="159">
        <v>29965.439999999999</v>
      </c>
    </row>
    <row r="17" spans="90:93">
      <c r="CL17" s="171"/>
      <c r="CO17" s="159">
        <v>443125.86</v>
      </c>
    </row>
    <row r="18" spans="90:93">
      <c r="CL18" s="171"/>
      <c r="CO18" s="159">
        <v>345299.83</v>
      </c>
    </row>
    <row r="19" spans="90:93">
      <c r="CL19" s="171"/>
      <c r="CO19" s="159">
        <v>425327.49</v>
      </c>
    </row>
    <row r="20" spans="90:93">
      <c r="CL20" s="171"/>
      <c r="CO20" s="159">
        <v>66897.399999999994</v>
      </c>
    </row>
    <row r="21" spans="90:93">
      <c r="CL21" s="171"/>
      <c r="CO21" s="159"/>
    </row>
    <row r="22" spans="90:93">
      <c r="CL22" s="171"/>
      <c r="CO22" s="159">
        <v>569407.86</v>
      </c>
    </row>
    <row r="23" spans="90:93">
      <c r="CL23" s="171"/>
      <c r="CO23" s="159">
        <v>31541.360000000001</v>
      </c>
    </row>
    <row r="24" spans="90:93">
      <c r="CL24" s="171"/>
      <c r="CO24" s="159">
        <v>53912.7</v>
      </c>
    </row>
    <row r="25" spans="90:93">
      <c r="CL25" s="171"/>
      <c r="CO25" s="159"/>
    </row>
    <row r="26" spans="90:93">
      <c r="CL26" s="208"/>
      <c r="CO26" s="159">
        <v>55126.95</v>
      </c>
    </row>
    <row r="27" spans="90:93">
      <c r="CL27" s="208"/>
      <c r="CO27" s="159">
        <v>298355.8</v>
      </c>
    </row>
    <row r="28" spans="90:93">
      <c r="CL28" s="208"/>
      <c r="CO28" s="159">
        <v>454518.06</v>
      </c>
    </row>
    <row r="29" spans="90:93">
      <c r="CL29" s="171"/>
      <c r="CO29" s="159"/>
    </row>
    <row r="30" spans="90:93">
      <c r="CL30" s="208"/>
      <c r="CO30" s="159">
        <v>407719.14</v>
      </c>
    </row>
    <row r="31" spans="90:93">
      <c r="CL31" s="208"/>
      <c r="CO31" s="159">
        <v>2088.5100000000002</v>
      </c>
    </row>
    <row r="32" spans="90:93">
      <c r="CL32" s="208"/>
      <c r="CO32" s="159">
        <v>23945.01</v>
      </c>
    </row>
    <row r="39" spans="24:97">
      <c r="AD39">
        <v>196884361.99000001</v>
      </c>
      <c r="AU39">
        <v>204837472</v>
      </c>
      <c r="CM39">
        <v>208311371.71000001</v>
      </c>
      <c r="CP39">
        <v>205207529.25</v>
      </c>
    </row>
    <row r="41" spans="24:97">
      <c r="X41" t="s">
        <v>270</v>
      </c>
      <c r="AM41" t="s">
        <v>270</v>
      </c>
      <c r="AX41" t="s">
        <v>270</v>
      </c>
      <c r="BM41" t="s">
        <v>270</v>
      </c>
      <c r="BV41" t="s">
        <v>270</v>
      </c>
      <c r="CG41" t="s">
        <v>270</v>
      </c>
      <c r="CJ41" t="s">
        <v>270</v>
      </c>
      <c r="CM41" t="s">
        <v>270</v>
      </c>
      <c r="CP41" t="s">
        <v>270</v>
      </c>
      <c r="CS41" t="s">
        <v>270</v>
      </c>
    </row>
    <row r="42" spans="24:97">
      <c r="X42" t="s">
        <v>270</v>
      </c>
      <c r="AM42" t="s">
        <v>270</v>
      </c>
      <c r="AX42" t="s">
        <v>270</v>
      </c>
      <c r="BM42" t="s">
        <v>270</v>
      </c>
      <c r="BV42" t="s">
        <v>270</v>
      </c>
      <c r="CG42" t="s">
        <v>270</v>
      </c>
      <c r="CJ42" t="s">
        <v>270</v>
      </c>
      <c r="CM42" t="s">
        <v>270</v>
      </c>
      <c r="CP42" t="s">
        <v>270</v>
      </c>
      <c r="CS42" t="s">
        <v>270</v>
      </c>
    </row>
    <row r="43" spans="24:97">
      <c r="X43" t="s">
        <v>270</v>
      </c>
      <c r="AM43" t="s">
        <v>270</v>
      </c>
      <c r="AX43" t="s">
        <v>270</v>
      </c>
      <c r="BM43" t="s">
        <v>270</v>
      </c>
      <c r="BV43" t="s">
        <v>270</v>
      </c>
      <c r="CG43" t="s">
        <v>270</v>
      </c>
      <c r="CJ43" t="s">
        <v>270</v>
      </c>
      <c r="CM43" t="s">
        <v>270</v>
      </c>
      <c r="CP43" t="s">
        <v>270</v>
      </c>
      <c r="CS43" t="s">
        <v>270</v>
      </c>
    </row>
    <row r="44" spans="24:97">
      <c r="X44" t="s">
        <v>270</v>
      </c>
      <c r="AM44" t="s">
        <v>270</v>
      </c>
      <c r="AX44" t="s">
        <v>270</v>
      </c>
      <c r="BM44" t="s">
        <v>270</v>
      </c>
      <c r="BV44" t="s">
        <v>270</v>
      </c>
      <c r="CG44" t="s">
        <v>270</v>
      </c>
      <c r="CJ44" t="s">
        <v>270</v>
      </c>
      <c r="CM44" t="s">
        <v>270</v>
      </c>
      <c r="CP44" t="s">
        <v>270</v>
      </c>
      <c r="CS44" t="s">
        <v>270</v>
      </c>
    </row>
    <row r="45" spans="24:97">
      <c r="X45" t="s">
        <v>270</v>
      </c>
      <c r="AM45" t="s">
        <v>270</v>
      </c>
      <c r="AX45" t="s">
        <v>270</v>
      </c>
      <c r="BM45" t="s">
        <v>270</v>
      </c>
      <c r="BV45" t="s">
        <v>270</v>
      </c>
      <c r="CG45" t="s">
        <v>270</v>
      </c>
      <c r="CJ45" t="s">
        <v>270</v>
      </c>
      <c r="CM45" t="s">
        <v>270</v>
      </c>
      <c r="CP45" t="s">
        <v>270</v>
      </c>
      <c r="CS45" t="s">
        <v>270</v>
      </c>
    </row>
    <row r="46" spans="24:97">
      <c r="X46" t="s">
        <v>270</v>
      </c>
      <c r="AM46" t="s">
        <v>270</v>
      </c>
      <c r="AX46" t="s">
        <v>270</v>
      </c>
      <c r="BM46" t="s">
        <v>270</v>
      </c>
      <c r="BV46" t="s">
        <v>270</v>
      </c>
      <c r="CG46" t="s">
        <v>270</v>
      </c>
      <c r="CJ46" t="s">
        <v>270</v>
      </c>
      <c r="CM46" t="s">
        <v>270</v>
      </c>
      <c r="CP46" t="s">
        <v>270</v>
      </c>
      <c r="CS46" t="s">
        <v>270</v>
      </c>
    </row>
    <row r="47" spans="24:97">
      <c r="X47" t="s">
        <v>270</v>
      </c>
      <c r="AM47" t="s">
        <v>270</v>
      </c>
      <c r="AX47" t="s">
        <v>270</v>
      </c>
      <c r="BM47" t="s">
        <v>270</v>
      </c>
      <c r="BV47" t="s">
        <v>270</v>
      </c>
      <c r="CG47" t="s">
        <v>270</v>
      </c>
      <c r="CJ47" t="s">
        <v>270</v>
      </c>
      <c r="CM47" t="s">
        <v>270</v>
      </c>
      <c r="CP47" t="s">
        <v>270</v>
      </c>
      <c r="CS47" t="s">
        <v>270</v>
      </c>
    </row>
    <row r="48" spans="24:97">
      <c r="X48" t="s">
        <v>270</v>
      </c>
      <c r="AM48" t="s">
        <v>270</v>
      </c>
      <c r="AX48" t="s">
        <v>270</v>
      </c>
      <c r="BM48" t="s">
        <v>270</v>
      </c>
      <c r="BV48" t="s">
        <v>270</v>
      </c>
      <c r="CG48" t="s">
        <v>270</v>
      </c>
      <c r="CJ48" t="s">
        <v>270</v>
      </c>
      <c r="CM48" t="s">
        <v>270</v>
      </c>
      <c r="CP48" t="s">
        <v>270</v>
      </c>
      <c r="CS48" t="s">
        <v>270</v>
      </c>
    </row>
    <row r="49" spans="24:97">
      <c r="X49" t="s">
        <v>270</v>
      </c>
      <c r="AM49" t="s">
        <v>270</v>
      </c>
      <c r="AX49" t="s">
        <v>270</v>
      </c>
      <c r="BM49" t="s">
        <v>270</v>
      </c>
      <c r="BV49" t="s">
        <v>270</v>
      </c>
      <c r="CG49" t="s">
        <v>270</v>
      </c>
      <c r="CJ49" t="s">
        <v>270</v>
      </c>
      <c r="CM49" t="s">
        <v>270</v>
      </c>
      <c r="CP49" t="s">
        <v>270</v>
      </c>
      <c r="CS49" t="s">
        <v>270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VERIFICACION JURIDICA  FINA (2)</vt:lpstr>
      <vt:lpstr>VERIFICACION JURIDICA  FINAL</vt:lpstr>
      <vt:lpstr>OBSERV</vt:lpstr>
      <vt:lpstr>'VERIFICACION JURIDICA  FINA (2)'!_Toc99306093</vt:lpstr>
      <vt:lpstr>'VERIFICACION JURIDICA  FINA (2)'!_Toc99306110</vt:lpstr>
      <vt:lpstr>'VERIFICACION JURIDICA  FINA (2)'!_Toc99306112</vt:lpstr>
      <vt:lpstr>'VERIFICACION JURIDICA  FINA (2)'!Área_de_impresión</vt:lpstr>
      <vt:lpstr>'VERIFICACION JURIDICA  FINAL'!Área_de_impresión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Rios Montanez</dc:creator>
  <cp:lastModifiedBy>LIBARDO</cp:lastModifiedBy>
  <cp:lastPrinted>2019-08-16T21:49:09Z</cp:lastPrinted>
  <dcterms:created xsi:type="dcterms:W3CDTF">2019-08-08T13:23:45Z</dcterms:created>
  <dcterms:modified xsi:type="dcterms:W3CDTF">2022-06-07T20:28:26Z</dcterms:modified>
</cp:coreProperties>
</file>