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laverde\Desktop\Contratos competitividad\Invitación Abierta FNTIA-XXXX-2022 Villa Vieja Huila\Anexos FNTIA-XXXX-2022 Villa Vieja Huila\"/>
    </mc:Choice>
  </mc:AlternateContent>
  <bookViews>
    <workbookView xWindow="0" yWindow="0" windowWidth="20490" windowHeight="73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2" i="1"/>
  <c r="E19" i="1"/>
  <c r="F19" i="1" s="1"/>
  <c r="E18" i="1"/>
  <c r="E17" i="1"/>
  <c r="E16" i="1"/>
  <c r="E15" i="1"/>
  <c r="E14" i="1"/>
  <c r="F14" i="1" s="1"/>
  <c r="E13" i="1"/>
  <c r="E12" i="1"/>
  <c r="E11" i="1"/>
  <c r="E7" i="1"/>
  <c r="E8" i="1"/>
  <c r="F8" i="1" s="1"/>
  <c r="E9" i="1"/>
  <c r="F23" i="1" l="1"/>
  <c r="G23" i="1" s="1"/>
  <c r="F22" i="1"/>
  <c r="G22" i="1" s="1"/>
  <c r="G19" i="1"/>
  <c r="F18" i="1"/>
  <c r="G18" i="1" s="1"/>
  <c r="F17" i="1"/>
  <c r="G17" i="1" s="1"/>
  <c r="F16" i="1"/>
  <c r="G16" i="1" s="1"/>
  <c r="F15" i="1"/>
  <c r="G15" i="1" s="1"/>
  <c r="G14" i="1"/>
  <c r="F13" i="1"/>
  <c r="G13" i="1" s="1"/>
  <c r="F12" i="1"/>
  <c r="G12" i="1" s="1"/>
  <c r="F11" i="1"/>
  <c r="G11" i="1" s="1"/>
  <c r="F9" i="1"/>
  <c r="G9" i="1" s="1"/>
  <c r="F7" i="1"/>
  <c r="G7" i="1" s="1"/>
  <c r="G8" i="1"/>
  <c r="E21" i="1"/>
  <c r="E20" i="1"/>
  <c r="F20" i="1" s="1"/>
  <c r="E10" i="1"/>
  <c r="E6" i="1"/>
  <c r="F6" i="1" s="1"/>
  <c r="G6" i="1" s="1"/>
  <c r="E5" i="1"/>
  <c r="F21" i="1" l="1"/>
  <c r="G21" i="1" s="1"/>
  <c r="F10" i="1"/>
  <c r="G10" i="1" s="1"/>
  <c r="E24" i="1"/>
  <c r="F5" i="1"/>
  <c r="G5" i="1" s="1"/>
  <c r="F24" i="1" l="1"/>
  <c r="G20" i="1"/>
  <c r="G24" i="1" s="1"/>
</calcChain>
</file>

<file path=xl/sharedStrings.xml><?xml version="1.0" encoding="utf-8"?>
<sst xmlns="http://schemas.openxmlformats.org/spreadsheetml/2006/main" count="47" uniqueCount="28">
  <si>
    <t>Unidad de Medida</t>
  </si>
  <si>
    <t>Cantidad</t>
  </si>
  <si>
    <t>Valor Unitario</t>
  </si>
  <si>
    <t>Subtotal</t>
  </si>
  <si>
    <t>IVA</t>
  </si>
  <si>
    <t>Total</t>
  </si>
  <si>
    <t xml:space="preserve"> Un (01) documento que contenga el cronograma general donde se indique el tiempo de ejecución de las obligaciones contractuales.
</t>
  </si>
  <si>
    <t>Documento</t>
  </si>
  <si>
    <t xml:space="preserve"> Un (01) informe del contexto actual del municipio, </t>
  </si>
  <si>
    <t>Una (01) caracterización de la oferta y demanda turística y su evolución, tendencias y motivaciones (turistas y visitantes nacionales y extranjeros), que incluya un mapa de oferta y demanda turística identificada</t>
  </si>
  <si>
    <t xml:space="preserve"> Un (01) documento que analice los esquemas de gestión del turismo e identificar el mapa de actores y sus roles</t>
  </si>
  <si>
    <t xml:space="preserve"> Un (01) documento general de resumen de los recursos y atractivos turísticos del municipio. </t>
  </si>
  <si>
    <t>Un (01) documento que identifique el grado de uso de la tecnología para la gestión administrativa empresarial, las redes de reserva y los esquemas de comercialización de la oferta turística del destino.</t>
  </si>
  <si>
    <t>Un (01) documento que contenga los objetivos, estrategias, intervenciones y etapas del desarrollo del Plan Maestro de Turismo.</t>
  </si>
  <si>
    <t>Un (01) Plan maestro de Turístico digital e impreso</t>
  </si>
  <si>
    <t>Una (01) una matriz de actores, roles, actividades, cronograma de ejecución y metas.</t>
  </si>
  <si>
    <t>Un (01) documento de informe para hasta cuatro (4) unidades productivas y/o de servicios piloto, analizadas y conceptualizadas dentro de las estrategias de administración, marketing y comercialización.</t>
  </si>
  <si>
    <r>
      <t>Un (01) documento de informe para hasta cuatro (4) unidades productivas y/o de servicios piloto, con el diseño del plan de viabilidad económica y financiera para la implementación de los productos turísticos</t>
    </r>
    <r>
      <rPr>
        <sz val="11"/>
        <color rgb="FFF79646"/>
        <rFont val="Futura Std Book"/>
        <family val="2"/>
      </rPr>
      <t>.</t>
    </r>
  </si>
  <si>
    <t>Un (01) informe de evidencias, de las jornadas con los actores de turismo y comunidad en general a través de actas, registros fotográficos y listas de asistencia.</t>
  </si>
  <si>
    <t>Un (01) documento en el que se identifique y caracterice la infraestructura turística, planta turística y superestructura existente para el desarrollo del turismo, además de la relación de estos con los atractivos turísticos del municipio identificados.</t>
  </si>
  <si>
    <t>Descripción</t>
  </si>
  <si>
    <t>Un (01) documento que contenga el cronograma específico donde se discriminen las actividades que se van a realizar para la elaboración del Plan Maestro de Turismo de Villa vieja en el departamento del Huila, el tiempo para su desarrollo, y los recursos humanos y materiales que se necesitarán para llevarlos a cabo.</t>
  </si>
  <si>
    <t xml:space="preserve"> Un (01) documento que contenga la metodología donde se especifiquen los medios, procedimientos, actividades, materiales y recursos más adecuados para la elaboración del Plan Maestro de Turismo de Villa vieja en el departamento del Huila.</t>
  </si>
  <si>
    <t>Un (01) modelo de desarrollo turístico desde la óptica territorial y regional, e identificar el modelo de gobernanza ideal para el desarrollo turístico en el municipio, que incluya la cadena de valor del turismo para Villa vieja.</t>
  </si>
  <si>
    <t>Un (01) un plan de inversión de las intervenciones (acciones) planteadas y ponerlas en la matriz junto con los plazos estimados y posibles fuentes de financiación con indicadores de seguimiento e impacto del Plan Maestro de Turismo del municipio de Villa vieja</t>
  </si>
  <si>
    <t xml:space="preserve"> Un (01)  un plan de negocio de un piloto de hasta cuatro (4) unidades productivas y/o de servicios del Municipio de Villa vieja con alcance local y regional que fortalezcan el desarrollo turístico, de acuerdo a lo que establezca el Comité de Seguimiento. </t>
  </si>
  <si>
    <t>Un (01) documento de informe para hasta cuatro (4) unidades productivas y/o se servicios del Municipio de Villa vieja que genere una expectativa comercial.</t>
  </si>
  <si>
    <r>
      <t xml:space="preserve">INVITACIÓN ABIERTA A PRESENTAR PROPUESTAS </t>
    </r>
    <r>
      <rPr>
        <b/>
        <sz val="11"/>
        <rFont val="Futura Std Book"/>
        <family val="2"/>
      </rPr>
      <t xml:space="preserve">No. FNTIA-XXX-2022
</t>
    </r>
    <r>
      <rPr>
        <b/>
        <u/>
        <sz val="11"/>
        <rFont val="Futura Std Book"/>
        <family val="2"/>
      </rPr>
      <t>Elaborar el Plan Maestro de Turismo de Villa vieja en el departamento del Huila.</t>
    </r>
    <r>
      <rPr>
        <b/>
        <sz val="11"/>
        <rFont val="Futura Std Book"/>
        <family val="2"/>
      </rPr>
      <t xml:space="preserve">
FORMATO  XXX  PRESENTACION PROPUESTA ECONÓMICA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</si>
</sst>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(&quot;$&quot;\ * #,##0_);_(&quot;$&quot;\ * \(#,##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Futura Std Book"/>
      <family val="2"/>
    </font>
    <font>
      <sz val="11"/>
      <color theme="1"/>
      <name val="Futura Std Book"/>
      <family val="2"/>
    </font>
    <font>
      <b/>
      <sz val="11"/>
      <name val="Futura Std Book"/>
      <family val="2"/>
    </font>
    <font>
      <b/>
      <sz val="11"/>
      <color theme="1"/>
      <name val="Futura Std Book"/>
      <family val="2"/>
    </font>
    <font>
      <b/>
      <u/>
      <sz val="11"/>
      <color theme="1"/>
      <name val="Futura Std Book"/>
      <family val="2"/>
    </font>
    <font>
      <b/>
      <u/>
      <sz val="11"/>
      <name val="Futura Std Book"/>
      <family val="2"/>
    </font>
    <font>
      <u/>
      <sz val="11"/>
      <color theme="1"/>
      <name val="Futura Std Book"/>
      <family val="2"/>
    </font>
    <font>
      <sz val="11"/>
      <color rgb="FFF79646"/>
      <name val="Futura Std Boo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167" fontId="3" fillId="0" borderId="4" xfId="1" applyNumberFormat="1" applyFont="1" applyBorder="1" applyAlignment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167" fontId="4" fillId="0" borderId="4" xfId="3" applyNumberFormat="1" applyFont="1" applyBorder="1" applyAlignment="1">
      <alignment horizontal="right" vertical="center" wrapText="1"/>
    </xf>
    <xf numFmtId="167" fontId="3" fillId="0" borderId="4" xfId="1" applyNumberFormat="1" applyFont="1" applyBorder="1" applyAlignment="1">
      <alignment horizontal="right" vertical="center"/>
    </xf>
    <xf numFmtId="167" fontId="3" fillId="0" borderId="4" xfId="1" applyNumberFormat="1" applyFont="1" applyBorder="1" applyAlignment="1">
      <alignment horizontal="center" vertical="center"/>
    </xf>
    <xf numFmtId="167" fontId="5" fillId="0" borderId="4" xfId="1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7" fontId="8" fillId="0" borderId="4" xfId="1" applyNumberFormat="1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3" borderId="4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/>
    </xf>
    <xf numFmtId="0" fontId="3" fillId="2" borderId="5" xfId="1" applyFont="1" applyFill="1" applyBorder="1" applyAlignment="1">
      <alignment vertical="center"/>
    </xf>
    <xf numFmtId="0" fontId="3" fillId="0" borderId="0" xfId="1" applyFont="1" applyAlignment="1">
      <alignment vertical="center"/>
    </xf>
    <xf numFmtId="167" fontId="3" fillId="2" borderId="0" xfId="1" applyNumberFormat="1" applyFont="1" applyFill="1" applyAlignment="1">
      <alignment vertical="center"/>
    </xf>
    <xf numFmtId="9" fontId="3" fillId="2" borderId="0" xfId="9" applyFont="1" applyFill="1" applyAlignment="1">
      <alignment vertical="center"/>
    </xf>
    <xf numFmtId="0" fontId="3" fillId="0" borderId="6" xfId="1" applyFont="1" applyBorder="1" applyAlignment="1">
      <alignment horizontal="left" vertical="center"/>
    </xf>
    <xf numFmtId="0" fontId="3" fillId="0" borderId="8" xfId="1" applyFont="1" applyBorder="1" applyAlignment="1">
      <alignment horizontal="left" vertical="center"/>
    </xf>
    <xf numFmtId="0" fontId="3" fillId="0" borderId="8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167" fontId="3" fillId="0" borderId="0" xfId="1" applyNumberFormat="1" applyFont="1" applyBorder="1" applyAlignment="1">
      <alignment vertical="center"/>
    </xf>
    <xf numFmtId="0" fontId="3" fillId="2" borderId="4" xfId="1" applyFont="1" applyFill="1" applyBorder="1" applyAlignment="1">
      <alignment horizontal="left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167" fontId="3" fillId="0" borderId="9" xfId="1" applyNumberFormat="1" applyFont="1" applyBorder="1" applyAlignment="1">
      <alignment vertical="center"/>
    </xf>
    <xf numFmtId="167" fontId="5" fillId="0" borderId="9" xfId="1" applyNumberFormat="1" applyFont="1" applyBorder="1" applyAlignment="1">
      <alignment vertical="center"/>
    </xf>
    <xf numFmtId="0" fontId="4" fillId="2" borderId="0" xfId="0" applyFont="1" applyFill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4" xfId="1" applyFont="1" applyFill="1" applyBorder="1" applyAlignment="1">
      <alignment horizontal="left" vertical="center" wrapText="1"/>
    </xf>
    <xf numFmtId="167" fontId="3" fillId="0" borderId="4" xfId="1" applyNumberFormat="1" applyFont="1" applyBorder="1" applyAlignment="1">
      <alignment horizontal="left" vertical="center"/>
    </xf>
    <xf numFmtId="167" fontId="5" fillId="0" borderId="4" xfId="1" applyNumberFormat="1" applyFont="1" applyBorder="1" applyAlignment="1">
      <alignment horizontal="left" vertical="center"/>
    </xf>
    <xf numFmtId="164" fontId="3" fillId="0" borderId="7" xfId="1" applyNumberFormat="1" applyFont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167" fontId="3" fillId="2" borderId="0" xfId="1" applyNumberFormat="1" applyFont="1" applyFill="1" applyAlignment="1">
      <alignment horizontal="left" vertical="center"/>
    </xf>
    <xf numFmtId="9" fontId="3" fillId="2" borderId="0" xfId="9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2" borderId="0" xfId="1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10">
    <cellStyle name="Millares 2" xfId="2"/>
    <cellStyle name="Moneda 2" xfId="4"/>
    <cellStyle name="Moneda 3" xfId="5"/>
    <cellStyle name="Moneda 4" xfId="3"/>
    <cellStyle name="Normal" xfId="0" builtinId="0"/>
    <cellStyle name="Normal 10" xfId="6"/>
    <cellStyle name="Normal 2" xfId="7"/>
    <cellStyle name="Normal 3" xfId="1"/>
    <cellStyle name="Normal 3 2 2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"/>
  <sheetViews>
    <sheetView tabSelected="1" view="pageBreakPreview" zoomScale="60" zoomScaleNormal="100" workbookViewId="0">
      <selection sqref="A1:G2"/>
    </sheetView>
  </sheetViews>
  <sheetFormatPr baseColWidth="10" defaultRowHeight="15" x14ac:dyDescent="0.25"/>
  <cols>
    <col min="1" max="1" width="65.5703125" style="32" customWidth="1"/>
    <col min="2" max="2" width="16.28515625" style="11" customWidth="1"/>
    <col min="3" max="3" width="17.85546875" style="11" customWidth="1"/>
    <col min="4" max="4" width="19.5703125" style="11" customWidth="1"/>
    <col min="5" max="5" width="17.28515625" style="11" customWidth="1"/>
    <col min="6" max="6" width="16.28515625" style="11" customWidth="1"/>
    <col min="7" max="7" width="21.5703125" style="11" customWidth="1"/>
    <col min="8" max="22" width="0" style="11" hidden="1" customWidth="1"/>
    <col min="23" max="23" width="14.7109375" style="11" customWidth="1"/>
    <col min="24" max="24" width="11.85546875" style="11" customWidth="1"/>
    <col min="25" max="16384" width="11.42578125" style="11"/>
  </cols>
  <sheetData>
    <row r="1" spans="1:39" ht="55.5" customHeight="1" x14ac:dyDescent="0.25">
      <c r="A1" s="44" t="s">
        <v>27</v>
      </c>
      <c r="B1" s="45"/>
      <c r="C1" s="45"/>
      <c r="D1" s="45"/>
      <c r="E1" s="45"/>
      <c r="F1" s="45"/>
      <c r="G1" s="45"/>
    </row>
    <row r="2" spans="1:39" ht="47.25" customHeight="1" x14ac:dyDescent="0.25">
      <c r="A2" s="45"/>
      <c r="B2" s="45"/>
      <c r="C2" s="45"/>
      <c r="D2" s="45"/>
      <c r="E2" s="45"/>
      <c r="F2" s="45"/>
      <c r="G2" s="45"/>
    </row>
    <row r="4" spans="1:39" ht="48.75" customHeight="1" x14ac:dyDescent="0.25">
      <c r="A4" s="12" t="s">
        <v>20</v>
      </c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3"/>
      <c r="I4" s="15"/>
      <c r="J4" s="16"/>
      <c r="K4" s="46"/>
      <c r="L4" s="47"/>
      <c r="M4" s="47"/>
      <c r="N4" s="48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</row>
    <row r="5" spans="1:39" s="41" customFormat="1" ht="75" customHeight="1" x14ac:dyDescent="0.25">
      <c r="A5" s="24" t="s">
        <v>6</v>
      </c>
      <c r="B5" s="2" t="s">
        <v>7</v>
      </c>
      <c r="C5" s="3">
        <v>1</v>
      </c>
      <c r="D5" s="34"/>
      <c r="E5" s="34">
        <f>+C5*D5</f>
        <v>0</v>
      </c>
      <c r="F5" s="34">
        <f>E5*19%</f>
        <v>0</v>
      </c>
      <c r="G5" s="35">
        <f>+E5+F5</f>
        <v>0</v>
      </c>
      <c r="H5" s="36"/>
      <c r="I5" s="37"/>
      <c r="J5" s="38"/>
      <c r="K5" s="34">
        <v>23800000</v>
      </c>
      <c r="L5" s="34">
        <v>21420000</v>
      </c>
      <c r="M5" s="34">
        <v>30583000</v>
      </c>
      <c r="N5" s="34">
        <v>25267666.666666668</v>
      </c>
      <c r="O5" s="38"/>
      <c r="P5" s="39">
        <v>-1467666.6666666679</v>
      </c>
      <c r="Q5" s="40">
        <v>-5.8084772370486704E-2</v>
      </c>
      <c r="R5" s="39">
        <v>-3847666.6666666679</v>
      </c>
      <c r="S5" s="40">
        <v>-0.15227629513343804</v>
      </c>
      <c r="T5" s="39">
        <v>5315333.3333333321</v>
      </c>
      <c r="U5" s="40">
        <v>0.21036106750392458</v>
      </c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</row>
    <row r="6" spans="1:39" ht="98.25" customHeight="1" x14ac:dyDescent="0.25">
      <c r="A6" s="24" t="s">
        <v>21</v>
      </c>
      <c r="B6" s="2" t="s">
        <v>7</v>
      </c>
      <c r="C6" s="3">
        <v>1</v>
      </c>
      <c r="D6" s="4"/>
      <c r="E6" s="1">
        <f t="shared" ref="E6:E21" si="0">+C6*D6</f>
        <v>0</v>
      </c>
      <c r="F6" s="1">
        <f t="shared" ref="F6:F21" si="1">E6*19%</f>
        <v>0</v>
      </c>
      <c r="G6" s="7">
        <f t="shared" ref="G6:G21" si="2">+E6+F6</f>
        <v>0</v>
      </c>
      <c r="H6" s="14"/>
      <c r="I6" s="15"/>
      <c r="J6" s="16"/>
      <c r="K6" s="1">
        <v>11424000</v>
      </c>
      <c r="L6" s="1">
        <v>91392000</v>
      </c>
      <c r="M6" s="1">
        <v>48552000</v>
      </c>
      <c r="N6" s="1">
        <v>50456000</v>
      </c>
      <c r="O6" s="16"/>
      <c r="P6" s="17">
        <v>-39032000</v>
      </c>
      <c r="Q6" s="18">
        <v>-0.77358490566037741</v>
      </c>
      <c r="R6" s="17">
        <v>40936000</v>
      </c>
      <c r="S6" s="18">
        <v>0.81132075471698117</v>
      </c>
      <c r="T6" s="17">
        <v>-1904000</v>
      </c>
      <c r="U6" s="18">
        <v>-3.7735849056603772E-2</v>
      </c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</row>
    <row r="7" spans="1:39" ht="75" customHeight="1" x14ac:dyDescent="0.25">
      <c r="A7" s="24" t="s">
        <v>22</v>
      </c>
      <c r="B7" s="2" t="s">
        <v>7</v>
      </c>
      <c r="C7" s="3">
        <v>1</v>
      </c>
      <c r="D7" s="4"/>
      <c r="E7" s="1">
        <f t="shared" si="0"/>
        <v>0</v>
      </c>
      <c r="F7" s="1">
        <f t="shared" si="1"/>
        <v>0</v>
      </c>
      <c r="G7" s="7">
        <f t="shared" si="2"/>
        <v>0</v>
      </c>
      <c r="H7" s="14"/>
      <c r="I7" s="15"/>
      <c r="J7" s="16"/>
      <c r="K7" s="1"/>
      <c r="L7" s="1"/>
      <c r="M7" s="1"/>
      <c r="N7" s="1"/>
      <c r="O7" s="16"/>
      <c r="P7" s="17"/>
      <c r="Q7" s="18"/>
      <c r="R7" s="17"/>
      <c r="S7" s="18"/>
      <c r="T7" s="17"/>
      <c r="U7" s="18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</row>
    <row r="8" spans="1:39" ht="75" customHeight="1" x14ac:dyDescent="0.25">
      <c r="A8" s="24" t="s">
        <v>8</v>
      </c>
      <c r="B8" s="2" t="s">
        <v>7</v>
      </c>
      <c r="C8" s="3">
        <v>1</v>
      </c>
      <c r="D8" s="4"/>
      <c r="E8" s="1">
        <f t="shared" si="0"/>
        <v>0</v>
      </c>
      <c r="F8" s="1">
        <f t="shared" si="1"/>
        <v>0</v>
      </c>
      <c r="G8" s="7">
        <f t="shared" si="2"/>
        <v>0</v>
      </c>
      <c r="H8" s="14"/>
      <c r="I8" s="15"/>
      <c r="J8" s="16"/>
      <c r="K8" s="1"/>
      <c r="L8" s="1"/>
      <c r="M8" s="1"/>
      <c r="N8" s="1"/>
      <c r="O8" s="16"/>
      <c r="P8" s="17"/>
      <c r="Q8" s="18"/>
      <c r="R8" s="17"/>
      <c r="S8" s="18"/>
      <c r="T8" s="17"/>
      <c r="U8" s="18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39" ht="75" customHeight="1" x14ac:dyDescent="0.25">
      <c r="A9" s="24" t="s">
        <v>9</v>
      </c>
      <c r="B9" s="2" t="s">
        <v>7</v>
      </c>
      <c r="C9" s="3">
        <v>1</v>
      </c>
      <c r="D9" s="4"/>
      <c r="E9" s="1">
        <f t="shared" si="0"/>
        <v>0</v>
      </c>
      <c r="F9" s="1">
        <f t="shared" si="1"/>
        <v>0</v>
      </c>
      <c r="G9" s="7">
        <f t="shared" si="2"/>
        <v>0</v>
      </c>
      <c r="H9" s="14"/>
      <c r="I9" s="15"/>
      <c r="J9" s="16"/>
      <c r="K9" s="1"/>
      <c r="L9" s="1"/>
      <c r="M9" s="1"/>
      <c r="N9" s="1"/>
      <c r="O9" s="16"/>
      <c r="P9" s="17"/>
      <c r="Q9" s="18"/>
      <c r="R9" s="17"/>
      <c r="S9" s="18"/>
      <c r="T9" s="17"/>
      <c r="U9" s="18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39" ht="75" customHeight="1" x14ac:dyDescent="0.25">
      <c r="A10" s="24" t="s">
        <v>11</v>
      </c>
      <c r="B10" s="2" t="s">
        <v>7</v>
      </c>
      <c r="C10" s="3">
        <v>1</v>
      </c>
      <c r="D10" s="5"/>
      <c r="E10" s="1">
        <f t="shared" si="0"/>
        <v>0</v>
      </c>
      <c r="F10" s="1">
        <f t="shared" si="1"/>
        <v>0</v>
      </c>
      <c r="G10" s="7">
        <f t="shared" si="2"/>
        <v>0</v>
      </c>
      <c r="H10" s="19"/>
      <c r="I10" s="15"/>
      <c r="J10" s="16"/>
      <c r="K10" s="1">
        <v>18564000</v>
      </c>
      <c r="L10" s="1">
        <v>27417600</v>
      </c>
      <c r="M10" s="1">
        <v>71400000</v>
      </c>
      <c r="N10" s="1">
        <v>22990800</v>
      </c>
      <c r="O10" s="16"/>
      <c r="P10" s="17">
        <v>-4426800</v>
      </c>
      <c r="Q10" s="18">
        <v>-0.19254658385093168</v>
      </c>
      <c r="R10" s="17">
        <v>4426800</v>
      </c>
      <c r="S10" s="18">
        <v>0.19254658385093168</v>
      </c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</row>
    <row r="11" spans="1:39" ht="75" customHeight="1" x14ac:dyDescent="0.25">
      <c r="A11" s="24" t="s">
        <v>19</v>
      </c>
      <c r="B11" s="2" t="s">
        <v>7</v>
      </c>
      <c r="C11" s="3">
        <v>1</v>
      </c>
      <c r="D11" s="5"/>
      <c r="E11" s="1">
        <f t="shared" ref="E11:E19" si="3">+C11*D11</f>
        <v>0</v>
      </c>
      <c r="F11" s="1">
        <f t="shared" ref="F11:F19" si="4">E11*19%</f>
        <v>0</v>
      </c>
      <c r="G11" s="7">
        <f t="shared" ref="G11:G19" si="5">+E11+F11</f>
        <v>0</v>
      </c>
      <c r="H11" s="20"/>
      <c r="I11" s="15"/>
      <c r="J11" s="16"/>
      <c r="K11" s="1"/>
      <c r="L11" s="1"/>
      <c r="M11" s="1"/>
      <c r="N11" s="1"/>
      <c r="O11" s="16"/>
      <c r="P11" s="17"/>
      <c r="Q11" s="18"/>
      <c r="R11" s="17"/>
      <c r="S11" s="18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</row>
    <row r="12" spans="1:39" ht="75" customHeight="1" x14ac:dyDescent="0.25">
      <c r="A12" s="24" t="s">
        <v>12</v>
      </c>
      <c r="B12" s="2" t="s">
        <v>7</v>
      </c>
      <c r="C12" s="3">
        <v>1</v>
      </c>
      <c r="D12" s="5"/>
      <c r="E12" s="1">
        <f t="shared" si="3"/>
        <v>0</v>
      </c>
      <c r="F12" s="1">
        <f t="shared" si="4"/>
        <v>0</v>
      </c>
      <c r="G12" s="7">
        <f t="shared" si="5"/>
        <v>0</v>
      </c>
      <c r="H12" s="20"/>
      <c r="I12" s="15"/>
      <c r="J12" s="16"/>
      <c r="K12" s="1"/>
      <c r="L12" s="1"/>
      <c r="M12" s="1"/>
      <c r="N12" s="1"/>
      <c r="O12" s="16"/>
      <c r="P12" s="17"/>
      <c r="Q12" s="18"/>
      <c r="R12" s="17"/>
      <c r="S12" s="18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</row>
    <row r="13" spans="1:39" ht="75" customHeight="1" x14ac:dyDescent="0.25">
      <c r="A13" s="24" t="s">
        <v>10</v>
      </c>
      <c r="B13" s="2" t="s">
        <v>7</v>
      </c>
      <c r="C13" s="3">
        <v>1</v>
      </c>
      <c r="D13" s="5"/>
      <c r="E13" s="1">
        <f t="shared" si="3"/>
        <v>0</v>
      </c>
      <c r="F13" s="1">
        <f t="shared" si="4"/>
        <v>0</v>
      </c>
      <c r="G13" s="7">
        <f t="shared" si="5"/>
        <v>0</v>
      </c>
      <c r="H13" s="20"/>
      <c r="I13" s="15"/>
      <c r="J13" s="16"/>
      <c r="K13" s="1"/>
      <c r="L13" s="1"/>
      <c r="M13" s="1"/>
      <c r="N13" s="1"/>
      <c r="O13" s="16"/>
      <c r="P13" s="17"/>
      <c r="Q13" s="18"/>
      <c r="R13" s="17"/>
      <c r="S13" s="18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</row>
    <row r="14" spans="1:39" ht="75" customHeight="1" x14ac:dyDescent="0.25">
      <c r="A14" s="24" t="s">
        <v>23</v>
      </c>
      <c r="B14" s="2" t="s">
        <v>7</v>
      </c>
      <c r="C14" s="3">
        <v>1</v>
      </c>
      <c r="D14" s="5"/>
      <c r="E14" s="1">
        <f t="shared" si="3"/>
        <v>0</v>
      </c>
      <c r="F14" s="1">
        <f t="shared" si="4"/>
        <v>0</v>
      </c>
      <c r="G14" s="7">
        <f t="shared" si="5"/>
        <v>0</v>
      </c>
      <c r="H14" s="20"/>
      <c r="I14" s="15"/>
      <c r="J14" s="16"/>
      <c r="K14" s="1"/>
      <c r="L14" s="1"/>
      <c r="M14" s="1"/>
      <c r="N14" s="1"/>
      <c r="O14" s="16"/>
      <c r="P14" s="17"/>
      <c r="Q14" s="18"/>
      <c r="R14" s="17"/>
      <c r="S14" s="18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</row>
    <row r="15" spans="1:39" ht="75" customHeight="1" x14ac:dyDescent="0.25">
      <c r="A15" s="24" t="s">
        <v>13</v>
      </c>
      <c r="B15" s="2" t="s">
        <v>7</v>
      </c>
      <c r="C15" s="3">
        <v>1</v>
      </c>
      <c r="D15" s="5"/>
      <c r="E15" s="1">
        <f t="shared" si="3"/>
        <v>0</v>
      </c>
      <c r="F15" s="1">
        <f t="shared" si="4"/>
        <v>0</v>
      </c>
      <c r="G15" s="7">
        <f t="shared" si="5"/>
        <v>0</v>
      </c>
      <c r="H15" s="20"/>
      <c r="I15" s="15"/>
      <c r="J15" s="16"/>
      <c r="K15" s="1"/>
      <c r="L15" s="1"/>
      <c r="M15" s="1"/>
      <c r="N15" s="1"/>
      <c r="O15" s="16"/>
      <c r="P15" s="17"/>
      <c r="Q15" s="18"/>
      <c r="R15" s="17"/>
      <c r="S15" s="18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</row>
    <row r="16" spans="1:39" ht="75" customHeight="1" x14ac:dyDescent="0.25">
      <c r="A16" s="24" t="s">
        <v>15</v>
      </c>
      <c r="B16" s="2" t="s">
        <v>7</v>
      </c>
      <c r="C16" s="3">
        <v>1</v>
      </c>
      <c r="D16" s="5"/>
      <c r="E16" s="1">
        <f t="shared" si="3"/>
        <v>0</v>
      </c>
      <c r="F16" s="1">
        <f t="shared" si="4"/>
        <v>0</v>
      </c>
      <c r="G16" s="7">
        <f t="shared" si="5"/>
        <v>0</v>
      </c>
      <c r="H16" s="20"/>
      <c r="I16" s="15"/>
      <c r="J16" s="16"/>
      <c r="K16" s="1"/>
      <c r="L16" s="1"/>
      <c r="M16" s="1"/>
      <c r="N16" s="1"/>
      <c r="O16" s="16"/>
      <c r="P16" s="17"/>
      <c r="Q16" s="18"/>
      <c r="R16" s="17"/>
      <c r="S16" s="18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</row>
    <row r="17" spans="1:39" ht="75" customHeight="1" x14ac:dyDescent="0.25">
      <c r="A17" s="24" t="s">
        <v>24</v>
      </c>
      <c r="B17" s="2" t="s">
        <v>7</v>
      </c>
      <c r="C17" s="3">
        <v>1</v>
      </c>
      <c r="D17" s="5"/>
      <c r="E17" s="1">
        <f t="shared" si="3"/>
        <v>0</v>
      </c>
      <c r="F17" s="1">
        <f t="shared" si="4"/>
        <v>0</v>
      </c>
      <c r="G17" s="7">
        <f t="shared" si="5"/>
        <v>0</v>
      </c>
      <c r="H17" s="20"/>
      <c r="I17" s="15"/>
      <c r="J17" s="16"/>
      <c r="K17" s="1"/>
      <c r="L17" s="1"/>
      <c r="M17" s="1"/>
      <c r="N17" s="1"/>
      <c r="O17" s="16"/>
      <c r="P17" s="17"/>
      <c r="Q17" s="18"/>
      <c r="R17" s="17"/>
      <c r="S17" s="18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</row>
    <row r="18" spans="1:39" ht="75" customHeight="1" x14ac:dyDescent="0.25">
      <c r="A18" s="24" t="s">
        <v>14</v>
      </c>
      <c r="B18" s="2" t="s">
        <v>7</v>
      </c>
      <c r="C18" s="3">
        <v>1</v>
      </c>
      <c r="D18" s="5"/>
      <c r="E18" s="1">
        <f t="shared" si="3"/>
        <v>0</v>
      </c>
      <c r="F18" s="1">
        <f t="shared" si="4"/>
        <v>0</v>
      </c>
      <c r="G18" s="7">
        <f t="shared" si="5"/>
        <v>0</v>
      </c>
      <c r="H18" s="20"/>
      <c r="I18" s="15"/>
      <c r="J18" s="16"/>
      <c r="K18" s="1"/>
      <c r="L18" s="1"/>
      <c r="M18" s="1"/>
      <c r="N18" s="1"/>
      <c r="O18" s="16"/>
      <c r="P18" s="17"/>
      <c r="Q18" s="18"/>
      <c r="R18" s="17"/>
      <c r="S18" s="18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</row>
    <row r="19" spans="1:39" ht="75" customHeight="1" x14ac:dyDescent="0.25">
      <c r="A19" s="33" t="s">
        <v>25</v>
      </c>
      <c r="B19" s="2" t="s">
        <v>7</v>
      </c>
      <c r="C19" s="3">
        <v>1</v>
      </c>
      <c r="D19" s="5"/>
      <c r="E19" s="1">
        <f t="shared" si="3"/>
        <v>0</v>
      </c>
      <c r="F19" s="1">
        <f t="shared" si="4"/>
        <v>0</v>
      </c>
      <c r="G19" s="7">
        <f t="shared" si="5"/>
        <v>0</v>
      </c>
      <c r="H19" s="20"/>
      <c r="I19" s="15"/>
      <c r="J19" s="16"/>
      <c r="K19" s="1"/>
      <c r="L19" s="1"/>
      <c r="M19" s="1"/>
      <c r="N19" s="1"/>
      <c r="O19" s="16"/>
      <c r="P19" s="17"/>
      <c r="Q19" s="18"/>
      <c r="R19" s="17"/>
      <c r="S19" s="18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</row>
    <row r="20" spans="1:39" ht="75" customHeight="1" x14ac:dyDescent="0.25">
      <c r="A20" s="24" t="s">
        <v>16</v>
      </c>
      <c r="B20" s="2" t="s">
        <v>7</v>
      </c>
      <c r="C20" s="3">
        <v>1</v>
      </c>
      <c r="D20" s="6"/>
      <c r="E20" s="1">
        <f t="shared" si="0"/>
        <v>0</v>
      </c>
      <c r="F20" s="1">
        <f t="shared" si="1"/>
        <v>0</v>
      </c>
      <c r="G20" s="7">
        <f t="shared" si="2"/>
        <v>0</v>
      </c>
      <c r="H20" s="21"/>
      <c r="I20" s="15"/>
      <c r="J20" s="16"/>
      <c r="K20" s="1">
        <v>19992000</v>
      </c>
      <c r="L20" s="1">
        <v>24276000</v>
      </c>
      <c r="M20" s="1">
        <v>42840000</v>
      </c>
      <c r="N20" s="1">
        <v>22134000</v>
      </c>
      <c r="O20" s="16"/>
      <c r="P20" s="17">
        <v>-2142000</v>
      </c>
      <c r="Q20" s="18">
        <v>-9.6774193548387094E-2</v>
      </c>
      <c r="R20" s="17">
        <v>2142000</v>
      </c>
      <c r="S20" s="18">
        <v>9.6774193548387094E-2</v>
      </c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</row>
    <row r="21" spans="1:39" ht="75" customHeight="1" x14ac:dyDescent="0.25">
      <c r="A21" s="29" t="s">
        <v>26</v>
      </c>
      <c r="B21" s="25" t="s">
        <v>7</v>
      </c>
      <c r="C21" s="26">
        <v>1</v>
      </c>
      <c r="D21" s="27"/>
      <c r="E21" s="27">
        <f t="shared" si="0"/>
        <v>0</v>
      </c>
      <c r="F21" s="27">
        <f t="shared" si="1"/>
        <v>0</v>
      </c>
      <c r="G21" s="28">
        <f t="shared" si="2"/>
        <v>0</v>
      </c>
      <c r="H21" s="22"/>
      <c r="I21" s="15"/>
      <c r="J21" s="16"/>
      <c r="K21" s="1">
        <v>17136000</v>
      </c>
      <c r="L21" s="1">
        <v>12852000</v>
      </c>
      <c r="M21" s="1">
        <v>4284000</v>
      </c>
      <c r="N21" s="1">
        <v>14994000</v>
      </c>
      <c r="O21" s="16"/>
      <c r="P21" s="17">
        <v>2142000</v>
      </c>
      <c r="Q21" s="18">
        <v>0.14285714285714285</v>
      </c>
      <c r="R21" s="17">
        <v>-2142000</v>
      </c>
      <c r="S21" s="18">
        <v>-0.14285714285714285</v>
      </c>
      <c r="T21" s="17">
        <v>-10710000</v>
      </c>
      <c r="U21" s="18">
        <v>-0.7142857142857143</v>
      </c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</row>
    <row r="22" spans="1:39" ht="75" customHeight="1" x14ac:dyDescent="0.25">
      <c r="A22" s="30" t="s">
        <v>17</v>
      </c>
      <c r="B22" s="2" t="s">
        <v>7</v>
      </c>
      <c r="C22" s="3">
        <v>1</v>
      </c>
      <c r="D22" s="1"/>
      <c r="E22" s="1">
        <f t="shared" ref="E22:E23" si="6">+C22*D22</f>
        <v>0</v>
      </c>
      <c r="F22" s="1">
        <f t="shared" ref="F22:F23" si="7">E22*19%</f>
        <v>0</v>
      </c>
      <c r="G22" s="7">
        <f t="shared" ref="G22:G23" si="8">+E22+F22</f>
        <v>0</v>
      </c>
      <c r="H22" s="42"/>
      <c r="I22" s="43"/>
      <c r="J22" s="16"/>
      <c r="K22" s="23"/>
      <c r="L22" s="23"/>
      <c r="M22" s="23"/>
      <c r="N22" s="23"/>
      <c r="O22" s="16"/>
      <c r="P22" s="17"/>
      <c r="Q22" s="18"/>
      <c r="R22" s="17"/>
      <c r="S22" s="18"/>
      <c r="T22" s="17"/>
      <c r="U22" s="18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</row>
    <row r="23" spans="1:39" ht="75" customHeight="1" x14ac:dyDescent="0.25">
      <c r="A23" s="30" t="s">
        <v>18</v>
      </c>
      <c r="B23" s="2" t="s">
        <v>7</v>
      </c>
      <c r="C23" s="3">
        <v>1</v>
      </c>
      <c r="D23" s="1"/>
      <c r="E23" s="1">
        <f t="shared" si="6"/>
        <v>0</v>
      </c>
      <c r="F23" s="1">
        <f t="shared" si="7"/>
        <v>0</v>
      </c>
      <c r="G23" s="7">
        <f t="shared" si="8"/>
        <v>0</v>
      </c>
      <c r="H23" s="42"/>
      <c r="I23" s="43"/>
      <c r="J23" s="16"/>
      <c r="K23" s="23"/>
      <c r="L23" s="23"/>
      <c r="M23" s="23"/>
      <c r="N23" s="23"/>
      <c r="O23" s="16"/>
      <c r="P23" s="17"/>
      <c r="Q23" s="18"/>
      <c r="R23" s="17"/>
      <c r="S23" s="18"/>
      <c r="T23" s="17"/>
      <c r="U23" s="18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</row>
    <row r="24" spans="1:39" ht="75" customHeight="1" x14ac:dyDescent="0.25">
      <c r="A24" s="31"/>
      <c r="B24" s="2"/>
      <c r="C24" s="10"/>
      <c r="D24" s="8" t="s">
        <v>5</v>
      </c>
      <c r="E24" s="9">
        <f>SUM(E5:E21)</f>
        <v>0</v>
      </c>
      <c r="F24" s="9">
        <f>SUM(F5:F21)</f>
        <v>0</v>
      </c>
      <c r="G24" s="9">
        <f>SUM(G5:G21)</f>
        <v>0</v>
      </c>
    </row>
  </sheetData>
  <mergeCells count="2">
    <mergeCell ref="A1:G2"/>
    <mergeCell ref="K4:N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Fernanda Prado Rodriguez</dc:creator>
  <cp:lastModifiedBy>Guillermo Andrés Laverde Manotas</cp:lastModifiedBy>
  <cp:lastPrinted>2022-05-31T19:44:49Z</cp:lastPrinted>
  <dcterms:created xsi:type="dcterms:W3CDTF">2017-09-05T19:54:35Z</dcterms:created>
  <dcterms:modified xsi:type="dcterms:W3CDTF">2022-06-06T15:46:58Z</dcterms:modified>
</cp:coreProperties>
</file>