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com-my.sharepoint.com/personal/sandra_salazar_crcom_gov_co/Documents/proceso RPA-HETM LP_81_2022/EV. PROPUESTAS/Ev_Final/"/>
    </mc:Choice>
  </mc:AlternateContent>
  <xr:revisionPtr revIDLastSave="0" documentId="8_{2726BF37-90C5-41E3-9DA8-4F49E7AFB94B}" xr6:coauthVersionLast="47" xr6:coauthVersionMax="47" xr10:uidLastSave="{00000000-0000-0000-0000-000000000000}"/>
  <bookViews>
    <workbookView xWindow="-110" yWindow="-110" windowWidth="19420" windowHeight="10300" xr2:uid="{5DCB1EE3-86B5-4D98-9B32-B80230E9BCFC}"/>
  </bookViews>
  <sheets>
    <sheet name="CRITERIOS DE PONDERAC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1" l="1"/>
  <c r="O3" i="1"/>
  <c r="N3" i="1"/>
  <c r="D32" i="1"/>
  <c r="M3" i="1" s="1"/>
  <c r="D25" i="1"/>
  <c r="L3" i="1" s="1"/>
  <c r="F18" i="1"/>
  <c r="K3" i="1" s="1"/>
  <c r="E8" i="1"/>
  <c r="J3" i="1" s="1"/>
  <c r="P3" i="1" l="1"/>
</calcChain>
</file>

<file path=xl/sharedStrings.xml><?xml version="1.0" encoding="utf-8"?>
<sst xmlns="http://schemas.openxmlformats.org/spreadsheetml/2006/main" count="96" uniqueCount="42">
  <si>
    <t>SELECCIÓN OFERTA MÁS FAVORABLE</t>
  </si>
  <si>
    <t>RESUMEN PUNTUACIÓN PARA ESCOGER LA OFERTA MÁS FAVORABLE</t>
  </si>
  <si>
    <t>PROPONENTE</t>
  </si>
  <si>
    <t>HABILITADO</t>
  </si>
  <si>
    <t>FACTOR PRECIO</t>
  </si>
  <si>
    <t>FACTOR TÉCNICO</t>
  </si>
  <si>
    <t>EMPRESA MUJERES</t>
  </si>
  <si>
    <t>MIPYME</t>
  </si>
  <si>
    <t>FACTOR INCENTIVOS IND. NAL.</t>
  </si>
  <si>
    <t>PERSONAL CONDICIÓN DISCAPAC.</t>
  </si>
  <si>
    <t>TOTAL</t>
  </si>
  <si>
    <t>1. FACTOR PRECIO</t>
  </si>
  <si>
    <t>NET APPLICATIONS SAS</t>
  </si>
  <si>
    <t>SI</t>
  </si>
  <si>
    <t>Puntaje Max:</t>
  </si>
  <si>
    <t>Menor precio ofertado</t>
  </si>
  <si>
    <r>
      <rPr>
        <b/>
        <sz val="10"/>
        <color rgb="FF000000"/>
        <rFont val="Calibri"/>
      </rPr>
      <t>Elaborado y Revisado:</t>
    </r>
    <r>
      <rPr>
        <sz val="10"/>
        <color rgb="FF000000"/>
        <rFont val="Calibri"/>
      </rPr>
      <t xml:space="preserve"> Equipo Evaluador Técnico, Jurídico y Financiero</t>
    </r>
  </si>
  <si>
    <t> </t>
  </si>
  <si>
    <t>VALOR DE LA PROPUESTA</t>
  </si>
  <si>
    <t>PUNTAJE OBTENIDO</t>
  </si>
  <si>
    <t xml:space="preserve"> 2. FACTOR TÉCNICO</t>
  </si>
  <si>
    <t>Criterio de Calificación</t>
  </si>
  <si>
    <t>Otorga</t>
  </si>
  <si>
    <t>20.000 páginas adicionales para OCR</t>
  </si>
  <si>
    <t>Curso certificado por el fabricante de la plataforma RPA ofertada para 2 colaboradores</t>
  </si>
  <si>
    <t>Oferta 20.000 páginas adicionales para OCR</t>
  </si>
  <si>
    <t>PUNTAJE</t>
  </si>
  <si>
    <t>Oferta Curso certificado por el fabricante de la plataforma RPA ofertada para 2 colaboradores</t>
  </si>
  <si>
    <t xml:space="preserve"> SI </t>
  </si>
  <si>
    <t>3. EMPREDIMIENTOS Y EMPRESAS DE MUJERES</t>
  </si>
  <si>
    <t>OFERTA</t>
  </si>
  <si>
    <t>NO</t>
  </si>
  <si>
    <t>4. PUNTAJE PARA MIPYME</t>
  </si>
  <si>
    <t>5. FACTOR INCENTIVO A LA INDUSTRIA NACIONAL</t>
  </si>
  <si>
    <t>INDUSTRIA NACIONAL</t>
  </si>
  <si>
    <t>PERSONAL EN CONDICIÓN DE DISCAPACIDAD</t>
  </si>
  <si>
    <t>NOTA: El puntaje aquí descrito sólo lo obtendrán cuando estén habilitados los proponentes. Ver evaluación técnica habilitante</t>
  </si>
  <si>
    <r>
      <rPr>
        <b/>
        <sz val="10"/>
        <color rgb="FF000000"/>
        <rFont val="Calibri"/>
      </rPr>
      <t>Elaborado y Revisado:</t>
    </r>
    <r>
      <rPr>
        <sz val="10"/>
        <color rgb="FF000000"/>
        <rFont val="Calibri"/>
      </rPr>
      <t xml:space="preserve"> Equipo Evaluador</t>
    </r>
  </si>
  <si>
    <t xml:space="preserve">Sandra Salazar Acosta                             </t>
  </si>
  <si>
    <t>Ingrid Picón Carrascal</t>
  </si>
  <si>
    <t xml:space="preserve">Profesional Especializado                      </t>
  </si>
  <si>
    <t>Coordinadora Tecnologías y Sistemas 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</si>
</sst>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[$$-2C0A]\ * #,##0_-;\-[$$-2C0A]\ * #,##0_-;_-[$$-2C0A]\ * &quot;-&quot;??_-;_-@_-"/>
    <numFmt numFmtId="166" formatCode="0.000"/>
  </numFmts>
  <fonts count="19">
    <font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8"/>
      <color rgb="FF000000"/>
      <name val="Tahoma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FFFFFF"/>
      <name val="Calibri"/>
      <family val="2"/>
    </font>
    <font>
      <b/>
      <sz val="14"/>
      <color rgb="FFFFFFFF"/>
      <name val="Calibri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sz val="9"/>
      <color rgb="FFFFFFFF"/>
      <name val="Calibri"/>
      <family val="2"/>
    </font>
    <font>
      <b/>
      <sz val="8"/>
      <color rgb="FFFFFFFF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0"/>
      <color rgb="FF000000"/>
      <name val="Calibri"/>
    </font>
    <font>
      <sz val="10"/>
      <color rgb="FF000000"/>
      <name val="Calibri"/>
    </font>
    <font>
      <b/>
      <sz val="10"/>
      <color rgb="FF444444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4472C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4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3" fillId="0" borderId="0" xfId="0" applyFont="1"/>
    <xf numFmtId="0" fontId="4" fillId="0" borderId="0" xfId="0" applyFont="1"/>
    <xf numFmtId="0" fontId="4" fillId="0" borderId="20" xfId="0" applyFont="1" applyBorder="1"/>
    <xf numFmtId="0" fontId="4" fillId="0" borderId="21" xfId="0" applyFont="1" applyBorder="1"/>
    <xf numFmtId="0" fontId="4" fillId="0" borderId="5" xfId="0" applyFont="1" applyBorder="1"/>
    <xf numFmtId="0" fontId="4" fillId="0" borderId="6" xfId="0" applyFont="1" applyBorder="1"/>
    <xf numFmtId="0" fontId="7" fillId="3" borderId="11" xfId="0" applyFont="1" applyFill="1" applyBorder="1" applyAlignment="1">
      <alignment wrapText="1"/>
    </xf>
    <xf numFmtId="0" fontId="7" fillId="3" borderId="14" xfId="0" applyFont="1" applyFill="1" applyBorder="1" applyAlignment="1">
      <alignment wrapText="1"/>
    </xf>
    <xf numFmtId="0" fontId="8" fillId="0" borderId="0" xfId="0" applyFont="1"/>
    <xf numFmtId="0" fontId="4" fillId="0" borderId="2" xfId="0" applyFont="1" applyBorder="1"/>
    <xf numFmtId="0" fontId="1" fillId="4" borderId="5" xfId="0" applyFont="1" applyFill="1" applyBorder="1" applyAlignment="1">
      <alignment wrapText="1"/>
    </xf>
    <xf numFmtId="0" fontId="1" fillId="4" borderId="0" xfId="0" applyFont="1" applyFill="1" applyAlignment="1">
      <alignment wrapText="1"/>
    </xf>
    <xf numFmtId="0" fontId="4" fillId="4" borderId="0" xfId="0" applyFont="1" applyFill="1"/>
    <xf numFmtId="0" fontId="4" fillId="0" borderId="7" xfId="0" applyFont="1" applyBorder="1"/>
    <xf numFmtId="0" fontId="4" fillId="0" borderId="2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8" fillId="0" borderId="0" xfId="0" applyFont="1" applyAlignment="1">
      <alignment vertical="center"/>
    </xf>
    <xf numFmtId="0" fontId="15" fillId="0" borderId="21" xfId="0" applyFont="1" applyBorder="1" applyAlignment="1">
      <alignment horizontal="center" vertical="center"/>
    </xf>
    <xf numFmtId="0" fontId="16" fillId="0" borderId="0" xfId="0" applyFont="1"/>
    <xf numFmtId="2" fontId="0" fillId="0" borderId="31" xfId="0" applyNumberFormat="1" applyBorder="1"/>
    <xf numFmtId="2" fontId="13" fillId="0" borderId="31" xfId="0" applyNumberFormat="1" applyFont="1" applyBorder="1" applyAlignment="1">
      <alignment horizontal="right"/>
    </xf>
    <xf numFmtId="2" fontId="0" fillId="0" borderId="32" xfId="0" applyNumberFormat="1" applyBorder="1"/>
    <xf numFmtId="166" fontId="0" fillId="0" borderId="32" xfId="0" applyNumberFormat="1" applyBorder="1"/>
    <xf numFmtId="2" fontId="13" fillId="0" borderId="31" xfId="0" applyNumberFormat="1" applyFont="1" applyBorder="1"/>
    <xf numFmtId="2" fontId="1" fillId="6" borderId="31" xfId="0" applyNumberFormat="1" applyFont="1" applyFill="1" applyBorder="1" applyAlignment="1">
      <alignment horizontal="center" vertical="center" wrapText="1"/>
    </xf>
    <xf numFmtId="2" fontId="1" fillId="4" borderId="22" xfId="0" applyNumberFormat="1" applyFont="1" applyFill="1" applyBorder="1" applyAlignment="1">
      <alignment wrapText="1"/>
    </xf>
    <xf numFmtId="0" fontId="7" fillId="3" borderId="10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wrapText="1"/>
    </xf>
    <xf numFmtId="0" fontId="7" fillId="3" borderId="11" xfId="0" applyFont="1" applyFill="1" applyBorder="1" applyAlignment="1">
      <alignment wrapText="1"/>
    </xf>
    <xf numFmtId="0" fontId="2" fillId="4" borderId="25" xfId="0" applyFont="1" applyFill="1" applyBorder="1" applyAlignment="1">
      <alignment wrapText="1"/>
    </xf>
    <xf numFmtId="0" fontId="2" fillId="4" borderId="26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1" fillId="4" borderId="26" xfId="0" applyFont="1" applyFill="1" applyBorder="1" applyAlignment="1">
      <alignment wrapText="1"/>
    </xf>
    <xf numFmtId="0" fontId="1" fillId="4" borderId="28" xfId="0" applyFont="1" applyFill="1" applyBorder="1" applyAlignment="1">
      <alignment wrapText="1"/>
    </xf>
    <xf numFmtId="0" fontId="1" fillId="4" borderId="17" xfId="0" applyFont="1" applyFill="1" applyBorder="1" applyAlignment="1">
      <alignment wrapText="1"/>
    </xf>
    <xf numFmtId="0" fontId="1" fillId="4" borderId="24" xfId="0" applyFont="1" applyFill="1" applyBorder="1" applyAlignment="1">
      <alignment wrapText="1"/>
    </xf>
    <xf numFmtId="0" fontId="7" fillId="3" borderId="16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wrapText="1"/>
    </xf>
    <xf numFmtId="0" fontId="2" fillId="4" borderId="17" xfId="0" applyFont="1" applyFill="1" applyBorder="1" applyAlignment="1">
      <alignment wrapText="1"/>
    </xf>
    <xf numFmtId="0" fontId="2" fillId="4" borderId="9" xfId="0" applyFont="1" applyFill="1" applyBorder="1" applyAlignment="1">
      <alignment wrapText="1"/>
    </xf>
    <xf numFmtId="0" fontId="7" fillId="3" borderId="23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5" fontId="0" fillId="0" borderId="32" xfId="1" applyNumberFormat="1" applyFont="1" applyBorder="1" applyAlignment="1">
      <alignment horizont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18" fillId="0" borderId="0" xfId="0" applyFont="1"/>
    <xf numFmtId="0" fontId="6" fillId="3" borderId="3" xfId="0" applyFont="1" applyFill="1" applyBorder="1" applyAlignment="1"/>
    <xf numFmtId="0" fontId="6" fillId="3" borderId="4" xfId="0" applyFont="1" applyFill="1" applyBorder="1" applyAlignment="1"/>
    <xf numFmtId="0" fontId="6" fillId="3" borderId="19" xfId="0" applyFont="1" applyFill="1" applyBorder="1" applyAlignment="1"/>
    <xf numFmtId="0" fontId="4" fillId="0" borderId="15" xfId="0" applyFont="1" applyBorder="1" applyAlignment="1"/>
    <xf numFmtId="0" fontId="4" fillId="0" borderId="24" xfId="0" applyFont="1" applyBorder="1" applyAlignment="1"/>
    <xf numFmtId="165" fontId="4" fillId="0" borderId="17" xfId="0" applyNumberFormat="1" applyFont="1" applyBorder="1" applyAlignment="1"/>
    <xf numFmtId="0" fontId="4" fillId="0" borderId="17" xfId="0" applyFont="1" applyBorder="1" applyAlignment="1"/>
    <xf numFmtId="0" fontId="4" fillId="0" borderId="9" xfId="0" applyFont="1" applyBorder="1" applyAlignment="1"/>
    <xf numFmtId="0" fontId="4" fillId="0" borderId="0" xfId="0" applyFont="1" applyAlignment="1"/>
    <xf numFmtId="0" fontId="4" fillId="0" borderId="27" xfId="0" applyFont="1" applyBorder="1" applyAlignment="1"/>
    <xf numFmtId="0" fontId="7" fillId="5" borderId="0" xfId="0" applyFont="1" applyFill="1" applyAlignment="1"/>
    <xf numFmtId="0" fontId="6" fillId="3" borderId="13" xfId="0" applyFont="1" applyFill="1" applyBorder="1" applyAlignment="1"/>
    <xf numFmtId="0" fontId="6" fillId="3" borderId="18" xfId="0" applyFont="1" applyFill="1" applyBorder="1" applyAlignment="1"/>
    <xf numFmtId="0" fontId="6" fillId="3" borderId="29" xfId="0" applyFont="1" applyFill="1" applyBorder="1" applyAlignment="1"/>
    <xf numFmtId="0" fontId="4" fillId="0" borderId="8" xfId="0" applyFont="1" applyBorder="1" applyAlignment="1"/>
    <xf numFmtId="0" fontId="4" fillId="0" borderId="30" xfId="0" applyFont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51</xdr:row>
      <xdr:rowOff>21167</xdr:rowOff>
    </xdr:from>
    <xdr:to>
      <xdr:col>0</xdr:col>
      <xdr:colOff>1479550</xdr:colOff>
      <xdr:row>52</xdr:row>
      <xdr:rowOff>156986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449BEB-BBB3-4E8F-BF77-3FB23560D038}"/>
            </a:ext>
            <a:ext uri="{147F2762-F138-4A5C-976F-8EAC2B608ADB}">
              <a16:predDERef xmlns:a16="http://schemas.microsoft.com/office/drawing/2014/main" pred="{8415311C-5BBC-47F1-BD82-77A426FCC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031817"/>
          <a:ext cx="1479550" cy="326319"/>
        </a:xfrm>
        <a:prstGeom prst="rect">
          <a:avLst/>
        </a:prstGeom>
      </xdr:spPr>
    </xdr:pic>
    <xdr:clientData/>
  </xdr:twoCellAnchor>
  <xdr:twoCellAnchor editAs="oneCell">
    <xdr:from>
      <xdr:col>1</xdr:col>
      <xdr:colOff>1418167</xdr:colOff>
      <xdr:row>50</xdr:row>
      <xdr:rowOff>95249</xdr:rowOff>
    </xdr:from>
    <xdr:to>
      <xdr:col>3</xdr:col>
      <xdr:colOff>895343</xdr:colOff>
      <xdr:row>52</xdr:row>
      <xdr:rowOff>177035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C8C5339-41DB-466C-B150-7CE3D339C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4567" y="8915399"/>
          <a:ext cx="1620301" cy="4532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EFEA9-3553-4D86-B49A-5BBC79623539}">
  <dimension ref="A1:P79"/>
  <sheetViews>
    <sheetView tabSelected="1" topLeftCell="A42" workbookViewId="0">
      <selection activeCell="C52" sqref="C52"/>
    </sheetView>
  </sheetViews>
  <sheetFormatPr defaultColWidth="11.42578125" defaultRowHeight="14.45"/>
  <cols>
    <col min="1" max="1" width="22.42578125" customWidth="1"/>
    <col min="2" max="2" width="11.85546875" customWidth="1"/>
    <col min="3" max="3" width="10.85546875" customWidth="1"/>
    <col min="4" max="4" width="14.42578125" customWidth="1"/>
    <col min="5" max="5" width="15.7109375" style="1" customWidth="1"/>
    <col min="6" max="6" width="14.42578125" customWidth="1"/>
    <col min="7" max="7" width="15.85546875" customWidth="1"/>
    <col min="8" max="8" width="21.7109375" customWidth="1"/>
    <col min="9" max="9" width="11" customWidth="1"/>
    <col min="10" max="10" width="10.5703125" customWidth="1"/>
    <col min="11" max="12" width="11.140625" customWidth="1"/>
    <col min="13" max="13" width="9.7109375" customWidth="1"/>
    <col min="14" max="14" width="11.7109375" customWidth="1"/>
    <col min="15" max="15" width="10.140625" customWidth="1"/>
    <col min="16" max="16" width="8.5703125" customWidth="1"/>
  </cols>
  <sheetData>
    <row r="1" spans="1:16" ht="18.600000000000001">
      <c r="A1" s="3" t="s">
        <v>0</v>
      </c>
      <c r="B1" s="3"/>
      <c r="C1" s="3"/>
      <c r="D1" s="4"/>
      <c r="E1" s="4"/>
      <c r="F1" s="4"/>
      <c r="G1" s="4"/>
      <c r="H1" s="3" t="s">
        <v>1</v>
      </c>
      <c r="I1" s="3"/>
      <c r="J1" s="3"/>
      <c r="K1" s="3"/>
      <c r="L1" s="3"/>
      <c r="M1" s="3"/>
      <c r="N1" s="4"/>
      <c r="O1" s="4"/>
      <c r="P1" s="4"/>
    </row>
    <row r="2" spans="1:16" ht="39">
      <c r="A2" s="4"/>
      <c r="B2" s="4"/>
      <c r="C2" s="4"/>
      <c r="D2" s="4"/>
      <c r="E2" s="4"/>
      <c r="F2" s="4"/>
      <c r="G2" s="4"/>
      <c r="H2" s="21" t="s">
        <v>2</v>
      </c>
      <c r="I2" s="22" t="s">
        <v>3</v>
      </c>
      <c r="J2" s="23" t="s">
        <v>4</v>
      </c>
      <c r="K2" s="23" t="s">
        <v>5</v>
      </c>
      <c r="L2" s="23" t="s">
        <v>6</v>
      </c>
      <c r="M2" s="23" t="s">
        <v>7</v>
      </c>
      <c r="N2" s="23" t="s">
        <v>8</v>
      </c>
      <c r="O2" s="23" t="s">
        <v>9</v>
      </c>
      <c r="P2" s="24" t="s">
        <v>10</v>
      </c>
    </row>
    <row r="3" spans="1:16" ht="18.600000000000001">
      <c r="A3" s="72" t="s">
        <v>11</v>
      </c>
      <c r="B3" s="73"/>
      <c r="C3" s="73"/>
      <c r="D3" s="73"/>
      <c r="E3" s="74"/>
      <c r="F3" s="4"/>
      <c r="G3" s="4"/>
      <c r="H3" s="5" t="s">
        <v>12</v>
      </c>
      <c r="I3" s="34" t="s">
        <v>13</v>
      </c>
      <c r="J3" s="38">
        <f>+E8</f>
        <v>500</v>
      </c>
      <c r="K3" s="38">
        <f>+F18</f>
        <v>385</v>
      </c>
      <c r="L3" s="38">
        <f>+D25</f>
        <v>0</v>
      </c>
      <c r="M3" s="39">
        <f>+D32</f>
        <v>2.5</v>
      </c>
      <c r="N3" s="38">
        <f>+D39</f>
        <v>100</v>
      </c>
      <c r="O3" s="38">
        <f>+D46</f>
        <v>0</v>
      </c>
      <c r="P3" s="36">
        <f>SUM(J3:O3)</f>
        <v>987.5</v>
      </c>
    </row>
    <row r="4" spans="1:16">
      <c r="A4" s="63" t="s">
        <v>14</v>
      </c>
      <c r="B4" s="64"/>
      <c r="C4" s="61" t="s">
        <v>15</v>
      </c>
      <c r="D4" s="61"/>
      <c r="E4" s="62"/>
      <c r="F4" s="4"/>
      <c r="G4" s="4"/>
      <c r="H4" s="35" t="s">
        <v>16</v>
      </c>
      <c r="I4" s="4"/>
      <c r="J4" s="4"/>
      <c r="K4" s="35"/>
      <c r="L4" s="4"/>
      <c r="M4" s="4"/>
      <c r="N4" s="35"/>
      <c r="O4" s="4"/>
      <c r="P4" s="4"/>
    </row>
    <row r="5" spans="1:16">
      <c r="A5" s="75">
        <v>500</v>
      </c>
      <c r="B5" s="76"/>
      <c r="C5" s="77">
        <f>+C8</f>
        <v>349290000</v>
      </c>
      <c r="D5" s="78"/>
      <c r="E5" s="76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>
      <c r="A6" s="7" t="s">
        <v>17</v>
      </c>
      <c r="B6" s="4"/>
      <c r="C6" s="4"/>
      <c r="D6" s="4"/>
      <c r="E6" s="8" t="s">
        <v>17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41.25" customHeight="1">
      <c r="A7" s="66" t="s">
        <v>2</v>
      </c>
      <c r="B7" s="67"/>
      <c r="C7" s="56" t="s">
        <v>18</v>
      </c>
      <c r="D7" s="46"/>
      <c r="E7" s="20" t="s">
        <v>19</v>
      </c>
      <c r="F7" s="4"/>
      <c r="G7" s="4"/>
      <c r="K7" s="4"/>
      <c r="L7" s="4"/>
      <c r="M7" s="4"/>
      <c r="N7" s="4"/>
      <c r="O7" s="4"/>
      <c r="P7" s="4"/>
    </row>
    <row r="8" spans="1:16">
      <c r="A8" s="75" t="s">
        <v>12</v>
      </c>
      <c r="B8" s="79"/>
      <c r="C8" s="65">
        <v>349290000</v>
      </c>
      <c r="D8" s="65"/>
      <c r="E8" s="37">
        <f t="shared" ref="E8" si="0">+($C$5*$A$5)/C8</f>
        <v>500</v>
      </c>
      <c r="F8" s="4"/>
      <c r="G8" s="4"/>
      <c r="K8" s="4"/>
      <c r="L8" s="4"/>
      <c r="M8" s="4"/>
      <c r="N8" s="4"/>
      <c r="O8" s="4"/>
      <c r="P8" s="4"/>
    </row>
    <row r="9" spans="1:16">
      <c r="A9" s="4"/>
      <c r="B9" s="4"/>
      <c r="C9" s="4"/>
      <c r="D9" s="4"/>
      <c r="E9" s="11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8.600000000000001">
      <c r="A11" s="72" t="s">
        <v>20</v>
      </c>
      <c r="B11" s="73"/>
      <c r="C11" s="73"/>
      <c r="D11" s="73"/>
      <c r="E11" s="73"/>
      <c r="F11" s="7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>
      <c r="A12" s="12" t="s">
        <v>14</v>
      </c>
      <c r="B12" s="80">
        <v>385</v>
      </c>
      <c r="C12" s="80"/>
      <c r="D12" s="80"/>
      <c r="E12" s="80"/>
      <c r="F12" s="81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21.75" customHeight="1">
      <c r="A13" s="45" t="s">
        <v>21</v>
      </c>
      <c r="B13" s="56"/>
      <c r="C13" s="56"/>
      <c r="D13" s="46"/>
      <c r="E13" s="56" t="s">
        <v>22</v>
      </c>
      <c r="F13" s="60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6" customHeight="1">
      <c r="A14" s="57" t="s">
        <v>23</v>
      </c>
      <c r="B14" s="58"/>
      <c r="C14" s="58"/>
      <c r="D14" s="59"/>
      <c r="E14" s="54">
        <v>190</v>
      </c>
      <c r="F14" s="55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24" customHeight="1">
      <c r="A15" s="49" t="s">
        <v>24</v>
      </c>
      <c r="B15" s="50"/>
      <c r="C15" s="50"/>
      <c r="D15" s="51"/>
      <c r="E15" s="52">
        <v>195</v>
      </c>
      <c r="F15" s="53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>
      <c r="A16" s="13" t="s">
        <v>17</v>
      </c>
      <c r="B16" s="14" t="s">
        <v>17</v>
      </c>
      <c r="C16" s="14" t="s">
        <v>17</v>
      </c>
      <c r="D16" s="14" t="s">
        <v>17</v>
      </c>
      <c r="E16" s="8" t="s">
        <v>17</v>
      </c>
      <c r="F16" s="8" t="s">
        <v>17</v>
      </c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77.25" customHeight="1">
      <c r="A17" s="18" t="s">
        <v>2</v>
      </c>
      <c r="B17" s="25" t="s">
        <v>25</v>
      </c>
      <c r="C17" s="19" t="s">
        <v>26</v>
      </c>
      <c r="D17" s="25" t="s">
        <v>27</v>
      </c>
      <c r="E17" s="19" t="s">
        <v>26</v>
      </c>
      <c r="F17" s="20" t="s">
        <v>19</v>
      </c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>
      <c r="A18" s="5" t="s">
        <v>12</v>
      </c>
      <c r="B18" s="17" t="s">
        <v>13</v>
      </c>
      <c r="C18" s="26">
        <v>190</v>
      </c>
      <c r="D18" s="17" t="s">
        <v>28</v>
      </c>
      <c r="E18" s="26">
        <v>195</v>
      </c>
      <c r="F18" s="40">
        <f t="shared" ref="F18" si="1">+C18+E18</f>
        <v>385</v>
      </c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>
      <c r="A19" s="4"/>
      <c r="B19" s="4"/>
      <c r="C19" s="14" t="s">
        <v>17</v>
      </c>
      <c r="D19" s="4"/>
      <c r="E19" s="14" t="s">
        <v>17</v>
      </c>
      <c r="F19" s="11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s="2" customFormat="1">
      <c r="A20" s="82" t="s">
        <v>17</v>
      </c>
      <c r="B20" s="82"/>
      <c r="C20" s="15" t="s">
        <v>17</v>
      </c>
      <c r="D20" s="15" t="s">
        <v>17</v>
      </c>
      <c r="E20" s="15" t="s">
        <v>17</v>
      </c>
      <c r="F20" s="15" t="s">
        <v>17</v>
      </c>
      <c r="G20" s="15" t="s">
        <v>17</v>
      </c>
      <c r="H20" s="4"/>
      <c r="I20" s="4"/>
      <c r="J20" s="4"/>
      <c r="K20" s="4"/>
      <c r="L20" s="4"/>
      <c r="M20" s="4"/>
      <c r="N20" s="4"/>
      <c r="O20" s="4"/>
      <c r="P20" s="4"/>
    </row>
    <row r="21" spans="1:16" ht="18.600000000000001">
      <c r="A21" s="83" t="s">
        <v>29</v>
      </c>
      <c r="B21" s="84"/>
      <c r="C21" s="84"/>
      <c r="D21" s="85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>
      <c r="A22" s="16" t="s">
        <v>14</v>
      </c>
      <c r="B22" s="86">
        <v>2.5</v>
      </c>
      <c r="C22" s="86"/>
      <c r="D22" s="87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>
      <c r="A23" s="7" t="s">
        <v>17</v>
      </c>
      <c r="B23" s="4"/>
      <c r="C23" s="4"/>
      <c r="D23" s="8" t="s">
        <v>17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27.6" customHeight="1">
      <c r="A24" s="47" t="s">
        <v>2</v>
      </c>
      <c r="B24" s="48"/>
      <c r="C24" s="19" t="s">
        <v>30</v>
      </c>
      <c r="D24" s="20" t="s">
        <v>19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>
      <c r="A25" s="75" t="s">
        <v>12</v>
      </c>
      <c r="B25" s="79"/>
      <c r="C25" s="17" t="s">
        <v>31</v>
      </c>
      <c r="D25" s="41">
        <f t="shared" ref="D25" si="2">IF(C25="SI",$B$22,0)</f>
        <v>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ht="18.600000000000001">
      <c r="A28" s="83" t="s">
        <v>32</v>
      </c>
      <c r="B28" s="84"/>
      <c r="C28" s="84"/>
      <c r="D28" s="85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>
      <c r="A29" s="16" t="s">
        <v>14</v>
      </c>
      <c r="B29" s="86">
        <v>2.5</v>
      </c>
      <c r="C29" s="86"/>
      <c r="D29" s="87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>
      <c r="A30" s="7" t="s">
        <v>17</v>
      </c>
      <c r="B30" s="4"/>
      <c r="C30" s="4"/>
      <c r="D30" s="8" t="s">
        <v>17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29.1">
      <c r="A31" s="47" t="s">
        <v>2</v>
      </c>
      <c r="B31" s="48"/>
      <c r="C31" s="9" t="s">
        <v>30</v>
      </c>
      <c r="D31" s="10" t="s">
        <v>19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>
      <c r="A32" s="75" t="s">
        <v>12</v>
      </c>
      <c r="B32" s="79"/>
      <c r="C32" s="6" t="s">
        <v>13</v>
      </c>
      <c r="D32" s="41">
        <f t="shared" ref="D32" si="3">IF(C32="SI",$B$29,0)</f>
        <v>2.5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>
      <c r="A33" s="4"/>
      <c r="B33" s="4"/>
      <c r="C33" s="4"/>
      <c r="D33" s="14" t="s">
        <v>17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>
      <c r="A34" s="4"/>
      <c r="B34" s="4"/>
      <c r="C34" s="4"/>
      <c r="D34" s="14" t="s">
        <v>17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8.600000000000001">
      <c r="A35" s="83" t="s">
        <v>33</v>
      </c>
      <c r="B35" s="84"/>
      <c r="C35" s="84"/>
      <c r="D35" s="8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>
      <c r="A36" s="16" t="s">
        <v>14</v>
      </c>
      <c r="B36" s="86">
        <v>100</v>
      </c>
      <c r="C36" s="86"/>
      <c r="D36" s="8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>
      <c r="A37" s="7" t="s">
        <v>17</v>
      </c>
      <c r="B37" s="4"/>
      <c r="C37" s="4"/>
      <c r="D37" s="8" t="s">
        <v>17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29.1">
      <c r="A38" s="43" t="s">
        <v>2</v>
      </c>
      <c r="B38" s="44"/>
      <c r="C38" s="19" t="s">
        <v>34</v>
      </c>
      <c r="D38" s="20" t="s">
        <v>19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>
      <c r="A39" s="75" t="s">
        <v>12</v>
      </c>
      <c r="B39" s="79"/>
      <c r="C39" s="6" t="s">
        <v>13</v>
      </c>
      <c r="D39" s="42">
        <v>100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ht="18.600000000000001">
      <c r="A42" s="83" t="s">
        <v>35</v>
      </c>
      <c r="B42" s="84"/>
      <c r="C42" s="84"/>
      <c r="D42" s="85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>
      <c r="A43" s="16" t="s">
        <v>14</v>
      </c>
      <c r="B43" s="86">
        <v>10</v>
      </c>
      <c r="C43" s="86"/>
      <c r="D43" s="87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>
      <c r="A44" s="7" t="s">
        <v>17</v>
      </c>
      <c r="B44" s="4"/>
      <c r="C44" s="4"/>
      <c r="D44" s="8" t="s">
        <v>17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ht="31.5">
      <c r="A45" s="45" t="s">
        <v>2</v>
      </c>
      <c r="B45" s="46"/>
      <c r="C45" s="27" t="s">
        <v>35</v>
      </c>
      <c r="D45" s="20" t="s">
        <v>19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>
      <c r="A46" s="75" t="s">
        <v>12</v>
      </c>
      <c r="B46" s="79"/>
      <c r="C46" s="6" t="s">
        <v>31</v>
      </c>
      <c r="D46" s="42">
        <v>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ht="15.75" customHeight="1">
      <c r="A48" s="28" t="s">
        <v>36</v>
      </c>
      <c r="B48" s="29"/>
      <c r="C48" s="28"/>
      <c r="D48" s="29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ht="15.75" customHeight="1">
      <c r="A49" s="33"/>
      <c r="B49" s="33"/>
      <c r="C49" s="33"/>
      <c r="D49" s="3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>
      <c r="A50" s="35" t="s">
        <v>37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>
      <c r="A51" s="4"/>
      <c r="B51" s="4"/>
      <c r="C51" s="4"/>
      <c r="D51" s="4"/>
      <c r="E51" s="4"/>
      <c r="F51" s="4"/>
      <c r="G51" s="4"/>
      <c r="I51" s="4"/>
      <c r="J51" s="4"/>
      <c r="K51" s="4"/>
      <c r="L51" s="4"/>
      <c r="M51" s="4"/>
      <c r="N51" s="4"/>
      <c r="O51" s="4"/>
      <c r="P51" s="4"/>
    </row>
    <row r="52" spans="1:16" ht="15">
      <c r="A52" s="68"/>
      <c r="B52" s="69"/>
      <c r="C52" s="30"/>
      <c r="D52" s="30"/>
      <c r="E52" s="70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ht="15">
      <c r="A53" s="30"/>
      <c r="B53" s="30"/>
      <c r="C53" s="30"/>
      <c r="D53" s="30"/>
      <c r="E53" s="30"/>
      <c r="F53" s="32"/>
      <c r="H53" s="32"/>
      <c r="I53" s="4"/>
      <c r="J53" s="4"/>
      <c r="K53" s="4"/>
      <c r="L53" s="4"/>
      <c r="M53" s="4"/>
      <c r="N53" s="4"/>
      <c r="O53" s="4"/>
      <c r="P53" s="4"/>
    </row>
    <row r="54" spans="1:16" ht="15">
      <c r="A54" s="31" t="s">
        <v>38</v>
      </c>
      <c r="B54" s="30"/>
      <c r="C54" s="71" t="s">
        <v>39</v>
      </c>
      <c r="D54" s="30"/>
      <c r="E54" s="30"/>
      <c r="I54" s="4"/>
      <c r="J54" s="4"/>
      <c r="K54" s="4"/>
      <c r="L54" s="4"/>
      <c r="M54" s="4"/>
      <c r="N54" s="4"/>
      <c r="O54" s="4"/>
      <c r="P54" s="4"/>
    </row>
    <row r="55" spans="1:16" ht="15">
      <c r="A55" s="30" t="s">
        <v>40</v>
      </c>
      <c r="B55" s="30"/>
      <c r="C55" s="30" t="s">
        <v>41</v>
      </c>
      <c r="D55" s="30"/>
      <c r="E55" s="30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 spans="1:16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 spans="1:1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 spans="1:1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 spans="1:1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 spans="1:1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1:1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>
      <c r="A75" s="4"/>
      <c r="B75" s="4"/>
      <c r="C75" s="4"/>
      <c r="D75" s="4"/>
      <c r="E75" s="4"/>
      <c r="F75" s="4"/>
      <c r="G75" s="4"/>
    </row>
    <row r="76" spans="1:16">
      <c r="A76" s="4"/>
      <c r="B76" s="4"/>
      <c r="C76" s="4"/>
      <c r="D76" s="4"/>
      <c r="E76" s="4"/>
      <c r="F76" s="4"/>
      <c r="G76" s="4"/>
    </row>
    <row r="77" spans="1:16">
      <c r="A77" s="4"/>
      <c r="B77" s="4"/>
      <c r="C77" s="4"/>
      <c r="D77" s="4"/>
      <c r="E77" s="4"/>
      <c r="F77" s="4"/>
      <c r="G77" s="4"/>
    </row>
    <row r="78" spans="1:16" ht="15"/>
    <row r="79" spans="1:16" ht="15"/>
  </sheetData>
  <mergeCells count="34">
    <mergeCell ref="B12:F12"/>
    <mergeCell ref="E13:F13"/>
    <mergeCell ref="A3:E3"/>
    <mergeCell ref="C4:E4"/>
    <mergeCell ref="C5:E5"/>
    <mergeCell ref="A4:B4"/>
    <mergeCell ref="A5:B5"/>
    <mergeCell ref="C7:D7"/>
    <mergeCell ref="C8:D8"/>
    <mergeCell ref="A11:F11"/>
    <mergeCell ref="A7:B7"/>
    <mergeCell ref="A8:B8"/>
    <mergeCell ref="A15:D15"/>
    <mergeCell ref="E15:F15"/>
    <mergeCell ref="A20:B20"/>
    <mergeCell ref="E14:F14"/>
    <mergeCell ref="A13:D13"/>
    <mergeCell ref="A14:D14"/>
    <mergeCell ref="A25:B25"/>
    <mergeCell ref="B22:D22"/>
    <mergeCell ref="A21:D21"/>
    <mergeCell ref="A24:B24"/>
    <mergeCell ref="A32:B32"/>
    <mergeCell ref="A31:B31"/>
    <mergeCell ref="A28:D28"/>
    <mergeCell ref="B29:D29"/>
    <mergeCell ref="A46:B46"/>
    <mergeCell ref="A35:D35"/>
    <mergeCell ref="B36:D36"/>
    <mergeCell ref="A38:B38"/>
    <mergeCell ref="A39:B39"/>
    <mergeCell ref="A42:D42"/>
    <mergeCell ref="B43:D43"/>
    <mergeCell ref="A45:B4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Isabel Salazar Acosta</dc:creator>
  <cp:keywords/>
  <dc:description/>
  <cp:lastModifiedBy/>
  <cp:revision/>
  <dcterms:created xsi:type="dcterms:W3CDTF">2022-05-27T18:23:43Z</dcterms:created>
  <dcterms:modified xsi:type="dcterms:W3CDTF">2022-06-15T22:55:15Z</dcterms:modified>
  <cp:category/>
  <cp:contentStatus/>
</cp:coreProperties>
</file>