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73184994_fiscalia_gov_co/Documents/1. Gestión Contractual/2022/Procesos/32. MC 0032 Andamios II/Estudio del Sector II/"/>
    </mc:Choice>
  </mc:AlternateContent>
  <xr:revisionPtr revIDLastSave="13" documentId="13_ncr:1_{2E25AAC8-371E-4DF1-A621-99F54950BC0F}" xr6:coauthVersionLast="47" xr6:coauthVersionMax="47" xr10:uidLastSave="{E095BFA6-11A7-4D5C-9477-697619BF47C2}"/>
  <bookViews>
    <workbookView xWindow="-75" yWindow="645" windowWidth="28755" windowHeight="14610" xr2:uid="{00000000-000D-0000-FFFF-FFFF00000000}"/>
  </bookViews>
  <sheets>
    <sheet name="CUADRO N°01 - ANDAMIOS" sheetId="1" r:id="rId1"/>
  </sheets>
  <definedNames>
    <definedName name="_xlnm._FilterDatabase" localSheetId="0" hidden="1">'CUADRO N°01 - ANDAMIOS'!$B$8:$B$25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24" i="1" l="1"/>
  <c r="R24" i="1" s="1"/>
  <c r="S24" i="1" s="1"/>
  <c r="Q23" i="1"/>
  <c r="R23" i="1" s="1"/>
  <c r="S23" i="1" s="1"/>
  <c r="Q22" i="1"/>
  <c r="R22" i="1" s="1"/>
  <c r="S22" i="1" s="1"/>
  <c r="Q21" i="1"/>
  <c r="R21" i="1" s="1"/>
  <c r="S21" i="1" s="1"/>
  <c r="Q20" i="1"/>
  <c r="R20" i="1" s="1"/>
  <c r="S20" i="1" s="1"/>
  <c r="Q19" i="1"/>
  <c r="R19" i="1" s="1"/>
  <c r="S19" i="1" s="1"/>
  <c r="Q18" i="1"/>
  <c r="R18" i="1" s="1"/>
  <c r="S18" i="1" s="1"/>
  <c r="Q17" i="1"/>
  <c r="R17" i="1" s="1"/>
  <c r="S17" i="1" s="1"/>
  <c r="Q16" i="1"/>
  <c r="R16" i="1" s="1"/>
  <c r="S16" i="1" s="1"/>
  <c r="Q15" i="1"/>
  <c r="R15" i="1" s="1"/>
  <c r="S15" i="1" s="1"/>
  <c r="Q14" i="1"/>
  <c r="R14" i="1" s="1"/>
  <c r="S14" i="1" s="1"/>
  <c r="Q13" i="1"/>
  <c r="R13" i="1" s="1"/>
  <c r="S13" i="1" s="1"/>
  <c r="Q12" i="1"/>
  <c r="R12" i="1" s="1"/>
  <c r="S12" i="1" s="1"/>
  <c r="Q11" i="1"/>
  <c r="R11" i="1" s="1"/>
  <c r="S11" i="1" s="1"/>
  <c r="M24" i="1"/>
  <c r="N24" i="1" s="1"/>
  <c r="O24" i="1" s="1"/>
  <c r="M23" i="1"/>
  <c r="N23" i="1" s="1"/>
  <c r="O23" i="1" s="1"/>
  <c r="M22" i="1"/>
  <c r="N22" i="1" s="1"/>
  <c r="O22" i="1" s="1"/>
  <c r="M21" i="1"/>
  <c r="N21" i="1" s="1"/>
  <c r="O21" i="1" s="1"/>
  <c r="M20" i="1"/>
  <c r="N20" i="1" s="1"/>
  <c r="O20" i="1" s="1"/>
  <c r="M19" i="1"/>
  <c r="N19" i="1" s="1"/>
  <c r="O19" i="1" s="1"/>
  <c r="M18" i="1"/>
  <c r="N18" i="1" s="1"/>
  <c r="O18" i="1" s="1"/>
  <c r="M17" i="1"/>
  <c r="N17" i="1" s="1"/>
  <c r="O17" i="1" s="1"/>
  <c r="M16" i="1"/>
  <c r="N16" i="1" s="1"/>
  <c r="O16" i="1" s="1"/>
  <c r="M15" i="1"/>
  <c r="N15" i="1" s="1"/>
  <c r="O15" i="1" s="1"/>
  <c r="M14" i="1"/>
  <c r="N14" i="1" s="1"/>
  <c r="O14" i="1" s="1"/>
  <c r="M13" i="1"/>
  <c r="N13" i="1" s="1"/>
  <c r="O13" i="1" s="1"/>
  <c r="M12" i="1"/>
  <c r="N12" i="1" s="1"/>
  <c r="O12" i="1" s="1"/>
  <c r="M11" i="1"/>
  <c r="N11" i="1" s="1"/>
  <c r="O11" i="1" s="1"/>
  <c r="K22" i="1" l="1"/>
  <c r="I24" i="1"/>
  <c r="J24" i="1" s="1"/>
  <c r="K24" i="1" s="1"/>
  <c r="I23" i="1"/>
  <c r="J23" i="1" s="1"/>
  <c r="K23" i="1" s="1"/>
  <c r="I22" i="1"/>
  <c r="J22" i="1" s="1"/>
  <c r="I21" i="1"/>
  <c r="J21" i="1" s="1"/>
  <c r="K21" i="1" s="1"/>
  <c r="I20" i="1"/>
  <c r="J20" i="1" s="1"/>
  <c r="K20" i="1" s="1"/>
  <c r="I19" i="1"/>
  <c r="J19" i="1" s="1"/>
  <c r="K19" i="1" s="1"/>
  <c r="I18" i="1"/>
  <c r="J18" i="1" s="1"/>
  <c r="K18" i="1" s="1"/>
  <c r="I17" i="1"/>
  <c r="J17" i="1" s="1"/>
  <c r="K17" i="1" s="1"/>
  <c r="I16" i="1"/>
  <c r="J16" i="1" s="1"/>
  <c r="K16" i="1" s="1"/>
  <c r="I15" i="1"/>
  <c r="J15" i="1" s="1"/>
  <c r="K15" i="1" s="1"/>
  <c r="I14" i="1"/>
  <c r="J14" i="1" s="1"/>
  <c r="K14" i="1" s="1"/>
  <c r="I13" i="1"/>
  <c r="J13" i="1" s="1"/>
  <c r="K13" i="1" s="1"/>
  <c r="I12" i="1"/>
  <c r="J12" i="1" s="1"/>
  <c r="K12" i="1" s="1"/>
  <c r="I11" i="1"/>
  <c r="J11" i="1" s="1"/>
  <c r="K11" i="1" s="1"/>
  <c r="K25" i="1" l="1"/>
  <c r="S25" i="1" l="1"/>
  <c r="O25" i="1"/>
  <c r="E24" i="1" l="1"/>
  <c r="F24" i="1" s="1"/>
  <c r="G24" i="1" s="1"/>
  <c r="T24" i="1" s="1"/>
  <c r="E13" i="1"/>
  <c r="F13" i="1" s="1"/>
  <c r="G13" i="1" s="1"/>
  <c r="T13" i="1" s="1"/>
  <c r="E14" i="1"/>
  <c r="F14" i="1" s="1"/>
  <c r="G14" i="1" s="1"/>
  <c r="T14" i="1" s="1"/>
  <c r="E15" i="1"/>
  <c r="F15" i="1" s="1"/>
  <c r="G15" i="1" s="1"/>
  <c r="T15" i="1" s="1"/>
  <c r="E16" i="1"/>
  <c r="F16" i="1" s="1"/>
  <c r="G16" i="1" s="1"/>
  <c r="T16" i="1" s="1"/>
  <c r="E17" i="1"/>
  <c r="F17" i="1" s="1"/>
  <c r="G17" i="1" s="1"/>
  <c r="T17" i="1" s="1"/>
  <c r="E18" i="1"/>
  <c r="F18" i="1" s="1"/>
  <c r="G18" i="1" s="1"/>
  <c r="T18" i="1" s="1"/>
  <c r="E19" i="1"/>
  <c r="F19" i="1" s="1"/>
  <c r="G19" i="1" s="1"/>
  <c r="T19" i="1" s="1"/>
  <c r="E20" i="1"/>
  <c r="F20" i="1" s="1"/>
  <c r="G20" i="1" s="1"/>
  <c r="T20" i="1" s="1"/>
  <c r="E21" i="1"/>
  <c r="F21" i="1"/>
  <c r="G21" i="1" s="1"/>
  <c r="T21" i="1" s="1"/>
  <c r="E22" i="1"/>
  <c r="F22" i="1" s="1"/>
  <c r="G22" i="1" s="1"/>
  <c r="T22" i="1" s="1"/>
  <c r="E23" i="1"/>
  <c r="F23" i="1" s="1"/>
  <c r="G23" i="1" s="1"/>
  <c r="T23" i="1" s="1"/>
  <c r="E12" i="1"/>
  <c r="F12" i="1" s="1"/>
  <c r="G12" i="1" s="1"/>
  <c r="T12" i="1" s="1"/>
  <c r="E11" i="1"/>
  <c r="F11" i="1" s="1"/>
  <c r="G11" i="1" s="1"/>
  <c r="T11" i="1" s="1"/>
  <c r="T25" i="1" l="1"/>
  <c r="G25" i="1"/>
</calcChain>
</file>

<file path=xl/sharedStrings.xml><?xml version="1.0" encoding="utf-8"?>
<sst xmlns="http://schemas.openxmlformats.org/spreadsheetml/2006/main" count="48" uniqueCount="36">
  <si>
    <t>DESCRIPCIÓN ELEMENTO</t>
  </si>
  <si>
    <t>CANTIDAD</t>
  </si>
  <si>
    <t>ÍTEM</t>
  </si>
  <si>
    <t>La Fiscalía General de la Nación a través de la Subdirección Regional de Apoyo Central, requiere contratar la compra de andamios en aluminio certificados para las sedes bajo su jurisdicción y administración.</t>
  </si>
  <si>
    <t>VALOR UNITARIO</t>
  </si>
  <si>
    <t>IVA</t>
  </si>
  <si>
    <t>VALOR UNITARIO INCL. IVA</t>
  </si>
  <si>
    <t>VALOR TOTAL INCL. IVA</t>
  </si>
  <si>
    <t>TOTAL</t>
  </si>
  <si>
    <t>VERTICAL DE 2M EN TUBERIA ESTRUCTURAL CAL. 3.25MM CON
ESPIGO - GALVANIZADO</t>
  </si>
  <si>
    <t>HORIZONTAL DE 0.73M EN TUBERIA ESTRUCTURAL CAL. 3.25MM -
GALVANIZADO</t>
  </si>
  <si>
    <t>VERTICAL DE 1M EN TUBERIA ESTRUCTURAL CAL. 3.25MM SIN
ESPIGO - GALVANIZADO</t>
  </si>
  <si>
    <t>RODAPIE DE 3X0.15M</t>
  </si>
  <si>
    <t>RUEDA EN POLIURETANO DE 8" CON TORNILLO NIVELADOR DE 500mm</t>
  </si>
  <si>
    <t>HORIZONTAL DE 3M EN TUBERIA ESTRUCTURAL CAL. 3.25MM -
GALVANIZADO</t>
  </si>
  <si>
    <t>BASE COLLAR GALVANIZADA</t>
  </si>
  <si>
    <t>ESCALERA INTERNA ANTIDESLIZANTE PARA 2M GALVANIZADA
IMPORTADA</t>
  </si>
  <si>
    <t>HORIZONTAL REFORZADA DE 3M EN TUBERIA ESTRUCTURAL CAL.
3.25MM - GALVANIZADO</t>
  </si>
  <si>
    <t>PASADOR VERTICAL</t>
  </si>
  <si>
    <t>PLATAFORMA ALUMINIO Y METÁLICA DE 3 X 0.60 M CON PUERTA DE
ACCESO</t>
  </si>
  <si>
    <t>DIAGONAL PARA 3M EN TUBERIA ESTRUCTURAL CAL. 2.5MM -
GALVANIZADO</t>
  </si>
  <si>
    <t>TORNILLO NIVELADOR BASE PLANA EN TUBO ROSCADO DE 38MM</t>
  </si>
  <si>
    <t>PLATAFORMA METALICA DE 3X0.32M GALVANIZADA SIN
PUERTA DE ACCESO</t>
  </si>
  <si>
    <t>GARCIA VEGA SAS</t>
  </si>
  <si>
    <t>ANDAMIOS GLOBAL</t>
  </si>
  <si>
    <t>SAMMM COLOMBIA</t>
  </si>
  <si>
    <t>FISCALÍA GENERAL DE LA NACIÓN</t>
  </si>
  <si>
    <t>SUBDIRECCIÓN REGIONAL DE APOYO CENTRAL</t>
  </si>
  <si>
    <t>SECCIÓN DE GESTIÓN CONTRACTUAL</t>
  </si>
  <si>
    <t>ANÁLISIS DE COSTOS - ANDAMIOS EN ALUMINIO CERTIFICADO - 2022</t>
  </si>
  <si>
    <t>CUADRO N°01 - ANDAMIOS EN ALUMINIO CERTIFICADOS</t>
  </si>
  <si>
    <t>Elaboro: Hernan D. Cortes Villegas</t>
  </si>
  <si>
    <t>Profesional de Gestión II</t>
  </si>
  <si>
    <t>Bogota D.C. 22 de junio de 2022</t>
  </si>
  <si>
    <t>CUBIEQUIPOS SAS</t>
  </si>
  <si>
    <r>
      <rPr>
        <b/>
        <sz val="9"/>
        <color theme="1"/>
        <rFont val="Arial"/>
        <family val="2"/>
      </rPr>
      <t xml:space="preserve">PROMEDIO </t>
    </r>
    <r>
      <rPr>
        <sz val="9"/>
        <color theme="1"/>
        <rFont val="Arial"/>
        <family val="2"/>
      </rPr>
      <t xml:space="preserve">           </t>
    </r>
    <r>
      <rPr>
        <b/>
        <sz val="9"/>
        <color theme="1"/>
        <rFont val="Arial"/>
        <family val="2"/>
      </rPr>
      <t xml:space="preserve">  (TOTAL VALORES UNITARIOS INCLUIDO IVA POR LA CANTIDAD)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</si>
</sst>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0" xfId="0" applyFont="1"/>
    <xf numFmtId="164" fontId="7" fillId="0" borderId="1" xfId="1" applyNumberFormat="1" applyFont="1" applyBorder="1" applyAlignment="1">
      <alignment vertical="center"/>
    </xf>
    <xf numFmtId="164" fontId="7" fillId="0" borderId="22" xfId="1" applyNumberFormat="1" applyFont="1" applyBorder="1" applyAlignment="1">
      <alignment vertical="center"/>
    </xf>
    <xf numFmtId="164" fontId="7" fillId="0" borderId="21" xfId="1" applyNumberFormat="1" applyFont="1" applyBorder="1" applyAlignment="1">
      <alignment vertical="center"/>
    </xf>
    <xf numFmtId="164" fontId="7" fillId="0" borderId="3" xfId="1" applyNumberFormat="1" applyFont="1" applyBorder="1" applyAlignment="1">
      <alignment vertical="center"/>
    </xf>
    <xf numFmtId="164" fontId="7" fillId="0" borderId="6" xfId="0" applyNumberFormat="1" applyFont="1" applyBorder="1"/>
    <xf numFmtId="0" fontId="7" fillId="0" borderId="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64" fontId="3" fillId="6" borderId="33" xfId="0" applyNumberFormat="1" applyFont="1" applyFill="1" applyBorder="1"/>
    <xf numFmtId="164" fontId="7" fillId="0" borderId="20" xfId="0" applyNumberFormat="1" applyFont="1" applyBorder="1"/>
    <xf numFmtId="0" fontId="7" fillId="0" borderId="16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4" fontId="6" fillId="2" borderId="33" xfId="1" applyFont="1" applyFill="1" applyBorder="1" applyAlignment="1">
      <alignment vertical="center"/>
    </xf>
    <xf numFmtId="44" fontId="6" fillId="3" borderId="33" xfId="1" applyFont="1" applyFill="1" applyBorder="1" applyAlignment="1">
      <alignment vertical="center"/>
    </xf>
    <xf numFmtId="44" fontId="6" fillId="4" borderId="33" xfId="1" applyFont="1" applyFill="1" applyBorder="1" applyAlignment="1">
      <alignment vertical="center"/>
    </xf>
    <xf numFmtId="44" fontId="6" fillId="5" borderId="33" xfId="1" applyFont="1" applyFill="1" applyBorder="1" applyAlignment="1">
      <alignment vertical="center"/>
    </xf>
    <xf numFmtId="0" fontId="7" fillId="0" borderId="7" xfId="0" applyFont="1" applyBorder="1" applyAlignment="1">
      <alignment horizontal="justify" vertical="center" wrapText="1"/>
    </xf>
    <xf numFmtId="164" fontId="7" fillId="0" borderId="7" xfId="1" applyNumberFormat="1" applyFont="1" applyBorder="1" applyAlignment="1">
      <alignment vertical="center"/>
    </xf>
    <xf numFmtId="164" fontId="7" fillId="0" borderId="18" xfId="1" applyNumberFormat="1" applyFont="1" applyBorder="1" applyAlignment="1">
      <alignment vertical="center"/>
    </xf>
    <xf numFmtId="164" fontId="7" fillId="0" borderId="19" xfId="1" applyNumberFormat="1" applyFont="1" applyBorder="1" applyAlignment="1">
      <alignment vertical="center"/>
    </xf>
    <xf numFmtId="164" fontId="7" fillId="0" borderId="35" xfId="1" applyNumberFormat="1" applyFont="1" applyBorder="1" applyAlignment="1">
      <alignment vertical="center"/>
    </xf>
    <xf numFmtId="0" fontId="7" fillId="0" borderId="30" xfId="0" applyFont="1" applyFill="1" applyBorder="1" applyAlignment="1">
      <alignment horizontal="justify" vertical="center" wrapText="1"/>
    </xf>
    <xf numFmtId="0" fontId="7" fillId="0" borderId="30" xfId="0" applyFont="1" applyFill="1" applyBorder="1" applyAlignment="1">
      <alignment horizontal="justify" vertical="center"/>
    </xf>
    <xf numFmtId="0" fontId="7" fillId="0" borderId="30" xfId="0" applyFont="1" applyBorder="1" applyAlignment="1">
      <alignment horizontal="justify" vertical="center"/>
    </xf>
    <xf numFmtId="0" fontId="7" fillId="0" borderId="30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justify" vertical="center" wrapText="1"/>
    </xf>
    <xf numFmtId="164" fontId="7" fillId="0" borderId="24" xfId="1" applyNumberFormat="1" applyFont="1" applyBorder="1" applyAlignment="1">
      <alignment vertical="center"/>
    </xf>
    <xf numFmtId="164" fontId="7" fillId="0" borderId="25" xfId="1" applyNumberFormat="1" applyFont="1" applyBorder="1" applyAlignment="1">
      <alignment vertical="center"/>
    </xf>
    <xf numFmtId="164" fontId="7" fillId="0" borderId="26" xfId="1" applyNumberFormat="1" applyFont="1" applyBorder="1" applyAlignment="1">
      <alignment vertical="center"/>
    </xf>
    <xf numFmtId="164" fontId="7" fillId="0" borderId="34" xfId="1" applyNumberFormat="1" applyFont="1" applyBorder="1" applyAlignment="1">
      <alignment vertical="center"/>
    </xf>
    <xf numFmtId="164" fontId="7" fillId="0" borderId="11" xfId="0" applyNumberFormat="1" applyFont="1" applyBorder="1"/>
    <xf numFmtId="165" fontId="2" fillId="0" borderId="0" xfId="2" applyNumberFormat="1" applyFont="1"/>
    <xf numFmtId="164" fontId="2" fillId="0" borderId="0" xfId="0" applyNumberFormat="1" applyFont="1"/>
    <xf numFmtId="0" fontId="11" fillId="6" borderId="32" xfId="0" applyFont="1" applyFill="1" applyBorder="1" applyAlignment="1">
      <alignment horizontal="center" wrapText="1"/>
    </xf>
    <xf numFmtId="0" fontId="11" fillId="6" borderId="33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44" fontId="7" fillId="0" borderId="27" xfId="1" applyFont="1" applyBorder="1" applyAlignment="1">
      <alignment horizontal="center"/>
    </xf>
    <xf numFmtId="44" fontId="7" fillId="0" borderId="28" xfId="1" applyFont="1" applyBorder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7" borderId="37" xfId="0" applyFont="1" applyFill="1" applyBorder="1" applyAlignment="1">
      <alignment horizontal="left"/>
    </xf>
    <xf numFmtId="0" fontId="9" fillId="7" borderId="38" xfId="0" applyFont="1" applyFill="1" applyBorder="1" applyAlignment="1">
      <alignment horizontal="left"/>
    </xf>
    <xf numFmtId="0" fontId="9" fillId="7" borderId="39" xfId="0" applyFont="1" applyFill="1" applyBorder="1" applyAlignment="1">
      <alignment horizontal="left"/>
    </xf>
    <xf numFmtId="164" fontId="7" fillId="0" borderId="0" xfId="0" applyNumberFormat="1" applyFont="1"/>
    <xf numFmtId="44" fontId="2" fillId="0" borderId="0" xfId="0" applyNumberFormat="1" applyFont="1"/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7</xdr:row>
      <xdr:rowOff>114300</xdr:rowOff>
    </xdr:from>
    <xdr:to>
      <xdr:col>0</xdr:col>
      <xdr:colOff>1352551</xdr:colOff>
      <xdr:row>7</xdr:row>
      <xdr:rowOff>504825</xdr:rowOff>
    </xdr:to>
    <xdr:pic>
      <xdr:nvPicPr>
        <xdr:cNvPr id="2" name="Imagen 1" descr="Descripción: Descripción: cid:image001.png@01CF7990.A5056740">
          <a:extLst>
            <a:ext uri="{FF2B5EF4-FFF2-40B4-BE49-F238E27FC236}">
              <a16:creationId xmlns:a16="http://schemas.microsoft.com/office/drawing/2014/main" id="{E0A2B9DB-669F-4BCF-91B1-0CDC8C654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114300"/>
          <a:ext cx="13144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29"/>
  <sheetViews>
    <sheetView tabSelected="1" topLeftCell="B8" zoomScaleNormal="100" workbookViewId="0">
      <selection activeCell="G27" sqref="G27:G28"/>
    </sheetView>
  </sheetViews>
  <sheetFormatPr baseColWidth="10" defaultRowHeight="14.25" x14ac:dyDescent="0.2"/>
  <cols>
    <col min="1" max="1" width="6.42578125" style="1" bestFit="1" customWidth="1"/>
    <col min="2" max="2" width="65" style="1" customWidth="1"/>
    <col min="3" max="3" width="12" style="3" bestFit="1" customWidth="1"/>
    <col min="4" max="4" width="16.5703125" style="3" bestFit="1" customWidth="1"/>
    <col min="5" max="5" width="14.85546875" style="3" bestFit="1" customWidth="1"/>
    <col min="6" max="6" width="16.5703125" style="3" bestFit="1" customWidth="1"/>
    <col min="7" max="7" width="17.7109375" style="3" bestFit="1" customWidth="1"/>
    <col min="8" max="8" width="16.5703125" style="1" bestFit="1" customWidth="1"/>
    <col min="9" max="9" width="14.85546875" style="1" bestFit="1" customWidth="1"/>
    <col min="10" max="10" width="16.5703125" style="1" bestFit="1" customWidth="1"/>
    <col min="11" max="11" width="16.42578125" style="1" customWidth="1"/>
    <col min="12" max="12" width="16.42578125" style="1" bestFit="1" customWidth="1"/>
    <col min="13" max="13" width="14.7109375" style="1" bestFit="1" customWidth="1"/>
    <col min="14" max="14" width="16.42578125" style="1" bestFit="1" customWidth="1"/>
    <col min="15" max="15" width="17.5703125" style="1" bestFit="1" customWidth="1"/>
    <col min="16" max="16" width="16.42578125" style="1" bestFit="1" customWidth="1"/>
    <col min="17" max="17" width="14.7109375" style="1" bestFit="1" customWidth="1"/>
    <col min="18" max="18" width="16.42578125" style="1" bestFit="1" customWidth="1"/>
    <col min="19" max="19" width="17.5703125" style="1" bestFit="1" customWidth="1"/>
    <col min="20" max="20" width="23" style="1" customWidth="1"/>
    <col min="21" max="21" width="14.7109375" style="1" bestFit="1" customWidth="1"/>
    <col min="22" max="22" width="16.42578125" style="1" bestFit="1" customWidth="1"/>
    <col min="23" max="23" width="17.5703125" style="1" bestFit="1" customWidth="1"/>
    <col min="24" max="16384" width="11.42578125" style="1"/>
  </cols>
  <sheetData>
    <row r="2" spans="1:22" ht="18" x14ac:dyDescent="0.25">
      <c r="B2" s="69" t="s">
        <v>26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22" ht="18" x14ac:dyDescent="0.25">
      <c r="B3" s="69" t="s">
        <v>27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2" ht="18" x14ac:dyDescent="0.25">
      <c r="B4" s="69" t="s">
        <v>28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</row>
    <row r="5" spans="1:22" ht="18" x14ac:dyDescent="0.25">
      <c r="B5" s="69" t="s">
        <v>29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22" ht="15" thickBot="1" x14ac:dyDescent="0.25">
      <c r="C6" s="1"/>
      <c r="D6" s="1"/>
      <c r="E6" s="1"/>
      <c r="F6" s="1"/>
      <c r="G6" s="1"/>
      <c r="N6" s="40"/>
    </row>
    <row r="7" spans="1:22" ht="16.5" thickBot="1" x14ac:dyDescent="0.3">
      <c r="A7" s="70" t="s">
        <v>30</v>
      </c>
      <c r="B7" s="71"/>
      <c r="C7" s="71"/>
      <c r="D7" s="72"/>
      <c r="E7" s="1"/>
      <c r="F7" s="1"/>
      <c r="G7" s="1"/>
      <c r="N7" s="40"/>
    </row>
    <row r="8" spans="1:22" ht="47.25" customHeight="1" thickBot="1" x14ac:dyDescent="0.25">
      <c r="A8" s="2"/>
      <c r="B8" s="55" t="s">
        <v>3</v>
      </c>
      <c r="C8" s="56"/>
      <c r="D8" s="56"/>
      <c r="E8" s="56"/>
      <c r="F8" s="56"/>
      <c r="G8" s="57"/>
    </row>
    <row r="9" spans="1:22" s="7" customFormat="1" ht="13.5" customHeight="1" thickBot="1" x14ac:dyDescent="0.25">
      <c r="A9" s="67" t="s">
        <v>2</v>
      </c>
      <c r="B9" s="65" t="s">
        <v>0</v>
      </c>
      <c r="C9" s="63" t="s">
        <v>1</v>
      </c>
      <c r="D9" s="60" t="s">
        <v>34</v>
      </c>
      <c r="E9" s="61"/>
      <c r="F9" s="61"/>
      <c r="G9" s="62"/>
      <c r="H9" s="44" t="s">
        <v>23</v>
      </c>
      <c r="I9" s="45"/>
      <c r="J9" s="45"/>
      <c r="K9" s="46"/>
      <c r="L9" s="49" t="s">
        <v>24</v>
      </c>
      <c r="M9" s="50"/>
      <c r="N9" s="50"/>
      <c r="O9" s="51"/>
      <c r="P9" s="52" t="s">
        <v>25</v>
      </c>
      <c r="Q9" s="53"/>
      <c r="R9" s="53"/>
      <c r="S9" s="54"/>
      <c r="T9" s="42" t="s">
        <v>35</v>
      </c>
    </row>
    <row r="10" spans="1:22" s="7" customFormat="1" ht="39" thickBot="1" x14ac:dyDescent="0.25">
      <c r="A10" s="68"/>
      <c r="B10" s="66"/>
      <c r="C10" s="64"/>
      <c r="D10" s="4" t="s">
        <v>4</v>
      </c>
      <c r="E10" s="5" t="s">
        <v>5</v>
      </c>
      <c r="F10" s="5" t="s">
        <v>6</v>
      </c>
      <c r="G10" s="6" t="s">
        <v>7</v>
      </c>
      <c r="H10" s="4" t="s">
        <v>4</v>
      </c>
      <c r="I10" s="5" t="s">
        <v>5</v>
      </c>
      <c r="J10" s="5" t="s">
        <v>6</v>
      </c>
      <c r="K10" s="6" t="s">
        <v>7</v>
      </c>
      <c r="L10" s="4" t="s">
        <v>4</v>
      </c>
      <c r="M10" s="5" t="s">
        <v>5</v>
      </c>
      <c r="N10" s="5" t="s">
        <v>6</v>
      </c>
      <c r="O10" s="6" t="s">
        <v>7</v>
      </c>
      <c r="P10" s="4" t="s">
        <v>4</v>
      </c>
      <c r="Q10" s="5" t="s">
        <v>5</v>
      </c>
      <c r="R10" s="5" t="s">
        <v>6</v>
      </c>
      <c r="S10" s="6" t="s">
        <v>7</v>
      </c>
      <c r="T10" s="43"/>
    </row>
    <row r="11" spans="1:22" s="7" customFormat="1" ht="12.75" x14ac:dyDescent="0.2">
      <c r="A11" s="18">
        <v>1</v>
      </c>
      <c r="B11" s="25" t="s">
        <v>21</v>
      </c>
      <c r="C11" s="13">
        <v>4</v>
      </c>
      <c r="D11" s="26">
        <v>57800</v>
      </c>
      <c r="E11" s="27">
        <f>(D11*19)/100</f>
        <v>10982</v>
      </c>
      <c r="F11" s="27">
        <f>D11+E11</f>
        <v>68782</v>
      </c>
      <c r="G11" s="28">
        <f>C11*F11</f>
        <v>275128</v>
      </c>
      <c r="H11" s="26">
        <v>80000</v>
      </c>
      <c r="I11" s="27">
        <f>(H11*19)/100</f>
        <v>15200</v>
      </c>
      <c r="J11" s="27">
        <f>H11+I11</f>
        <v>95200</v>
      </c>
      <c r="K11" s="28">
        <f>C11*J11</f>
        <v>380800</v>
      </c>
      <c r="L11" s="26">
        <v>61600</v>
      </c>
      <c r="M11" s="27">
        <f>(L11*19)/100</f>
        <v>11704</v>
      </c>
      <c r="N11" s="27">
        <f>L11+M11</f>
        <v>73304</v>
      </c>
      <c r="O11" s="28">
        <f>C11*N11</f>
        <v>293216</v>
      </c>
      <c r="P11" s="26">
        <v>57800</v>
      </c>
      <c r="Q11" s="27">
        <f>(P11*19)/100</f>
        <v>10982</v>
      </c>
      <c r="R11" s="27">
        <f>P11+Q11</f>
        <v>68782</v>
      </c>
      <c r="S11" s="29">
        <f>C11*R11</f>
        <v>275128</v>
      </c>
      <c r="T11" s="12">
        <f>(G11+K11+O11+S11)/4</f>
        <v>306068</v>
      </c>
      <c r="U11" s="73"/>
      <c r="V11" s="73"/>
    </row>
    <row r="12" spans="1:22" s="7" customFormat="1" ht="25.5" x14ac:dyDescent="0.2">
      <c r="A12" s="19">
        <v>2</v>
      </c>
      <c r="B12" s="30" t="s">
        <v>9</v>
      </c>
      <c r="C12" s="14">
        <v>8</v>
      </c>
      <c r="D12" s="10">
        <v>147100</v>
      </c>
      <c r="E12" s="8">
        <f>(D12*19)/100</f>
        <v>27949</v>
      </c>
      <c r="F12" s="8">
        <f>D12+E12</f>
        <v>175049</v>
      </c>
      <c r="G12" s="9">
        <f>C12*F12</f>
        <v>1400392</v>
      </c>
      <c r="H12" s="10">
        <v>257500</v>
      </c>
      <c r="I12" s="8">
        <f>(H12*19)/100</f>
        <v>48925</v>
      </c>
      <c r="J12" s="8">
        <f>H12+I12</f>
        <v>306425</v>
      </c>
      <c r="K12" s="9">
        <f t="shared" ref="K12:K24" si="0">C12*J12</f>
        <v>2451400</v>
      </c>
      <c r="L12" s="10">
        <v>156800</v>
      </c>
      <c r="M12" s="8">
        <f>(L12*19)/100</f>
        <v>29792</v>
      </c>
      <c r="N12" s="8">
        <f>L12+M12</f>
        <v>186592</v>
      </c>
      <c r="O12" s="9">
        <f t="shared" ref="O12:O24" si="1">C12*N12</f>
        <v>1492736</v>
      </c>
      <c r="P12" s="10">
        <v>147100</v>
      </c>
      <c r="Q12" s="8">
        <f>(P12*19)/100</f>
        <v>27949</v>
      </c>
      <c r="R12" s="8">
        <f>P12+Q12</f>
        <v>175049</v>
      </c>
      <c r="S12" s="11">
        <f t="shared" ref="S12:S24" si="2">C12*R12</f>
        <v>1400392</v>
      </c>
      <c r="T12" s="17">
        <f t="shared" ref="T12:T24" si="3">(G12+K12+O12+S12)/4</f>
        <v>1686230</v>
      </c>
      <c r="U12" s="73"/>
      <c r="V12" s="73"/>
    </row>
    <row r="13" spans="1:22" s="7" customFormat="1" ht="25.5" x14ac:dyDescent="0.2">
      <c r="A13" s="19">
        <v>3</v>
      </c>
      <c r="B13" s="30" t="s">
        <v>10</v>
      </c>
      <c r="C13" s="14">
        <v>4</v>
      </c>
      <c r="D13" s="10">
        <v>68600</v>
      </c>
      <c r="E13" s="8">
        <f t="shared" ref="E13:E24" si="4">(D13*19)/100</f>
        <v>13034</v>
      </c>
      <c r="F13" s="8">
        <f t="shared" ref="F13:F23" si="5">D13+E13</f>
        <v>81634</v>
      </c>
      <c r="G13" s="9">
        <f t="shared" ref="G13:G23" si="6">C13*F13</f>
        <v>326536</v>
      </c>
      <c r="H13" s="10">
        <v>53800</v>
      </c>
      <c r="I13" s="8">
        <f t="shared" ref="I13:I24" si="7">(H13*19)/100</f>
        <v>10222</v>
      </c>
      <c r="J13" s="8">
        <f t="shared" ref="J13:J24" si="8">H13+I13</f>
        <v>64022</v>
      </c>
      <c r="K13" s="9">
        <f t="shared" si="0"/>
        <v>256088</v>
      </c>
      <c r="L13" s="10">
        <v>73200</v>
      </c>
      <c r="M13" s="8">
        <f t="shared" ref="M13:M24" si="9">(L13*19)/100</f>
        <v>13908</v>
      </c>
      <c r="N13" s="8">
        <f t="shared" ref="N13:N24" si="10">L13+M13</f>
        <v>87108</v>
      </c>
      <c r="O13" s="9">
        <f t="shared" si="1"/>
        <v>348432</v>
      </c>
      <c r="P13" s="10">
        <v>68600</v>
      </c>
      <c r="Q13" s="8">
        <f t="shared" ref="Q13:Q24" si="11">(P13*19)/100</f>
        <v>13034</v>
      </c>
      <c r="R13" s="8">
        <f t="shared" ref="R13:R24" si="12">P13+Q13</f>
        <v>81634</v>
      </c>
      <c r="S13" s="11">
        <f t="shared" si="2"/>
        <v>326536</v>
      </c>
      <c r="T13" s="17">
        <f t="shared" si="3"/>
        <v>314398</v>
      </c>
      <c r="U13" s="73"/>
      <c r="V13" s="73"/>
    </row>
    <row r="14" spans="1:22" s="7" customFormat="1" ht="25.5" x14ac:dyDescent="0.2">
      <c r="A14" s="19">
        <v>4</v>
      </c>
      <c r="B14" s="30" t="s">
        <v>11</v>
      </c>
      <c r="C14" s="14">
        <v>6</v>
      </c>
      <c r="D14" s="10">
        <v>81800</v>
      </c>
      <c r="E14" s="8">
        <f t="shared" si="4"/>
        <v>15542</v>
      </c>
      <c r="F14" s="8">
        <f t="shared" si="5"/>
        <v>97342</v>
      </c>
      <c r="G14" s="9">
        <f t="shared" si="6"/>
        <v>584052</v>
      </c>
      <c r="H14" s="10">
        <v>139560</v>
      </c>
      <c r="I14" s="8">
        <f t="shared" si="7"/>
        <v>26516.400000000001</v>
      </c>
      <c r="J14" s="8">
        <f t="shared" si="8"/>
        <v>166076.4</v>
      </c>
      <c r="K14" s="9">
        <f t="shared" si="0"/>
        <v>996458.39999999991</v>
      </c>
      <c r="L14" s="10">
        <v>87000</v>
      </c>
      <c r="M14" s="8">
        <f t="shared" si="9"/>
        <v>16530</v>
      </c>
      <c r="N14" s="8">
        <f t="shared" si="10"/>
        <v>103530</v>
      </c>
      <c r="O14" s="9">
        <f t="shared" si="1"/>
        <v>621180</v>
      </c>
      <c r="P14" s="10">
        <v>81800</v>
      </c>
      <c r="Q14" s="8">
        <f t="shared" si="11"/>
        <v>15542</v>
      </c>
      <c r="R14" s="8">
        <f t="shared" si="12"/>
        <v>97342</v>
      </c>
      <c r="S14" s="11">
        <f t="shared" si="2"/>
        <v>584052</v>
      </c>
      <c r="T14" s="17">
        <f t="shared" si="3"/>
        <v>696435.6</v>
      </c>
      <c r="U14" s="73"/>
      <c r="V14" s="73"/>
    </row>
    <row r="15" spans="1:22" s="7" customFormat="1" ht="12.75" x14ac:dyDescent="0.2">
      <c r="A15" s="19">
        <v>5</v>
      </c>
      <c r="B15" s="31" t="s">
        <v>12</v>
      </c>
      <c r="C15" s="14">
        <v>4</v>
      </c>
      <c r="D15" s="10">
        <v>102300</v>
      </c>
      <c r="E15" s="8">
        <f t="shared" si="4"/>
        <v>19437</v>
      </c>
      <c r="F15" s="8">
        <f t="shared" si="5"/>
        <v>121737</v>
      </c>
      <c r="G15" s="9">
        <f t="shared" si="6"/>
        <v>486948</v>
      </c>
      <c r="H15" s="10">
        <v>218490</v>
      </c>
      <c r="I15" s="8">
        <f t="shared" si="7"/>
        <v>41513.1</v>
      </c>
      <c r="J15" s="8">
        <f t="shared" si="8"/>
        <v>260003.1</v>
      </c>
      <c r="K15" s="9">
        <f t="shared" si="0"/>
        <v>1040012.4</v>
      </c>
      <c r="L15" s="10">
        <v>109100</v>
      </c>
      <c r="M15" s="8">
        <f t="shared" si="9"/>
        <v>20729</v>
      </c>
      <c r="N15" s="8">
        <f t="shared" si="10"/>
        <v>129829</v>
      </c>
      <c r="O15" s="9">
        <f t="shared" si="1"/>
        <v>519316</v>
      </c>
      <c r="P15" s="10">
        <v>102300</v>
      </c>
      <c r="Q15" s="8">
        <f t="shared" si="11"/>
        <v>19437</v>
      </c>
      <c r="R15" s="8">
        <f t="shared" si="12"/>
        <v>121737</v>
      </c>
      <c r="S15" s="11">
        <f t="shared" si="2"/>
        <v>486948</v>
      </c>
      <c r="T15" s="17">
        <f t="shared" si="3"/>
        <v>633306.1</v>
      </c>
      <c r="U15" s="73"/>
      <c r="V15" s="73"/>
    </row>
    <row r="16" spans="1:22" s="7" customFormat="1" ht="25.5" x14ac:dyDescent="0.2">
      <c r="A16" s="19">
        <v>6</v>
      </c>
      <c r="B16" s="32" t="s">
        <v>13</v>
      </c>
      <c r="C16" s="14">
        <v>4</v>
      </c>
      <c r="D16" s="10">
        <v>253800</v>
      </c>
      <c r="E16" s="8">
        <f t="shared" si="4"/>
        <v>48222</v>
      </c>
      <c r="F16" s="8">
        <f t="shared" si="5"/>
        <v>302022</v>
      </c>
      <c r="G16" s="9">
        <f t="shared" si="6"/>
        <v>1208088</v>
      </c>
      <c r="H16" s="10">
        <v>337500</v>
      </c>
      <c r="I16" s="8">
        <f t="shared" si="7"/>
        <v>64125</v>
      </c>
      <c r="J16" s="8">
        <f t="shared" si="8"/>
        <v>401625</v>
      </c>
      <c r="K16" s="9">
        <f t="shared" si="0"/>
        <v>1606500</v>
      </c>
      <c r="L16" s="10">
        <v>270600</v>
      </c>
      <c r="M16" s="8">
        <f t="shared" si="9"/>
        <v>51414</v>
      </c>
      <c r="N16" s="8">
        <f t="shared" si="10"/>
        <v>322014</v>
      </c>
      <c r="O16" s="9">
        <f t="shared" si="1"/>
        <v>1288056</v>
      </c>
      <c r="P16" s="10">
        <v>253800</v>
      </c>
      <c r="Q16" s="8">
        <f t="shared" si="11"/>
        <v>48222</v>
      </c>
      <c r="R16" s="8">
        <f t="shared" si="12"/>
        <v>302022</v>
      </c>
      <c r="S16" s="11">
        <f t="shared" si="2"/>
        <v>1208088</v>
      </c>
      <c r="T16" s="17">
        <f t="shared" si="3"/>
        <v>1327683</v>
      </c>
      <c r="U16" s="73"/>
      <c r="V16" s="73"/>
    </row>
    <row r="17" spans="1:22" s="7" customFormat="1" ht="25.5" x14ac:dyDescent="0.2">
      <c r="A17" s="19">
        <v>7</v>
      </c>
      <c r="B17" s="33" t="s">
        <v>14</v>
      </c>
      <c r="C17" s="14">
        <v>22</v>
      </c>
      <c r="D17" s="10">
        <v>155800</v>
      </c>
      <c r="E17" s="8">
        <f t="shared" si="4"/>
        <v>29602</v>
      </c>
      <c r="F17" s="8">
        <f t="shared" si="5"/>
        <v>185402</v>
      </c>
      <c r="G17" s="9">
        <f t="shared" si="6"/>
        <v>4078844</v>
      </c>
      <c r="H17" s="10">
        <v>237580</v>
      </c>
      <c r="I17" s="8">
        <f t="shared" si="7"/>
        <v>45140.2</v>
      </c>
      <c r="J17" s="8">
        <f t="shared" si="8"/>
        <v>282720.2</v>
      </c>
      <c r="K17" s="9">
        <f t="shared" si="0"/>
        <v>6219844.4000000004</v>
      </c>
      <c r="L17" s="10">
        <v>166100</v>
      </c>
      <c r="M17" s="8">
        <f t="shared" si="9"/>
        <v>31559</v>
      </c>
      <c r="N17" s="8">
        <f t="shared" si="10"/>
        <v>197659</v>
      </c>
      <c r="O17" s="9">
        <f t="shared" si="1"/>
        <v>4348498</v>
      </c>
      <c r="P17" s="10">
        <v>155800</v>
      </c>
      <c r="Q17" s="8">
        <f t="shared" si="11"/>
        <v>29602</v>
      </c>
      <c r="R17" s="8">
        <f t="shared" si="12"/>
        <v>185402</v>
      </c>
      <c r="S17" s="11">
        <f t="shared" si="2"/>
        <v>4078844</v>
      </c>
      <c r="T17" s="17">
        <f t="shared" si="3"/>
        <v>4681507.5999999996</v>
      </c>
      <c r="U17" s="73"/>
      <c r="V17" s="73"/>
    </row>
    <row r="18" spans="1:22" s="7" customFormat="1" ht="12.75" x14ac:dyDescent="0.2">
      <c r="A18" s="19">
        <v>8</v>
      </c>
      <c r="B18" s="32" t="s">
        <v>15</v>
      </c>
      <c r="C18" s="14">
        <v>4</v>
      </c>
      <c r="D18" s="10">
        <v>46800</v>
      </c>
      <c r="E18" s="8">
        <f t="shared" si="4"/>
        <v>8892</v>
      </c>
      <c r="F18" s="8">
        <f t="shared" si="5"/>
        <v>55692</v>
      </c>
      <c r="G18" s="9">
        <f t="shared" si="6"/>
        <v>222768</v>
      </c>
      <c r="H18" s="10">
        <v>55740</v>
      </c>
      <c r="I18" s="8">
        <f t="shared" si="7"/>
        <v>10590.6</v>
      </c>
      <c r="J18" s="8">
        <f t="shared" si="8"/>
        <v>66330.600000000006</v>
      </c>
      <c r="K18" s="9">
        <f t="shared" si="0"/>
        <v>265322.40000000002</v>
      </c>
      <c r="L18" s="10">
        <v>49950</v>
      </c>
      <c r="M18" s="8">
        <f t="shared" si="9"/>
        <v>9490.5</v>
      </c>
      <c r="N18" s="8">
        <f t="shared" si="10"/>
        <v>59440.5</v>
      </c>
      <c r="O18" s="9">
        <f t="shared" si="1"/>
        <v>237762</v>
      </c>
      <c r="P18" s="10">
        <v>46800</v>
      </c>
      <c r="Q18" s="8">
        <f t="shared" si="11"/>
        <v>8892</v>
      </c>
      <c r="R18" s="8">
        <f t="shared" si="12"/>
        <v>55692</v>
      </c>
      <c r="S18" s="11">
        <f t="shared" si="2"/>
        <v>222768</v>
      </c>
      <c r="T18" s="17">
        <f t="shared" si="3"/>
        <v>237155.1</v>
      </c>
      <c r="U18" s="73"/>
      <c r="V18" s="73"/>
    </row>
    <row r="19" spans="1:22" s="7" customFormat="1" ht="25.5" x14ac:dyDescent="0.2">
      <c r="A19" s="19">
        <v>9</v>
      </c>
      <c r="B19" s="33" t="s">
        <v>16</v>
      </c>
      <c r="C19" s="14">
        <v>2</v>
      </c>
      <c r="D19" s="10">
        <v>173500</v>
      </c>
      <c r="E19" s="8">
        <f t="shared" si="4"/>
        <v>32965</v>
      </c>
      <c r="F19" s="8">
        <f t="shared" si="5"/>
        <v>206465</v>
      </c>
      <c r="G19" s="9">
        <f t="shared" si="6"/>
        <v>412930</v>
      </c>
      <c r="H19" s="10">
        <v>169170</v>
      </c>
      <c r="I19" s="8">
        <f t="shared" si="7"/>
        <v>32142.3</v>
      </c>
      <c r="J19" s="8">
        <f t="shared" si="8"/>
        <v>201312.3</v>
      </c>
      <c r="K19" s="9">
        <f t="shared" si="0"/>
        <v>402624.6</v>
      </c>
      <c r="L19" s="10">
        <v>184900</v>
      </c>
      <c r="M19" s="8">
        <f t="shared" si="9"/>
        <v>35131</v>
      </c>
      <c r="N19" s="8">
        <f t="shared" si="10"/>
        <v>220031</v>
      </c>
      <c r="O19" s="9">
        <f t="shared" si="1"/>
        <v>440062</v>
      </c>
      <c r="P19" s="10">
        <v>173500</v>
      </c>
      <c r="Q19" s="8">
        <f t="shared" si="11"/>
        <v>32965</v>
      </c>
      <c r="R19" s="8">
        <f t="shared" si="12"/>
        <v>206465</v>
      </c>
      <c r="S19" s="11">
        <f t="shared" si="2"/>
        <v>412930</v>
      </c>
      <c r="T19" s="17">
        <f t="shared" si="3"/>
        <v>417136.65</v>
      </c>
      <c r="U19" s="73"/>
      <c r="V19" s="73"/>
    </row>
    <row r="20" spans="1:22" s="7" customFormat="1" ht="29.25" customHeight="1" x14ac:dyDescent="0.2">
      <c r="A20" s="19">
        <v>10</v>
      </c>
      <c r="B20" s="33" t="s">
        <v>17</v>
      </c>
      <c r="C20" s="14">
        <v>2</v>
      </c>
      <c r="D20" s="10">
        <v>344000</v>
      </c>
      <c r="E20" s="8">
        <f t="shared" si="4"/>
        <v>65360</v>
      </c>
      <c r="F20" s="8">
        <f t="shared" si="5"/>
        <v>409360</v>
      </c>
      <c r="G20" s="9">
        <f t="shared" si="6"/>
        <v>818720</v>
      </c>
      <c r="H20" s="10">
        <v>336190</v>
      </c>
      <c r="I20" s="8">
        <f t="shared" si="7"/>
        <v>63876.1</v>
      </c>
      <c r="J20" s="8">
        <f t="shared" si="8"/>
        <v>400066.1</v>
      </c>
      <c r="K20" s="9">
        <f t="shared" si="0"/>
        <v>800132.2</v>
      </c>
      <c r="L20" s="10">
        <v>366700</v>
      </c>
      <c r="M20" s="8">
        <f t="shared" si="9"/>
        <v>69673</v>
      </c>
      <c r="N20" s="8">
        <f t="shared" si="10"/>
        <v>436373</v>
      </c>
      <c r="O20" s="9">
        <f t="shared" si="1"/>
        <v>872746</v>
      </c>
      <c r="P20" s="10">
        <v>344000</v>
      </c>
      <c r="Q20" s="8">
        <f t="shared" si="11"/>
        <v>65360</v>
      </c>
      <c r="R20" s="8">
        <f t="shared" si="12"/>
        <v>409360</v>
      </c>
      <c r="S20" s="11">
        <f t="shared" si="2"/>
        <v>818720</v>
      </c>
      <c r="T20" s="17">
        <f t="shared" si="3"/>
        <v>827579.55</v>
      </c>
      <c r="U20" s="73"/>
      <c r="V20" s="73"/>
    </row>
    <row r="21" spans="1:22" s="7" customFormat="1" ht="12.75" x14ac:dyDescent="0.2">
      <c r="A21" s="19">
        <v>11</v>
      </c>
      <c r="B21" s="32" t="s">
        <v>18</v>
      </c>
      <c r="C21" s="14">
        <v>4</v>
      </c>
      <c r="D21" s="10">
        <v>4700</v>
      </c>
      <c r="E21" s="8">
        <f t="shared" si="4"/>
        <v>893</v>
      </c>
      <c r="F21" s="8">
        <f t="shared" si="5"/>
        <v>5593</v>
      </c>
      <c r="G21" s="9">
        <f t="shared" si="6"/>
        <v>22372</v>
      </c>
      <c r="H21" s="10">
        <v>3600</v>
      </c>
      <c r="I21" s="8">
        <f t="shared" si="7"/>
        <v>684</v>
      </c>
      <c r="J21" s="8">
        <f t="shared" si="8"/>
        <v>4284</v>
      </c>
      <c r="K21" s="9">
        <f t="shared" si="0"/>
        <v>17136</v>
      </c>
      <c r="L21" s="10">
        <v>4950</v>
      </c>
      <c r="M21" s="8">
        <f t="shared" si="9"/>
        <v>940.5</v>
      </c>
      <c r="N21" s="8">
        <f t="shared" si="10"/>
        <v>5890.5</v>
      </c>
      <c r="O21" s="9">
        <f t="shared" si="1"/>
        <v>23562</v>
      </c>
      <c r="P21" s="10">
        <v>4700</v>
      </c>
      <c r="Q21" s="8">
        <f t="shared" si="11"/>
        <v>893</v>
      </c>
      <c r="R21" s="8">
        <f t="shared" si="12"/>
        <v>5593</v>
      </c>
      <c r="S21" s="11">
        <f t="shared" si="2"/>
        <v>22372</v>
      </c>
      <c r="T21" s="17">
        <f t="shared" si="3"/>
        <v>21360.5</v>
      </c>
      <c r="U21" s="73"/>
      <c r="V21" s="73"/>
    </row>
    <row r="22" spans="1:22" s="7" customFormat="1" ht="25.5" x14ac:dyDescent="0.2">
      <c r="A22" s="19">
        <v>12</v>
      </c>
      <c r="B22" s="33" t="s">
        <v>22</v>
      </c>
      <c r="C22" s="14">
        <v>8</v>
      </c>
      <c r="D22" s="10">
        <v>419700</v>
      </c>
      <c r="E22" s="8">
        <f t="shared" si="4"/>
        <v>79743</v>
      </c>
      <c r="F22" s="8">
        <f t="shared" si="5"/>
        <v>499443</v>
      </c>
      <c r="G22" s="9">
        <f t="shared" si="6"/>
        <v>3995544</v>
      </c>
      <c r="H22" s="10">
        <v>518400</v>
      </c>
      <c r="I22" s="8">
        <f t="shared" si="7"/>
        <v>98496</v>
      </c>
      <c r="J22" s="8">
        <f t="shared" si="8"/>
        <v>616896</v>
      </c>
      <c r="K22" s="9">
        <f t="shared" si="0"/>
        <v>4935168</v>
      </c>
      <c r="L22" s="10">
        <v>447600</v>
      </c>
      <c r="M22" s="8">
        <f t="shared" si="9"/>
        <v>85044</v>
      </c>
      <c r="N22" s="8">
        <f t="shared" si="10"/>
        <v>532644</v>
      </c>
      <c r="O22" s="9">
        <f t="shared" si="1"/>
        <v>4261152</v>
      </c>
      <c r="P22" s="10">
        <v>419700</v>
      </c>
      <c r="Q22" s="8">
        <f t="shared" si="11"/>
        <v>79743</v>
      </c>
      <c r="R22" s="8">
        <f t="shared" si="12"/>
        <v>499443</v>
      </c>
      <c r="S22" s="11">
        <f t="shared" si="2"/>
        <v>3995544</v>
      </c>
      <c r="T22" s="17">
        <f t="shared" si="3"/>
        <v>4296852</v>
      </c>
      <c r="U22" s="73"/>
      <c r="V22" s="73"/>
    </row>
    <row r="23" spans="1:22" s="7" customFormat="1" ht="32.25" customHeight="1" x14ac:dyDescent="0.2">
      <c r="A23" s="19">
        <v>13</v>
      </c>
      <c r="B23" s="33" t="s">
        <v>19</v>
      </c>
      <c r="C23" s="14">
        <v>2</v>
      </c>
      <c r="D23" s="10">
        <v>1013900</v>
      </c>
      <c r="E23" s="8">
        <f t="shared" si="4"/>
        <v>192641</v>
      </c>
      <c r="F23" s="8">
        <f t="shared" si="5"/>
        <v>1206541</v>
      </c>
      <c r="G23" s="9">
        <f t="shared" si="6"/>
        <v>2413082</v>
      </c>
      <c r="H23" s="10">
        <v>1238950</v>
      </c>
      <c r="I23" s="8">
        <f t="shared" si="7"/>
        <v>235400.5</v>
      </c>
      <c r="J23" s="8">
        <f t="shared" si="8"/>
        <v>1474350.5</v>
      </c>
      <c r="K23" s="9">
        <f t="shared" si="0"/>
        <v>2948701</v>
      </c>
      <c r="L23" s="10">
        <v>1081500</v>
      </c>
      <c r="M23" s="8">
        <f t="shared" si="9"/>
        <v>205485</v>
      </c>
      <c r="N23" s="8">
        <f t="shared" si="10"/>
        <v>1286985</v>
      </c>
      <c r="O23" s="9">
        <f t="shared" si="1"/>
        <v>2573970</v>
      </c>
      <c r="P23" s="10">
        <v>1013900</v>
      </c>
      <c r="Q23" s="8">
        <f t="shared" si="11"/>
        <v>192641</v>
      </c>
      <c r="R23" s="8">
        <f t="shared" si="12"/>
        <v>1206541</v>
      </c>
      <c r="S23" s="11">
        <f t="shared" si="2"/>
        <v>2413082</v>
      </c>
      <c r="T23" s="17">
        <f t="shared" si="3"/>
        <v>2587208.75</v>
      </c>
      <c r="U23" s="73"/>
      <c r="V23" s="73"/>
    </row>
    <row r="24" spans="1:22" s="7" customFormat="1" ht="26.25" thickBot="1" x14ac:dyDescent="0.25">
      <c r="A24" s="20">
        <v>14</v>
      </c>
      <c r="B24" s="34" t="s">
        <v>20</v>
      </c>
      <c r="C24" s="15">
        <v>8</v>
      </c>
      <c r="D24" s="35">
        <v>165500</v>
      </c>
      <c r="E24" s="36">
        <f t="shared" si="4"/>
        <v>31445</v>
      </c>
      <c r="F24" s="36">
        <f t="shared" ref="F24" si="13">D24+E24</f>
        <v>196945</v>
      </c>
      <c r="G24" s="37">
        <f t="shared" ref="G24" si="14">C24*F24</f>
        <v>1575560</v>
      </c>
      <c r="H24" s="35">
        <v>231540</v>
      </c>
      <c r="I24" s="36">
        <f t="shared" si="7"/>
        <v>43992.6</v>
      </c>
      <c r="J24" s="36">
        <f t="shared" si="8"/>
        <v>275532.59999999998</v>
      </c>
      <c r="K24" s="37">
        <f t="shared" si="0"/>
        <v>2204260.7999999998</v>
      </c>
      <c r="L24" s="35">
        <v>176650</v>
      </c>
      <c r="M24" s="36">
        <f t="shared" si="9"/>
        <v>33563.5</v>
      </c>
      <c r="N24" s="36">
        <f t="shared" si="10"/>
        <v>210213.5</v>
      </c>
      <c r="O24" s="37">
        <f t="shared" si="1"/>
        <v>1681708</v>
      </c>
      <c r="P24" s="35">
        <v>165500</v>
      </c>
      <c r="Q24" s="36">
        <f t="shared" si="11"/>
        <v>31445</v>
      </c>
      <c r="R24" s="36">
        <f t="shared" si="12"/>
        <v>196945</v>
      </c>
      <c r="S24" s="38">
        <f t="shared" si="2"/>
        <v>1575560</v>
      </c>
      <c r="T24" s="39">
        <f t="shared" si="3"/>
        <v>1759272.2</v>
      </c>
      <c r="U24" s="73"/>
      <c r="V24" s="73"/>
    </row>
    <row r="25" spans="1:22" s="7" customFormat="1" ht="15.75" thickBot="1" x14ac:dyDescent="0.3">
      <c r="A25" s="58" t="s">
        <v>8</v>
      </c>
      <c r="B25" s="58"/>
      <c r="C25" s="59"/>
      <c r="D25" s="47"/>
      <c r="E25" s="48"/>
      <c r="F25" s="48"/>
      <c r="G25" s="21">
        <f>SUM(G11:G24)</f>
        <v>17820964</v>
      </c>
      <c r="H25" s="47"/>
      <c r="I25" s="48"/>
      <c r="J25" s="48"/>
      <c r="K25" s="22">
        <f>SUM(K11:K24)</f>
        <v>24524448.199999999</v>
      </c>
      <c r="L25" s="47"/>
      <c r="M25" s="48"/>
      <c r="N25" s="48"/>
      <c r="O25" s="23">
        <f>SUM(O11:O24)</f>
        <v>19002396</v>
      </c>
      <c r="P25" s="47"/>
      <c r="Q25" s="48"/>
      <c r="R25" s="48"/>
      <c r="S25" s="24">
        <f>SUM(S11:S24)</f>
        <v>17820964</v>
      </c>
      <c r="T25" s="16">
        <f>SUM(T11:T24)</f>
        <v>19792193.050000001</v>
      </c>
      <c r="U25" s="73"/>
      <c r="V25" s="73"/>
    </row>
    <row r="27" spans="1:22" x14ac:dyDescent="0.2">
      <c r="A27" s="1" t="s">
        <v>31</v>
      </c>
      <c r="C27" s="1"/>
      <c r="D27" s="1"/>
      <c r="E27" s="1"/>
      <c r="F27" s="1"/>
      <c r="G27" s="41"/>
      <c r="J27" s="41"/>
      <c r="K27" s="41"/>
      <c r="N27" s="40"/>
    </row>
    <row r="28" spans="1:22" x14ac:dyDescent="0.2">
      <c r="A28" s="1" t="s">
        <v>32</v>
      </c>
      <c r="C28" s="1"/>
      <c r="D28" s="1"/>
      <c r="E28" s="1"/>
      <c r="F28" s="1"/>
      <c r="G28" s="74"/>
      <c r="N28" s="40"/>
    </row>
    <row r="29" spans="1:22" x14ac:dyDescent="0.2">
      <c r="A29" s="1" t="s">
        <v>33</v>
      </c>
      <c r="C29" s="1"/>
      <c r="D29" s="1"/>
      <c r="E29" s="1"/>
      <c r="F29" s="1"/>
      <c r="G29" s="1"/>
      <c r="N29" s="40"/>
    </row>
  </sheetData>
  <mergeCells count="19">
    <mergeCell ref="B2:N2"/>
    <mergeCell ref="B3:N3"/>
    <mergeCell ref="B4:N4"/>
    <mergeCell ref="B5:N5"/>
    <mergeCell ref="A7:D7"/>
    <mergeCell ref="B8:G8"/>
    <mergeCell ref="A25:C25"/>
    <mergeCell ref="D25:F25"/>
    <mergeCell ref="D9:G9"/>
    <mergeCell ref="C9:C10"/>
    <mergeCell ref="B9:B10"/>
    <mergeCell ref="A9:A10"/>
    <mergeCell ref="T9:T10"/>
    <mergeCell ref="H9:K9"/>
    <mergeCell ref="H25:J25"/>
    <mergeCell ref="L9:O9"/>
    <mergeCell ref="L25:N25"/>
    <mergeCell ref="P9:S9"/>
    <mergeCell ref="P25:R25"/>
  </mergeCells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N°01 - ANDAMIOS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Jimenez</dc:creator>
  <cp:lastModifiedBy>Alfredo De Camargo Fernandez</cp:lastModifiedBy>
  <dcterms:created xsi:type="dcterms:W3CDTF">2022-01-19T19:40:17Z</dcterms:created>
  <dcterms:modified xsi:type="dcterms:W3CDTF">2022-06-22T16:46:33Z</dcterms:modified>
</cp:coreProperties>
</file>