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/>
  <workbookPr/>
  <mc:AlternateContent xmlns:mc="http://schemas.openxmlformats.org/markup-compatibility/2006">
    <mc:Choice Requires="x15">
      <x15ac:absPath xmlns:x15ac="http://schemas.microsoft.com/office/spreadsheetml/2010/11/ac" url="/Users/nldm/Desktop/ANTONIO NARIÑO/SPA/"/>
    </mc:Choice>
  </mc:AlternateContent>
  <xr:revisionPtr revIDLastSave="0" documentId="13_ncr:1_{1E667A57-33EB-674D-A98B-FE6D135AA81C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SPA-EMBARAZO ADOLESCENTE" sheetId="4" r:id="rId1"/>
    <sheet name="Hoja1" sheetId="5" r:id="rId2"/>
  </sheets>
  <definedNames>
    <definedName name="_xlnm.Print_Area" localSheetId="0">'SPA-EMBARAZO ADOLESCENTE'!$A$1:$W$61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38" i="4" l="1"/>
  <c r="U37" i="4"/>
  <c r="V37" i="4" s="1"/>
  <c r="T37" i="4"/>
  <c r="U35" i="4"/>
  <c r="V35" i="4" s="1"/>
  <c r="T35" i="4"/>
  <c r="U33" i="4"/>
  <c r="V33" i="4" s="1"/>
  <c r="T33" i="4"/>
  <c r="U31" i="4"/>
  <c r="V31" i="4" s="1"/>
  <c r="T31" i="4"/>
  <c r="U24" i="4"/>
  <c r="V24" i="4" s="1"/>
  <c r="U25" i="4"/>
  <c r="V25" i="4" s="1"/>
  <c r="U26" i="4"/>
  <c r="V26" i="4" s="1"/>
  <c r="U27" i="4"/>
  <c r="V27" i="4" s="1"/>
  <c r="U28" i="4"/>
  <c r="V28" i="4" s="1"/>
  <c r="U29" i="4"/>
  <c r="V29" i="4" s="1"/>
  <c r="U23" i="4"/>
  <c r="V23" i="4" s="1"/>
  <c r="T24" i="4"/>
  <c r="T25" i="4"/>
  <c r="T26" i="4"/>
  <c r="T27" i="4"/>
  <c r="T28" i="4"/>
  <c r="T29" i="4"/>
  <c r="T23" i="4"/>
  <c r="U20" i="4"/>
  <c r="V20" i="4" s="1"/>
  <c r="T20" i="4"/>
  <c r="U17" i="4"/>
  <c r="V17" i="4" s="1"/>
  <c r="U18" i="4"/>
  <c r="V18" i="4" s="1"/>
  <c r="U16" i="4"/>
  <c r="V16" i="4" s="1"/>
  <c r="T17" i="4"/>
  <c r="T18" i="4"/>
  <c r="T16" i="4"/>
  <c r="S12" i="4" l="1"/>
  <c r="S13" i="4"/>
  <c r="S14" i="4"/>
  <c r="S11" i="4"/>
  <c r="O12" i="4"/>
  <c r="O13" i="4"/>
  <c r="O14" i="4"/>
  <c r="O11" i="4"/>
  <c r="L12" i="4"/>
  <c r="L13" i="4"/>
  <c r="L14" i="4"/>
  <c r="L11" i="4"/>
  <c r="V13" i="4" l="1"/>
  <c r="V12" i="4"/>
  <c r="V11" i="4"/>
  <c r="L37" i="4" l="1"/>
  <c r="L35" i="4"/>
  <c r="L33" i="4"/>
  <c r="J33" i="4"/>
  <c r="L31" i="4"/>
  <c r="J31" i="4"/>
  <c r="L24" i="4"/>
  <c r="L25" i="4"/>
  <c r="L26" i="4"/>
  <c r="L27" i="4"/>
  <c r="L28" i="4"/>
  <c r="L29" i="4"/>
  <c r="L23" i="4"/>
  <c r="J29" i="4"/>
  <c r="J28" i="4"/>
  <c r="J27" i="4"/>
  <c r="J26" i="4"/>
  <c r="J24" i="4"/>
  <c r="J23" i="4"/>
  <c r="L20" i="4"/>
  <c r="J20" i="4"/>
  <c r="J18" i="4"/>
  <c r="J17" i="4"/>
  <c r="J16" i="4"/>
  <c r="L18" i="4" l="1"/>
  <c r="L17" i="4"/>
  <c r="L16" i="4"/>
</calcChain>
</file>

<file path=xl/sharedStrings.xml><?xml version="1.0" encoding="utf-8"?>
<sst xmlns="http://schemas.openxmlformats.org/spreadsheetml/2006/main" count="110" uniqueCount="58">
  <si>
    <t>ALCALDÍA LOCAL ANTONIO NARIÑO</t>
  </si>
  <si>
    <t>ESTUDIO DE MERCADO</t>
  </si>
  <si>
    <t>EMPRESA QUE COTIZA:</t>
  </si>
  <si>
    <t>CORREO ELECTRONICO:</t>
  </si>
  <si>
    <t>LISTA DE ITEMS PARA ADQUIRIR</t>
  </si>
  <si>
    <t>ITEM</t>
  </si>
  <si>
    <t>CANTIDAD</t>
  </si>
  <si>
    <t xml:space="preserve">CIIU </t>
  </si>
  <si>
    <t>PROMEDIO VALOR ITEMS</t>
  </si>
  <si>
    <t xml:space="preserve"> ELEMENTO Y DESCRIPCION</t>
  </si>
  <si>
    <t xml:space="preserve">FOTOGRAFIAS:  Fotografías del proyecto, impresas en papel fotográfico en tamaño de 10 x 14 cm a color.  El ejecutor debe presentar 50 fotografías impresas de la ejecución del proyecto (10 de Cartografía social, 20 de actividades proyecto 2194 y 20 proyecto 2195) </t>
  </si>
  <si>
    <t>Lápiz Para Escritura Fabricado En Madera De Forma Hexagonal Con Borrador Mina Negra De 2mm Y Dureza N. 2 </t>
  </si>
  <si>
    <t>Papel Bond 75G Carta  1  Resmas, Fabricados Con Papel Reciclado, Residuos Agroindustriales, O Madera Proveniente De Fuentes Forestales Sostenibles, Preferiblemente Que Cumplan Con Los Criterios Ambientales De Sello Ambiental Colombiano, De Acuerdo A La NTC 6019 </t>
  </si>
  <si>
    <t xml:space="preserve">UNIDAD DE MEDIDA </t>
  </si>
  <si>
    <t>MES / ACTIVIDAD</t>
  </si>
  <si>
    <t>PROF. / MES</t>
  </si>
  <si>
    <t>PROF. ESPE / MES</t>
  </si>
  <si>
    <t xml:space="preserve">VALOR TOTAL (IVA INCLUIDO) </t>
  </si>
  <si>
    <t>UNIDAD</t>
  </si>
  <si>
    <t xml:space="preserve">ACTIVIDAD </t>
  </si>
  <si>
    <t>Tiempo ejecucion:   3 Meses</t>
  </si>
  <si>
    <t>Marcador Permanente  420 De Punta vicelada. Disponible En Negro, Azul, Rojo, Verde.</t>
  </si>
  <si>
    <t>Vinilo acreilico coleres amarillo, azul, verde,negro, blanco. Frasco  120 gs</t>
  </si>
  <si>
    <t xml:space="preserve">Set de pincel  madera  x 12 </t>
  </si>
  <si>
    <t>Papel  Kraf mano x 25 pliegos</t>
  </si>
  <si>
    <t xml:space="preserve">PROF.ESPE / MES Tiempo de dedicacion </t>
  </si>
  <si>
    <t>Auxiliar Bachiller</t>
  </si>
  <si>
    <t xml:space="preserve"> Diseño e impresión Volantes de Tamaño: ½” Carta, color policromía, Papel: fabricado con material reciclado y/o
residuos agroindustriales, Gramaje: 115 gr</t>
  </si>
  <si>
    <t>Diseño e impresión de afiches Tamaño: ½” Pliego, color: Policromia, Papel: fabricado con materiales reciclados y/o
residuos agroindustriales, Gramaje: 115 gr.</t>
  </si>
  <si>
    <t>Formato de asistencia, formato de inscripcion beneficiarios, consentimiento informado , planilla entrega de dotación, Tamaño: Oficio Color: Policromía Sentido: vertical - horizontal Gramaje: 75 gr. Utilizar Papel de material reciclado, minimos 15 espacios para diligenciar</t>
  </si>
  <si>
    <t>SUBTOTAL</t>
  </si>
  <si>
    <t>Refrigerios Pastel de hojaldre de diversos sabores (Pollo, carne, hawaiano, gloria, arequipe, ranchero, queso 150 gramos). Jugo empacado en la caja tetra pack, con sabor a diferentes frutas (mango, mora, lulo, naranja), con contenido mínimo de 200 mililitros y una fruta de cosecha. Empacado en Bolsa de papel,</t>
  </si>
  <si>
    <t xml:space="preserve">TOTAL </t>
  </si>
  <si>
    <t>USB  memorias de 16 gb</t>
  </si>
  <si>
    <t xml:space="preserve">TIEMPO DE DEDICACION </t>
  </si>
  <si>
    <t>CORPORACION DE VECINOS Y AMIGOS DE ANTONIO NARIÑO-CORPOVAN Nit. 900231037-8</t>
  </si>
  <si>
    <t>RECURSO HUMANO</t>
  </si>
  <si>
    <t xml:space="preserve">VALOR UNITARIO SIN IVA) </t>
  </si>
  <si>
    <t xml:space="preserve">PAPELERIA, PUBLICACION DIVULGACIÓN </t>
  </si>
  <si>
    <t>PAPELERIA Y FOTOGRAFIAS</t>
  </si>
  <si>
    <t>DIALOGO CONSIENTE Y TRANSFORMADOR</t>
  </si>
  <si>
    <t>N/A</t>
  </si>
  <si>
    <t>RECONOCIMIENTO DE LOS DERECHOS SEXUALES Y REPRODUCTIVOS</t>
  </si>
  <si>
    <r>
      <rPr>
        <b/>
        <sz val="14"/>
        <color theme="1"/>
        <rFont val="Garamond"/>
        <family val="1"/>
      </rPr>
      <t>CAMISETAS DEPORTIVAS</t>
    </r>
    <r>
      <rPr>
        <sz val="14"/>
        <color theme="1"/>
        <rFont val="Garamond"/>
        <family val="1"/>
      </rPr>
      <t xml:space="preserve">
Camisetas deportivas blancas, en tela antitranspirable (dry fit) con el logo previamene aprobado por la oficina de prensa. Que incluya una marquilla con la información de uso y lavado adecuado. </t>
    </r>
  </si>
  <si>
    <r>
      <t xml:space="preserve">Kit pedagógico: educación para la sexualidad  incluye   6 materiales didáctico ( </t>
    </r>
    <r>
      <rPr>
        <sz val="14"/>
        <color rgb="FFFF0000"/>
        <rFont val="Garamond"/>
        <family val="1"/>
      </rPr>
      <t xml:space="preserve"> </t>
    </r>
    <r>
      <rPr>
        <sz val="14"/>
        <rFont val="Garamond"/>
        <family val="1"/>
      </rPr>
      <t>juego sobre la anticoncepción, ruta por la salud sexual y reproductiva,  sexualidad  –adolescentes, jóvenes y adultos, -prevención del embarazo en la adolescencia, domino  re-creando mis derechos sexuales y reproductivos,  2 dados de las emociones –adolescentes</t>
    </r>
    <r>
      <rPr>
        <sz val="14"/>
        <color rgb="FF000000"/>
        <rFont val="Garamond"/>
        <family val="1"/>
      </rPr>
      <t>, jóvenes y adultos, ) incluye  4   tulas  de 35*45 cm, con logos institucionales Alcaldia local Antonio Nariño.</t>
    </r>
  </si>
  <si>
    <t>VALOR UNITARIO SIN IVA</t>
  </si>
  <si>
    <t>VALOR UNITARIO CON IVA</t>
  </si>
  <si>
    <t xml:space="preserve">VALOR TOTAL IVA INCLUIDO </t>
  </si>
  <si>
    <t>Profesional de apoyo (A): Título profesional en areas de las Ciencias Sociales  y
Humanas o Ciencias de la salud o Educación. Tarjeta  o matricula profesional en los casos
reglamentados per la Ley.
Experiencia Profesional  mínimo de dos (2) años y específica de 12 meses  en las temáticas a abordar en el proyecto (dirigidos a personas en situación de vulnerabilidad, consumo de sustancias psicoactivas y/o  salud sexual y reproductiva. (Resolución 057 de 2022 de la Secretaria Distrtal de Salud-Resolución 001 de 2022 IDIPRON-Resolución No. SDH-000610 de 14/10/2021).</t>
  </si>
  <si>
    <r>
      <t>Profesional de apoyo (Investigador) : Título profesional</t>
    </r>
    <r>
      <rPr>
        <sz val="14"/>
        <color rgb="FF000000"/>
        <rFont val="Garamond"/>
        <family val="1"/>
      </rPr>
      <t xml:space="preserve"> en ciencias humanas, sociales, políticas  y/o jurídicas  con estudios de especialización. Experiencia certificada en investigación cualitativa y/o cuantitativa  en construcción de diagnósticos y/o cartografía social, redacción de textos  y/o con  investigaciones publicadas, habilidades en manejo de software y/o  analítica de datos. (Resolución 057 de 2022 de la Secretaria Distrtal de Salud-Resolución 001 de 2022 IDIPRON-Resolución No. SDH-000610 de 14/10/2021).</t>
    </r>
  </si>
  <si>
    <t xml:space="preserve"> Bachiller logistico con residencia certificada en la localidad de Antonio Nariño: Título de bachiller que cuente con al menos 6 meses de experiencia en proyectos relacionados con el objeto del contrato debidamente soportada mediante certificación. (Resolución 057 de 2022 de la Secretaria Distrtal de Salud- Resolución 001 de 2022 IDIPRON- Resolución No. SDH-000610 de 14/10/2021).</t>
  </si>
  <si>
    <t>FUNDACIÓN DESARROLLO HUMANO Y SOCIAL "FUNDEHUS" Nit. 900248564-5</t>
  </si>
  <si>
    <t>FUNDACIÓN PARA LA RECREACION, EVENTOS Y DEPORTES Nit. 900279845-1</t>
  </si>
  <si>
    <t xml:space="preserve">Coordinador General : Título Profesional en: Administración, y/o Trabajo Social,  y/o Licenciado en Ciencias Sociales.  sociología y/o Psicología. Con estudios de especialización en áreas administrativas y/o en salud.
Experiencia Específica: Con experiencia mínima de dos (2) años en Coordinación de proyectos de salud.
. (Resolución 057 de 2022 de la Secretaria Distrtal de Salud-Resolución 001 de 2022 IDIPRON-Resolución No. SDH-000610 de 14/10/2021).
</t>
  </si>
  <si>
    <t>OBJETO: PRESTAR SERVICIOS PARA  LA PREVENCION DEL EMBARAZO ADOLESCENTE  Y LA DISMINUCIÓN EN LOS FACTORES DE RIESGO FRENTE AL CONSUMO DE SUSTANCIAS PSICOACTIVAS  EN LA LOCALIDAD DE ANTONIO NARIÑO”</t>
  </si>
  <si>
    <t xml:space="preserve">PRIMER FORO LOCAL DE PREVENCION DEL EMBARAZO ADOLESCENTE </t>
  </si>
  <si>
    <t>PRIMER FORO LOCAL DE PREVENCION DEL EMBARAZO ADOLESCENTE</t>
  </si>
  <si>
    <t>Elaboración, diseño e impresión de Certificados Primer  foro local de prevención del embarazo adolescente   para cada participante; deberá ser personalizado, tintas 4 x 0, papel propalcote 115 grs, tamaño carta, logos institucionales y con firmas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</si>
</sst>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\-&quot;$&quot;#,##0"/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&quot;$&quot;#,##0"/>
    <numFmt numFmtId="166" formatCode="&quot;$&quot;#,##0.00"/>
    <numFmt numFmtId="167" formatCode="&quot;$&quot;#,##0.0"/>
  </numFmts>
  <fonts count="2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rgb="FF000000"/>
      <name val="Garamond"/>
      <family val="1"/>
    </font>
    <font>
      <sz val="12"/>
      <color theme="1"/>
      <name val="Garamond"/>
      <family val="1"/>
    </font>
    <font>
      <sz val="11"/>
      <color indexed="8"/>
      <name val="Calibri"/>
      <family val="2"/>
    </font>
    <font>
      <b/>
      <sz val="14"/>
      <color theme="1"/>
      <name val="Garamond"/>
      <family val="1"/>
    </font>
    <font>
      <sz val="14"/>
      <color theme="1"/>
      <name val="Garamond"/>
      <family val="1"/>
    </font>
    <font>
      <sz val="14"/>
      <name val="Garamond"/>
      <family val="1"/>
    </font>
    <font>
      <sz val="14"/>
      <color theme="1"/>
      <name val="Calibri"/>
      <family val="2"/>
      <scheme val="minor"/>
    </font>
    <font>
      <sz val="14"/>
      <color rgb="FF000000"/>
      <name val="Garamond"/>
      <family val="1"/>
    </font>
    <font>
      <b/>
      <sz val="14"/>
      <color rgb="FF000000"/>
      <name val="Garamond"/>
      <family val="1"/>
    </font>
    <font>
      <sz val="14"/>
      <color rgb="FF000000"/>
      <name val="Arial Narrow"/>
      <family val="2"/>
    </font>
    <font>
      <sz val="14"/>
      <color rgb="FFFF0000"/>
      <name val="Garamond"/>
      <family val="1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</borders>
  <cellStyleXfs count="22">
    <xf numFmtId="0" fontId="0" fillId="0" borderId="0"/>
    <xf numFmtId="42" fontId="4" fillId="0" borderId="0" applyFont="0" applyFill="0" applyBorder="0" applyAlignment="0" applyProtection="0"/>
    <xf numFmtId="0" fontId="6" fillId="0" borderId="0"/>
    <xf numFmtId="42" fontId="4" fillId="0" borderId="0" applyFont="0" applyFill="0" applyBorder="0" applyAlignment="0" applyProtection="0"/>
    <xf numFmtId="0" fontId="2" fillId="0" borderId="0"/>
    <xf numFmtId="0" fontId="12" fillId="0" borderId="0"/>
    <xf numFmtId="0" fontId="6" fillId="0" borderId="0"/>
    <xf numFmtId="0" fontId="6" fillId="0" borderId="0"/>
    <xf numFmtId="16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1" fillId="0" borderId="0"/>
  </cellStyleXfs>
  <cellXfs count="154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3" fontId="3" fillId="0" borderId="0" xfId="1" applyNumberFormat="1" applyFont="1"/>
    <xf numFmtId="0" fontId="3" fillId="2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/>
    <xf numFmtId="3" fontId="3" fillId="0" borderId="1" xfId="1" applyNumberFormat="1" applyFont="1" applyBorder="1"/>
    <xf numFmtId="0" fontId="3" fillId="0" borderId="1" xfId="0" applyFont="1" applyBorder="1" applyAlignment="1">
      <alignment wrapText="1"/>
    </xf>
    <xf numFmtId="0" fontId="7" fillId="5" borderId="1" xfId="2" applyFont="1" applyFill="1" applyBorder="1" applyAlignment="1">
      <alignment vertical="center" wrapText="1"/>
    </xf>
    <xf numFmtId="0" fontId="7" fillId="5" borderId="5" xfId="2" applyFont="1" applyFill="1" applyBorder="1" applyAlignment="1">
      <alignment vertical="center" wrapText="1"/>
    </xf>
    <xf numFmtId="0" fontId="3" fillId="0" borderId="5" xfId="0" applyFont="1" applyBorder="1" applyAlignment="1">
      <alignment wrapText="1"/>
    </xf>
    <xf numFmtId="0" fontId="9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wrapText="1"/>
    </xf>
    <xf numFmtId="0" fontId="3" fillId="7" borderId="0" xfId="0" applyFont="1" applyFill="1"/>
    <xf numFmtId="0" fontId="3" fillId="9" borderId="0" xfId="0" applyFont="1" applyFill="1"/>
    <xf numFmtId="0" fontId="10" fillId="8" borderId="9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3" fillId="0" borderId="13" xfId="0" applyFont="1" applyBorder="1" applyAlignment="1">
      <alignment wrapText="1"/>
    </xf>
    <xf numFmtId="9" fontId="3" fillId="0" borderId="0" xfId="0" applyNumberFormat="1" applyFont="1" applyAlignment="1">
      <alignment wrapText="1"/>
    </xf>
    <xf numFmtId="6" fontId="3" fillId="0" borderId="0" xfId="0" applyNumberFormat="1" applyFont="1" applyAlignment="1">
      <alignment wrapText="1"/>
    </xf>
    <xf numFmtId="0" fontId="0" fillId="0" borderId="1" xfId="0" applyBorder="1"/>
    <xf numFmtId="0" fontId="10" fillId="8" borderId="10" xfId="0" applyFont="1" applyFill="1" applyBorder="1" applyAlignment="1">
      <alignment horizontal="center" vertical="center" wrapText="1"/>
    </xf>
    <xf numFmtId="0" fontId="10" fillId="8" borderId="13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13" xfId="0" applyFont="1" applyBorder="1"/>
    <xf numFmtId="0" fontId="3" fillId="7" borderId="13" xfId="0" applyFont="1" applyFill="1" applyBorder="1"/>
    <xf numFmtId="0" fontId="10" fillId="6" borderId="0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vertical="center" wrapText="1"/>
    </xf>
    <xf numFmtId="0" fontId="10" fillId="6" borderId="10" xfId="0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3" fillId="0" borderId="7" xfId="0" applyFont="1" applyBorder="1"/>
    <xf numFmtId="3" fontId="9" fillId="10" borderId="1" xfId="1" applyNumberFormat="1" applyFont="1" applyFill="1" applyBorder="1" applyAlignment="1">
      <alignment horizontal="right" vertical="center" wrapText="1"/>
    </xf>
    <xf numFmtId="165" fontId="14" fillId="3" borderId="5" xfId="0" applyNumberFormat="1" applyFont="1" applyFill="1" applyBorder="1" applyAlignment="1">
      <alignment horizontal="center" vertical="center" wrapText="1"/>
    </xf>
    <xf numFmtId="165" fontId="14" fillId="3" borderId="5" xfId="0" applyNumberFormat="1" applyFont="1" applyFill="1" applyBorder="1" applyAlignment="1">
      <alignment vertical="center" wrapText="1"/>
    </xf>
    <xf numFmtId="165" fontId="14" fillId="3" borderId="15" xfId="0" applyNumberFormat="1" applyFont="1" applyFill="1" applyBorder="1" applyAlignment="1">
      <alignment vertical="center" wrapText="1"/>
    </xf>
    <xf numFmtId="165" fontId="14" fillId="3" borderId="11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3" borderId="1" xfId="0" applyFont="1" applyFill="1" applyBorder="1" applyAlignment="1">
      <alignment vertical="center" wrapText="1"/>
    </xf>
    <xf numFmtId="0" fontId="15" fillId="0" borderId="1" xfId="2" applyFont="1" applyBorder="1" applyAlignment="1">
      <alignment horizontal="righ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9" fontId="14" fillId="3" borderId="5" xfId="0" applyNumberFormat="1" applyFont="1" applyFill="1" applyBorder="1" applyAlignment="1">
      <alignment horizontal="center" vertical="center" wrapText="1"/>
    </xf>
    <xf numFmtId="6" fontId="14" fillId="3" borderId="5" xfId="0" applyNumberFormat="1" applyFont="1" applyFill="1" applyBorder="1" applyAlignment="1">
      <alignment vertical="center" wrapText="1"/>
    </xf>
    <xf numFmtId="6" fontId="14" fillId="3" borderId="5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3" borderId="7" xfId="0" applyFont="1" applyFill="1" applyBorder="1" applyAlignment="1">
      <alignment vertical="center" wrapText="1"/>
    </xf>
    <xf numFmtId="0" fontId="15" fillId="0" borderId="7" xfId="2" applyFont="1" applyBorder="1" applyAlignment="1">
      <alignment horizontal="right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9" fontId="14" fillId="3" borderId="11" xfId="0" applyNumberFormat="1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6" fontId="14" fillId="3" borderId="11" xfId="0" applyNumberFormat="1" applyFont="1" applyFill="1" applyBorder="1" applyAlignment="1">
      <alignment horizontal="center" vertical="center" wrapText="1"/>
    </xf>
    <xf numFmtId="6" fontId="14" fillId="3" borderId="11" xfId="0" applyNumberFormat="1" applyFont="1" applyFill="1" applyBorder="1" applyAlignment="1">
      <alignment vertical="center" wrapText="1"/>
    </xf>
    <xf numFmtId="0" fontId="18" fillId="4" borderId="0" xfId="0" applyFont="1" applyFill="1" applyBorder="1" applyAlignment="1">
      <alignment vertical="center" wrapText="1"/>
    </xf>
    <xf numFmtId="165" fontId="14" fillId="3" borderId="1" xfId="0" applyNumberFormat="1" applyFont="1" applyFill="1" applyBorder="1" applyAlignment="1">
      <alignment vertical="center" wrapText="1"/>
    </xf>
    <xf numFmtId="167" fontId="14" fillId="3" borderId="1" xfId="0" applyNumberFormat="1" applyFont="1" applyFill="1" applyBorder="1" applyAlignment="1">
      <alignment vertical="center" wrapText="1"/>
    </xf>
    <xf numFmtId="165" fontId="14" fillId="3" borderId="7" xfId="0" applyNumberFormat="1" applyFont="1" applyFill="1" applyBorder="1" applyAlignment="1">
      <alignment vertical="center" wrapText="1"/>
    </xf>
    <xf numFmtId="0" fontId="7" fillId="5" borderId="9" xfId="2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165" fontId="19" fillId="0" borderId="14" xfId="0" applyNumberFormat="1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right" vertical="center"/>
    </xf>
    <xf numFmtId="165" fontId="16" fillId="0" borderId="5" xfId="0" applyNumberFormat="1" applyFont="1" applyBorder="1" applyAlignment="1">
      <alignment horizontal="right" vertical="center" wrapText="1"/>
    </xf>
    <xf numFmtId="3" fontId="19" fillId="0" borderId="1" xfId="3" applyNumberFormat="1" applyFont="1" applyFill="1" applyBorder="1" applyAlignment="1">
      <alignment vertical="center" wrapText="1"/>
    </xf>
    <xf numFmtId="165" fontId="19" fillId="0" borderId="1" xfId="3" applyNumberFormat="1" applyFont="1" applyFill="1" applyBorder="1" applyAlignment="1">
      <alignment vertical="center"/>
    </xf>
    <xf numFmtId="0" fontId="14" fillId="0" borderId="1" xfId="0" applyFont="1" applyBorder="1"/>
    <xf numFmtId="165" fontId="16" fillId="0" borderId="1" xfId="0" applyNumberFormat="1" applyFont="1" applyBorder="1" applyAlignment="1">
      <alignment horizontal="right" vertical="center" wrapText="1"/>
    </xf>
    <xf numFmtId="6" fontId="14" fillId="0" borderId="1" xfId="0" applyNumberFormat="1" applyFont="1" applyBorder="1" applyAlignment="1">
      <alignment horizontal="right" vertical="center"/>
    </xf>
    <xf numFmtId="0" fontId="10" fillId="12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0" fillId="12" borderId="13" xfId="0" applyFont="1" applyFill="1" applyBorder="1" applyAlignment="1">
      <alignment horizontal="center" vertical="center" wrapText="1"/>
    </xf>
    <xf numFmtId="0" fontId="3" fillId="11" borderId="13" xfId="0" applyFont="1" applyFill="1" applyBorder="1"/>
    <xf numFmtId="0" fontId="3" fillId="11" borderId="17" xfId="0" applyFont="1" applyFill="1" applyBorder="1"/>
    <xf numFmtId="0" fontId="3" fillId="11" borderId="0" xfId="0" applyFont="1" applyFill="1" applyBorder="1"/>
    <xf numFmtId="0" fontId="14" fillId="0" borderId="7" xfId="0" applyFont="1" applyBorder="1" applyAlignment="1">
      <alignment horizontal="center" vertical="center"/>
    </xf>
    <xf numFmtId="167" fontId="19" fillId="0" borderId="7" xfId="0" applyNumberFormat="1" applyFont="1" applyBorder="1" applyAlignment="1">
      <alignment horizontal="right" vertical="center"/>
    </xf>
    <xf numFmtId="167" fontId="14" fillId="0" borderId="7" xfId="1" applyNumberFormat="1" applyFont="1" applyFill="1" applyBorder="1" applyAlignment="1">
      <alignment horizontal="right" vertical="center" wrapText="1"/>
    </xf>
    <xf numFmtId="165" fontId="16" fillId="0" borderId="7" xfId="0" applyNumberFormat="1" applyFont="1" applyBorder="1" applyAlignment="1">
      <alignment horizontal="right" vertical="center" wrapText="1"/>
    </xf>
    <xf numFmtId="6" fontId="14" fillId="3" borderId="1" xfId="0" applyNumberFormat="1" applyFont="1" applyFill="1" applyBorder="1" applyAlignment="1">
      <alignment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13" borderId="8" xfId="2" applyFont="1" applyFill="1" applyBorder="1" applyAlignment="1">
      <alignment vertical="center" wrapText="1"/>
    </xf>
    <xf numFmtId="0" fontId="7" fillId="13" borderId="1" xfId="2" applyFont="1" applyFill="1" applyBorder="1" applyAlignment="1">
      <alignment vertical="center" wrapText="1"/>
    </xf>
    <xf numFmtId="0" fontId="3" fillId="13" borderId="5" xfId="0" applyFont="1" applyFill="1" applyBorder="1"/>
    <xf numFmtId="0" fontId="3" fillId="13" borderId="0" xfId="0" applyFont="1" applyFill="1"/>
    <xf numFmtId="6" fontId="14" fillId="3" borderId="8" xfId="0" applyNumberFormat="1" applyFont="1" applyFill="1" applyBorder="1" applyAlignment="1">
      <alignment vertical="center" wrapText="1"/>
    </xf>
    <xf numFmtId="0" fontId="7" fillId="5" borderId="8" xfId="2" applyFont="1" applyFill="1" applyBorder="1" applyAlignment="1">
      <alignment vertical="center" wrapText="1"/>
    </xf>
    <xf numFmtId="6" fontId="14" fillId="3" borderId="1" xfId="0" applyNumberFormat="1" applyFont="1" applyFill="1" applyBorder="1" applyAlignment="1">
      <alignment horizontal="center" vertical="center" wrapText="1"/>
    </xf>
    <xf numFmtId="165" fontId="14" fillId="9" borderId="1" xfId="0" applyNumberFormat="1" applyFont="1" applyFill="1" applyBorder="1" applyAlignment="1">
      <alignment vertical="center" wrapText="1"/>
    </xf>
    <xf numFmtId="0" fontId="3" fillId="9" borderId="13" xfId="0" applyFont="1" applyFill="1" applyBorder="1"/>
    <xf numFmtId="165" fontId="13" fillId="14" borderId="1" xfId="0" applyNumberFormat="1" applyFont="1" applyFill="1" applyBorder="1" applyAlignment="1">
      <alignment vertical="center" wrapText="1"/>
    </xf>
    <xf numFmtId="0" fontId="5" fillId="14" borderId="13" xfId="0" applyFont="1" applyFill="1" applyBorder="1"/>
    <xf numFmtId="0" fontId="5" fillId="14" borderId="17" xfId="0" applyFont="1" applyFill="1" applyBorder="1"/>
    <xf numFmtId="0" fontId="5" fillId="14" borderId="0" xfId="0" applyFont="1" applyFill="1" applyBorder="1"/>
    <xf numFmtId="165" fontId="13" fillId="14" borderId="12" xfId="0" applyNumberFormat="1" applyFont="1" applyFill="1" applyBorder="1" applyAlignment="1">
      <alignment vertical="center" wrapText="1"/>
    </xf>
    <xf numFmtId="165" fontId="13" fillId="14" borderId="8" xfId="0" applyNumberFormat="1" applyFont="1" applyFill="1" applyBorder="1" applyAlignment="1">
      <alignment vertical="center" wrapText="1"/>
    </xf>
    <xf numFmtId="165" fontId="14" fillId="15" borderId="1" xfId="0" applyNumberFormat="1" applyFont="1" applyFill="1" applyBorder="1" applyAlignment="1">
      <alignment vertical="center" wrapText="1"/>
    </xf>
    <xf numFmtId="0" fontId="3" fillId="15" borderId="1" xfId="0" applyFont="1" applyFill="1" applyBorder="1"/>
    <xf numFmtId="0" fontId="8" fillId="10" borderId="12" xfId="0" applyFont="1" applyFill="1" applyBorder="1" applyAlignment="1">
      <alignment vertical="center"/>
    </xf>
    <xf numFmtId="0" fontId="3" fillId="10" borderId="8" xfId="0" applyFont="1" applyFill="1" applyBorder="1"/>
    <xf numFmtId="0" fontId="3" fillId="10" borderId="1" xfId="0" applyFont="1" applyFill="1" applyBorder="1"/>
    <xf numFmtId="167" fontId="19" fillId="0" borderId="14" xfId="0" applyNumberFormat="1" applyFont="1" applyBorder="1" applyAlignment="1">
      <alignment horizontal="right" vertical="center"/>
    </xf>
    <xf numFmtId="167" fontId="19" fillId="0" borderId="1" xfId="0" applyNumberFormat="1" applyFont="1" applyBorder="1" applyAlignment="1">
      <alignment horizontal="right" vertical="center"/>
    </xf>
    <xf numFmtId="166" fontId="19" fillId="0" borderId="1" xfId="0" applyNumberFormat="1" applyFont="1" applyBorder="1" applyAlignment="1">
      <alignment horizontal="right" vertical="center"/>
    </xf>
    <xf numFmtId="165" fontId="14" fillId="3" borderId="11" xfId="0" applyNumberFormat="1" applyFont="1" applyFill="1" applyBorder="1" applyAlignment="1">
      <alignment vertical="center" wrapText="1"/>
    </xf>
    <xf numFmtId="165" fontId="16" fillId="0" borderId="11" xfId="0" applyNumberFormat="1" applyFont="1" applyBorder="1" applyAlignment="1">
      <alignment horizontal="right" vertical="center" wrapText="1"/>
    </xf>
    <xf numFmtId="3" fontId="14" fillId="3" borderId="1" xfId="0" applyNumberFormat="1" applyFont="1" applyFill="1" applyBorder="1" applyAlignment="1">
      <alignment vertical="center" wrapText="1"/>
    </xf>
    <xf numFmtId="165" fontId="15" fillId="0" borderId="5" xfId="0" applyNumberFormat="1" applyFont="1" applyBorder="1" applyAlignment="1">
      <alignment horizontal="right" vertical="center" wrapText="1"/>
    </xf>
    <xf numFmtId="165" fontId="13" fillId="10" borderId="1" xfId="1" applyNumberFormat="1" applyFont="1" applyFill="1" applyBorder="1" applyAlignment="1">
      <alignment horizontal="right" vertical="center" wrapText="1"/>
    </xf>
    <xf numFmtId="0" fontId="7" fillId="5" borderId="5" xfId="2" applyFont="1" applyFill="1" applyBorder="1" applyAlignment="1">
      <alignment horizontal="center" vertical="center" wrapText="1"/>
    </xf>
    <xf numFmtId="0" fontId="7" fillId="5" borderId="12" xfId="2" applyFont="1" applyFill="1" applyBorder="1" applyAlignment="1">
      <alignment horizontal="center" vertical="center" wrapText="1"/>
    </xf>
    <xf numFmtId="0" fontId="7" fillId="5" borderId="8" xfId="2" applyFont="1" applyFill="1" applyBorder="1" applyAlignment="1">
      <alignment horizontal="center" vertical="center" wrapText="1"/>
    </xf>
    <xf numFmtId="0" fontId="9" fillId="13" borderId="5" xfId="0" applyFont="1" applyFill="1" applyBorder="1" applyAlignment="1">
      <alignment horizontal="center" vertical="center"/>
    </xf>
    <xf numFmtId="0" fontId="9" fillId="13" borderId="12" xfId="0" applyFont="1" applyFill="1" applyBorder="1" applyAlignment="1">
      <alignment horizontal="center" vertical="center"/>
    </xf>
    <xf numFmtId="0" fontId="9" fillId="13" borderId="8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165" fontId="13" fillId="9" borderId="5" xfId="0" applyNumberFormat="1" applyFont="1" applyFill="1" applyBorder="1" applyAlignment="1">
      <alignment horizontal="center" vertical="center" wrapText="1"/>
    </xf>
    <xf numFmtId="165" fontId="13" fillId="9" borderId="12" xfId="0" applyNumberFormat="1" applyFont="1" applyFill="1" applyBorder="1" applyAlignment="1">
      <alignment horizontal="center" vertical="center" wrapText="1"/>
    </xf>
    <xf numFmtId="165" fontId="13" fillId="9" borderId="8" xfId="0" applyNumberFormat="1" applyFont="1" applyFill="1" applyBorder="1" applyAlignment="1">
      <alignment horizontal="center" vertical="center" wrapText="1"/>
    </xf>
    <xf numFmtId="0" fontId="18" fillId="4" borderId="18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7" fillId="5" borderId="13" xfId="2" applyFont="1" applyFill="1" applyBorder="1" applyAlignment="1">
      <alignment horizontal="center" vertical="center" wrapText="1"/>
    </xf>
    <xf numFmtId="0" fontId="7" fillId="5" borderId="9" xfId="2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4" fillId="10" borderId="5" xfId="0" applyFont="1" applyFill="1" applyBorder="1" applyAlignment="1">
      <alignment horizontal="center" vertical="center"/>
    </xf>
    <xf numFmtId="0" fontId="14" fillId="10" borderId="12" xfId="0" applyFont="1" applyFill="1" applyBorder="1" applyAlignment="1">
      <alignment horizontal="center" vertical="center"/>
    </xf>
    <xf numFmtId="165" fontId="13" fillId="15" borderId="5" xfId="0" applyNumberFormat="1" applyFont="1" applyFill="1" applyBorder="1" applyAlignment="1">
      <alignment horizontal="center" vertical="center" wrapText="1"/>
    </xf>
    <xf numFmtId="165" fontId="13" fillId="15" borderId="12" xfId="0" applyNumberFormat="1" applyFont="1" applyFill="1" applyBorder="1" applyAlignment="1">
      <alignment horizontal="center" vertical="center" wrapText="1"/>
    </xf>
    <xf numFmtId="165" fontId="13" fillId="15" borderId="8" xfId="0" applyNumberFormat="1" applyFont="1" applyFill="1" applyBorder="1" applyAlignment="1">
      <alignment horizontal="center" vertical="center" wrapText="1"/>
    </xf>
    <xf numFmtId="0" fontId="10" fillId="8" borderId="13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0" fontId="18" fillId="6" borderId="13" xfId="0" applyFont="1" applyFill="1" applyBorder="1" applyAlignment="1">
      <alignment horizontal="center" vertical="center" wrapText="1"/>
    </xf>
    <xf numFmtId="0" fontId="18" fillId="6" borderId="9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165" fontId="13" fillId="14" borderId="5" xfId="0" applyNumberFormat="1" applyFont="1" applyFill="1" applyBorder="1" applyAlignment="1">
      <alignment horizontal="center" vertical="center" wrapText="1"/>
    </xf>
    <xf numFmtId="165" fontId="13" fillId="14" borderId="12" xfId="0" applyNumberFormat="1" applyFont="1" applyFill="1" applyBorder="1" applyAlignment="1">
      <alignment horizontal="center" vertical="center" wrapText="1"/>
    </xf>
    <xf numFmtId="165" fontId="13" fillId="10" borderId="12" xfId="0" applyNumberFormat="1" applyFont="1" applyFill="1" applyBorder="1" applyAlignment="1">
      <alignment horizontal="center" vertical="center"/>
    </xf>
    <xf numFmtId="165" fontId="13" fillId="10" borderId="8" xfId="0" applyNumberFormat="1" applyFont="1" applyFill="1" applyBorder="1" applyAlignment="1">
      <alignment horizontal="center" vertical="center"/>
    </xf>
  </cellXfs>
  <cellStyles count="22">
    <cellStyle name="Moneda [0]" xfId="1" builtinId="7"/>
    <cellStyle name="Moneda [0] 2" xfId="3" xr:uid="{00000000-0005-0000-0000-000001000000}"/>
    <cellStyle name="Moneda [0] 2 2" xfId="11" xr:uid="{00000000-0005-0000-0000-000002000000}"/>
    <cellStyle name="Moneda [0] 3" xfId="8" xr:uid="{00000000-0005-0000-0000-000003000000}"/>
    <cellStyle name="Moneda [0] 4" xfId="20" xr:uid="{00000000-0005-0000-0000-000004000000}"/>
    <cellStyle name="Moneda 10" xfId="19" xr:uid="{00000000-0005-0000-0000-000005000000}"/>
    <cellStyle name="Moneda 2" xfId="9" xr:uid="{00000000-0005-0000-0000-000006000000}"/>
    <cellStyle name="Moneda 3" xfId="12" xr:uid="{00000000-0005-0000-0000-000007000000}"/>
    <cellStyle name="Moneda 4" xfId="13" xr:uid="{00000000-0005-0000-0000-000008000000}"/>
    <cellStyle name="Moneda 5" xfId="14" xr:uid="{00000000-0005-0000-0000-000009000000}"/>
    <cellStyle name="Moneda 6" xfId="15" xr:uid="{00000000-0005-0000-0000-00000A000000}"/>
    <cellStyle name="Moneda 7" xfId="16" xr:uid="{00000000-0005-0000-0000-00000B000000}"/>
    <cellStyle name="Moneda 8" xfId="17" xr:uid="{00000000-0005-0000-0000-00000C000000}"/>
    <cellStyle name="Moneda 9" xfId="18" xr:uid="{00000000-0005-0000-0000-00000D000000}"/>
    <cellStyle name="Normal" xfId="0" builtinId="0"/>
    <cellStyle name="Normal 2" xfId="4" xr:uid="{00000000-0005-0000-0000-00000F000000}"/>
    <cellStyle name="Normal 2 2" xfId="6" xr:uid="{00000000-0005-0000-0000-000010000000}"/>
    <cellStyle name="Normal 2 3" xfId="21" xr:uid="{00000000-0005-0000-0000-000011000000}"/>
    <cellStyle name="Normal 3" xfId="7" xr:uid="{00000000-0005-0000-0000-000012000000}"/>
    <cellStyle name="Normal 4" xfId="10" xr:uid="{00000000-0005-0000-0000-000013000000}"/>
    <cellStyle name="Normal 5" xfId="5" xr:uid="{00000000-0005-0000-0000-000014000000}"/>
    <cellStyle name="Normal_APUs 2012 SDIS" xfId="2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45893</xdr:colOff>
      <xdr:row>0</xdr:row>
      <xdr:rowOff>155864</xdr:rowOff>
    </xdr:from>
    <xdr:to>
      <xdr:col>1</xdr:col>
      <xdr:colOff>461143</xdr:colOff>
      <xdr:row>2</xdr:row>
      <xdr:rowOff>611909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D5DACA8-384C-4A46-B378-6E258A4E17B4}"/>
            </a:ext>
          </a:extLst>
        </xdr:cNvPr>
        <xdr:cNvPicPr/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93" y="155864"/>
          <a:ext cx="1104225" cy="10783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97"/>
  <sheetViews>
    <sheetView tabSelected="1" view="pageBreakPreview" topLeftCell="A31" zoomScale="47" zoomScaleNormal="110" zoomScaleSheetLayoutView="47" workbookViewId="0">
      <selection activeCell="H49" sqref="H49"/>
    </sheetView>
  </sheetViews>
  <sheetFormatPr baseColWidth="10" defaultColWidth="11" defaultRowHeight="15" x14ac:dyDescent="0.2"/>
  <cols>
    <col min="1" max="1" width="9.1640625" style="5" customWidth="1"/>
    <col min="2" max="2" width="10.83203125" style="5" customWidth="1"/>
    <col min="3" max="3" width="66.5" style="6" customWidth="1"/>
    <col min="4" max="4" width="14.33203125" style="6" customWidth="1"/>
    <col min="5" max="5" width="12.83203125" style="6" customWidth="1"/>
    <col min="6" max="6" width="14.5" style="6" customWidth="1"/>
    <col min="7" max="7" width="19.5" style="6" customWidth="1"/>
    <col min="8" max="8" width="22.6640625" style="6" customWidth="1"/>
    <col min="9" max="9" width="18" style="6" customWidth="1"/>
    <col min="10" max="10" width="26.6640625" style="6" hidden="1" customWidth="1"/>
    <col min="11" max="11" width="20.83203125" style="9" hidden="1" customWidth="1"/>
    <col min="12" max="12" width="18.33203125" style="9" customWidth="1"/>
    <col min="13" max="14" width="22.1640625" style="9" customWidth="1"/>
    <col min="15" max="15" width="28.6640625" style="9" customWidth="1"/>
    <col min="16" max="16" width="20" style="9" hidden="1" customWidth="1"/>
    <col min="17" max="17" width="17" style="9" customWidth="1"/>
    <col min="18" max="18" width="19.1640625" style="9" customWidth="1"/>
    <col min="19" max="19" width="18.5" style="9" customWidth="1"/>
    <col min="20" max="20" width="21" style="3" customWidth="1"/>
    <col min="21" max="21" width="25" style="3" customWidth="1"/>
    <col min="22" max="22" width="26.1640625" style="1" customWidth="1"/>
    <col min="23" max="16384" width="11" style="1"/>
  </cols>
  <sheetData>
    <row r="1" spans="1:22" ht="27" customHeight="1" x14ac:dyDescent="0.2">
      <c r="A1" s="136"/>
      <c r="B1" s="136"/>
      <c r="C1" s="137" t="s">
        <v>0</v>
      </c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</row>
    <row r="2" spans="1:22" ht="21.75" customHeight="1" x14ac:dyDescent="0.2">
      <c r="A2" s="136"/>
      <c r="B2" s="136"/>
      <c r="C2" s="137" t="s">
        <v>1</v>
      </c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</row>
    <row r="3" spans="1:22" s="2" customFormat="1" ht="57" customHeight="1" x14ac:dyDescent="0.2">
      <c r="A3" s="136"/>
      <c r="B3" s="136"/>
      <c r="C3" s="138" t="s">
        <v>54</v>
      </c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</row>
    <row r="4" spans="1:22" s="2" customFormat="1" ht="26" customHeight="1" x14ac:dyDescent="0.2">
      <c r="A4" s="136"/>
      <c r="B4" s="136"/>
      <c r="C4" s="13"/>
      <c r="D4" s="13"/>
      <c r="E4" s="13"/>
      <c r="F4" s="13"/>
      <c r="G4" s="34"/>
      <c r="H4" s="13"/>
      <c r="I4" s="13"/>
      <c r="J4" s="13"/>
      <c r="K4" s="14"/>
      <c r="L4" s="14"/>
      <c r="M4" s="14"/>
      <c r="N4" s="14"/>
      <c r="O4" s="14"/>
      <c r="P4" s="14"/>
      <c r="Q4" s="14"/>
      <c r="R4" s="14"/>
      <c r="S4" s="14"/>
      <c r="T4" s="13"/>
      <c r="U4" s="13"/>
    </row>
    <row r="5" spans="1:22" s="2" customFormat="1" ht="26" customHeight="1" x14ac:dyDescent="0.2">
      <c r="A5" s="136"/>
      <c r="B5" s="136"/>
      <c r="C5" s="13" t="s">
        <v>20</v>
      </c>
      <c r="D5" s="13"/>
      <c r="E5" s="13"/>
      <c r="F5" s="13"/>
      <c r="G5" s="34"/>
      <c r="H5" s="13"/>
      <c r="I5" s="13"/>
      <c r="J5" s="13"/>
      <c r="K5" s="14"/>
      <c r="L5" s="14"/>
      <c r="M5" s="14"/>
      <c r="N5" s="14"/>
      <c r="O5" s="14"/>
      <c r="P5" s="14"/>
      <c r="Q5" s="14"/>
      <c r="R5" s="14"/>
      <c r="S5" s="14"/>
      <c r="T5" s="13"/>
      <c r="U5" s="13"/>
    </row>
    <row r="6" spans="1:22" s="2" customFormat="1" ht="26" customHeight="1" x14ac:dyDescent="0.2">
      <c r="A6" s="136"/>
      <c r="B6" s="136"/>
      <c r="C6" s="13" t="s">
        <v>2</v>
      </c>
      <c r="D6" s="13"/>
      <c r="E6" s="13"/>
      <c r="F6" s="13"/>
      <c r="G6" s="34"/>
      <c r="H6" s="13"/>
      <c r="I6" s="13"/>
      <c r="J6" s="13"/>
      <c r="K6" s="14"/>
      <c r="L6" s="14"/>
      <c r="M6" s="14"/>
      <c r="N6" s="14"/>
      <c r="O6" s="14"/>
      <c r="P6" s="14"/>
      <c r="Q6" s="14"/>
      <c r="R6" s="14"/>
      <c r="S6" s="14"/>
      <c r="T6" s="13"/>
      <c r="U6" s="13" t="s">
        <v>3</v>
      </c>
    </row>
    <row r="7" spans="1:22" ht="24" customHeight="1" x14ac:dyDescent="0.2">
      <c r="A7" s="134" t="s">
        <v>4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</row>
    <row r="8" spans="1:22" ht="50.25" customHeight="1" x14ac:dyDescent="0.2">
      <c r="A8" s="129" t="s">
        <v>5</v>
      </c>
      <c r="B8" s="129" t="s">
        <v>7</v>
      </c>
      <c r="C8" s="130" t="s">
        <v>9</v>
      </c>
      <c r="D8" s="131" t="s">
        <v>13</v>
      </c>
      <c r="E8" s="131" t="s">
        <v>6</v>
      </c>
      <c r="F8" s="131" t="s">
        <v>14</v>
      </c>
      <c r="G8" s="131" t="s">
        <v>34</v>
      </c>
      <c r="H8" s="132" t="s">
        <v>35</v>
      </c>
      <c r="I8" s="133"/>
      <c r="J8" s="133"/>
      <c r="K8" s="133"/>
      <c r="L8" s="133"/>
      <c r="M8" s="131" t="s">
        <v>51</v>
      </c>
      <c r="N8" s="131"/>
      <c r="O8" s="131"/>
      <c r="P8" s="87"/>
      <c r="Q8" s="116" t="s">
        <v>52</v>
      </c>
      <c r="R8" s="117"/>
      <c r="S8" s="118"/>
      <c r="T8" s="116" t="s">
        <v>8</v>
      </c>
      <c r="U8" s="117"/>
      <c r="V8" s="118"/>
    </row>
    <row r="9" spans="1:22" ht="54" customHeight="1" x14ac:dyDescent="0.2">
      <c r="A9" s="129"/>
      <c r="B9" s="129"/>
      <c r="C9" s="130"/>
      <c r="D9" s="131"/>
      <c r="E9" s="131"/>
      <c r="F9" s="131"/>
      <c r="G9" s="131"/>
      <c r="H9" s="10" t="s">
        <v>45</v>
      </c>
      <c r="I9" s="10" t="s">
        <v>46</v>
      </c>
      <c r="J9" s="10"/>
      <c r="K9" s="10"/>
      <c r="L9" s="10" t="s">
        <v>47</v>
      </c>
      <c r="M9" s="10" t="s">
        <v>45</v>
      </c>
      <c r="N9" s="10" t="s">
        <v>46</v>
      </c>
      <c r="O9" s="10" t="s">
        <v>47</v>
      </c>
      <c r="P9" s="93"/>
      <c r="Q9" s="10" t="s">
        <v>45</v>
      </c>
      <c r="R9" s="10" t="s">
        <v>46</v>
      </c>
      <c r="S9" s="10" t="s">
        <v>47</v>
      </c>
      <c r="T9" s="10" t="s">
        <v>37</v>
      </c>
      <c r="U9" s="10" t="s">
        <v>46</v>
      </c>
      <c r="V9" s="11" t="s">
        <v>17</v>
      </c>
    </row>
    <row r="10" spans="1:22" ht="24.75" customHeight="1" x14ac:dyDescent="0.2">
      <c r="A10" s="127" t="s">
        <v>36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65"/>
      <c r="U10" s="61"/>
      <c r="V10" s="61"/>
    </row>
    <row r="11" spans="1:22" ht="264" customHeight="1" x14ac:dyDescent="0.2">
      <c r="A11" s="43">
        <v>1</v>
      </c>
      <c r="B11" s="43"/>
      <c r="C11" s="44" t="s">
        <v>53</v>
      </c>
      <c r="D11" s="45" t="s">
        <v>16</v>
      </c>
      <c r="E11" s="46">
        <v>1</v>
      </c>
      <c r="F11" s="47">
        <v>3</v>
      </c>
      <c r="G11" s="48">
        <v>1</v>
      </c>
      <c r="H11" s="85"/>
      <c r="I11" s="85">
        <v>5785475</v>
      </c>
      <c r="J11" s="85"/>
      <c r="K11" s="85"/>
      <c r="L11" s="85">
        <f>I11*F11</f>
        <v>17356425</v>
      </c>
      <c r="M11" s="85"/>
      <c r="N11" s="85">
        <v>5785475</v>
      </c>
      <c r="O11" s="85">
        <f>N11*F11</f>
        <v>17356425</v>
      </c>
      <c r="P11" s="85"/>
      <c r="Q11" s="85"/>
      <c r="R11" s="85">
        <v>5785475</v>
      </c>
      <c r="S11" s="92">
        <f>R11*F11</f>
        <v>17356425</v>
      </c>
      <c r="T11" s="49"/>
      <c r="U11" s="49">
        <v>5785475</v>
      </c>
      <c r="V11" s="50">
        <f>U11*F11</f>
        <v>17356425</v>
      </c>
    </row>
    <row r="12" spans="1:22" ht="224.25" customHeight="1" x14ac:dyDescent="0.2">
      <c r="A12" s="51">
        <v>2</v>
      </c>
      <c r="B12" s="51"/>
      <c r="C12" s="52" t="s">
        <v>48</v>
      </c>
      <c r="D12" s="53" t="s">
        <v>15</v>
      </c>
      <c r="E12" s="54">
        <v>1</v>
      </c>
      <c r="F12" s="55">
        <v>3</v>
      </c>
      <c r="G12" s="56">
        <v>1</v>
      </c>
      <c r="H12" s="49"/>
      <c r="I12" s="49">
        <v>4597171</v>
      </c>
      <c r="J12" s="85"/>
      <c r="K12" s="85"/>
      <c r="L12" s="85">
        <f t="shared" ref="L12:L14" si="0">I12*F12</f>
        <v>13791513</v>
      </c>
      <c r="M12" s="85"/>
      <c r="N12" s="85">
        <v>4597171</v>
      </c>
      <c r="O12" s="85">
        <f t="shared" ref="O12:O14" si="1">N12*F12</f>
        <v>13791513</v>
      </c>
      <c r="P12" s="85"/>
      <c r="Q12" s="85"/>
      <c r="R12" s="85">
        <v>4597171</v>
      </c>
      <c r="S12" s="92">
        <f t="shared" ref="S12:S14" si="2">R12*F12</f>
        <v>13791513</v>
      </c>
      <c r="T12" s="49"/>
      <c r="U12" s="49">
        <v>4597171</v>
      </c>
      <c r="V12" s="59">
        <f>U12*F12</f>
        <v>13791513</v>
      </c>
    </row>
    <row r="13" spans="1:22" ht="168" customHeight="1" x14ac:dyDescent="0.2">
      <c r="A13" s="57">
        <v>3</v>
      </c>
      <c r="B13" s="58"/>
      <c r="C13" s="52" t="s">
        <v>49</v>
      </c>
      <c r="D13" s="53" t="s">
        <v>25</v>
      </c>
      <c r="E13" s="54">
        <v>1</v>
      </c>
      <c r="F13" s="54">
        <v>1</v>
      </c>
      <c r="G13" s="56">
        <v>0.5</v>
      </c>
      <c r="H13" s="60"/>
      <c r="I13" s="60">
        <v>5785475</v>
      </c>
      <c r="J13" s="85"/>
      <c r="K13" s="85"/>
      <c r="L13" s="85">
        <f t="shared" si="0"/>
        <v>5785475</v>
      </c>
      <c r="M13" s="85"/>
      <c r="N13" s="85">
        <v>5785475</v>
      </c>
      <c r="O13" s="85">
        <f t="shared" si="1"/>
        <v>5785475</v>
      </c>
      <c r="P13" s="85"/>
      <c r="Q13" s="85"/>
      <c r="R13" s="85">
        <v>5785476</v>
      </c>
      <c r="S13" s="92">
        <f t="shared" si="2"/>
        <v>5785476</v>
      </c>
      <c r="T13" s="60"/>
      <c r="U13" s="60">
        <v>5785476</v>
      </c>
      <c r="V13" s="59">
        <f>U13*1</f>
        <v>5785476</v>
      </c>
    </row>
    <row r="14" spans="1:22" ht="150.75" customHeight="1" x14ac:dyDescent="0.2">
      <c r="A14" s="57">
        <v>4</v>
      </c>
      <c r="B14" s="58"/>
      <c r="C14" s="52" t="s">
        <v>50</v>
      </c>
      <c r="D14" s="53" t="s">
        <v>26</v>
      </c>
      <c r="E14" s="54">
        <v>1</v>
      </c>
      <c r="F14" s="54">
        <v>1</v>
      </c>
      <c r="G14" s="56">
        <v>1</v>
      </c>
      <c r="H14" s="49"/>
      <c r="I14" s="49">
        <v>1803009</v>
      </c>
      <c r="J14" s="85"/>
      <c r="K14" s="85"/>
      <c r="L14" s="85">
        <f t="shared" si="0"/>
        <v>1803009</v>
      </c>
      <c r="M14" s="85"/>
      <c r="N14" s="85">
        <v>1803009</v>
      </c>
      <c r="O14" s="85">
        <f t="shared" si="1"/>
        <v>1803009</v>
      </c>
      <c r="P14" s="94"/>
      <c r="Q14" s="85"/>
      <c r="R14" s="85">
        <v>1803009</v>
      </c>
      <c r="S14" s="92">
        <f t="shared" si="2"/>
        <v>1803009</v>
      </c>
      <c r="T14" s="60"/>
      <c r="U14" s="60">
        <v>1803009</v>
      </c>
      <c r="V14" s="59">
        <v>1803009</v>
      </c>
    </row>
    <row r="15" spans="1:22" s="91" customFormat="1" ht="38.25" customHeight="1" x14ac:dyDescent="0.2">
      <c r="A15" s="119" t="s">
        <v>38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T15" s="88"/>
      <c r="U15" s="89"/>
      <c r="V15" s="90"/>
    </row>
    <row r="16" spans="1:22" s="4" customFormat="1" ht="84" customHeight="1" x14ac:dyDescent="0.2">
      <c r="A16" s="15">
        <v>5</v>
      </c>
      <c r="B16" s="15"/>
      <c r="C16" s="44" t="s">
        <v>27</v>
      </c>
      <c r="D16" s="44" t="s">
        <v>18</v>
      </c>
      <c r="E16" s="46">
        <v>500</v>
      </c>
      <c r="F16" s="44" t="s">
        <v>19</v>
      </c>
      <c r="G16" s="47" t="s">
        <v>41</v>
      </c>
      <c r="H16" s="39">
        <v>600</v>
      </c>
      <c r="I16" s="40">
        <v>714</v>
      </c>
      <c r="J16" s="41">
        <f>I16*E16</f>
        <v>357000</v>
      </c>
      <c r="K16" s="62"/>
      <c r="L16" s="62">
        <f>I16*E16</f>
        <v>357000</v>
      </c>
      <c r="M16" s="62">
        <v>486</v>
      </c>
      <c r="N16" s="62">
        <v>600</v>
      </c>
      <c r="O16" s="62">
        <v>300000</v>
      </c>
      <c r="P16" s="62"/>
      <c r="Q16" s="63">
        <v>660</v>
      </c>
      <c r="R16" s="62">
        <v>785</v>
      </c>
      <c r="S16" s="40">
        <v>3292700</v>
      </c>
      <c r="T16" s="108">
        <f xml:space="preserve"> (H16+M16+Q16) /3</f>
        <v>582</v>
      </c>
      <c r="U16" s="109">
        <f>(I16+N16+R16)/3</f>
        <v>699.66666666666663</v>
      </c>
      <c r="V16" s="110">
        <f>U16*E16</f>
        <v>349833.33333333331</v>
      </c>
    </row>
    <row r="17" spans="1:23" ht="102" customHeight="1" x14ac:dyDescent="0.2">
      <c r="A17" s="16">
        <v>6</v>
      </c>
      <c r="B17" s="16"/>
      <c r="C17" s="52" t="s">
        <v>28</v>
      </c>
      <c r="D17" s="52" t="s">
        <v>18</v>
      </c>
      <c r="E17" s="54">
        <v>20</v>
      </c>
      <c r="F17" s="52" t="s">
        <v>19</v>
      </c>
      <c r="G17" s="47" t="s">
        <v>41</v>
      </c>
      <c r="H17" s="42">
        <v>7800</v>
      </c>
      <c r="I17" s="40">
        <v>9282</v>
      </c>
      <c r="J17" s="41">
        <f>I17*E17</f>
        <v>185640</v>
      </c>
      <c r="K17" s="64"/>
      <c r="L17" s="64">
        <f>I17*E17</f>
        <v>185640</v>
      </c>
      <c r="M17" s="64">
        <v>12150</v>
      </c>
      <c r="N17" s="64">
        <v>15000</v>
      </c>
      <c r="O17" s="64">
        <v>300000</v>
      </c>
      <c r="P17" s="64"/>
      <c r="Q17" s="64">
        <v>7956</v>
      </c>
      <c r="R17" s="64">
        <v>9468</v>
      </c>
      <c r="S17" s="111">
        <v>189353</v>
      </c>
      <c r="T17" s="108">
        <f t="shared" ref="T17:T18" si="3" xml:space="preserve"> (H17+M17+Q17) /3</f>
        <v>9302</v>
      </c>
      <c r="U17" s="109">
        <f t="shared" ref="U17:U18" si="4">(I17+N17+R17)/3</f>
        <v>11250</v>
      </c>
      <c r="V17" s="112">
        <f>U17*E17</f>
        <v>225000</v>
      </c>
    </row>
    <row r="18" spans="1:23" ht="96.75" customHeight="1" x14ac:dyDescent="0.2">
      <c r="A18" s="36">
        <v>7</v>
      </c>
      <c r="B18" s="36"/>
      <c r="C18" s="52" t="s">
        <v>29</v>
      </c>
      <c r="D18" s="52" t="s">
        <v>18</v>
      </c>
      <c r="E18" s="54">
        <v>100</v>
      </c>
      <c r="F18" s="52" t="s">
        <v>19</v>
      </c>
      <c r="G18" s="47" t="s">
        <v>41</v>
      </c>
      <c r="H18" s="42">
        <v>500</v>
      </c>
      <c r="I18" s="40">
        <v>595</v>
      </c>
      <c r="J18" s="41">
        <f>I18*E18</f>
        <v>59500</v>
      </c>
      <c r="K18" s="64"/>
      <c r="L18" s="64">
        <f>I18*E18</f>
        <v>59500</v>
      </c>
      <c r="M18" s="64">
        <v>567</v>
      </c>
      <c r="N18" s="64">
        <v>700</v>
      </c>
      <c r="O18" s="64">
        <v>70000</v>
      </c>
      <c r="P18" s="64"/>
      <c r="Q18" s="64">
        <v>550</v>
      </c>
      <c r="R18" s="64">
        <v>655</v>
      </c>
      <c r="S18" s="64">
        <v>65450</v>
      </c>
      <c r="T18" s="108">
        <f t="shared" si="3"/>
        <v>539</v>
      </c>
      <c r="U18" s="109">
        <f t="shared" si="4"/>
        <v>650</v>
      </c>
      <c r="V18" s="84">
        <f>U18*E18</f>
        <v>65000</v>
      </c>
      <c r="W18" s="37"/>
    </row>
    <row r="19" spans="1:23" s="19" customFormat="1" ht="27" customHeight="1" x14ac:dyDescent="0.2">
      <c r="A19" s="144" t="s">
        <v>39</v>
      </c>
      <c r="B19" s="145"/>
      <c r="C19" s="145"/>
      <c r="D19" s="145"/>
      <c r="E19" s="145"/>
      <c r="F19" s="145"/>
      <c r="G19" s="35"/>
      <c r="H19" s="20"/>
      <c r="I19" s="20"/>
      <c r="J19" s="20"/>
      <c r="K19" s="26"/>
      <c r="L19" s="26"/>
      <c r="M19" s="26"/>
      <c r="N19" s="26"/>
      <c r="O19" s="26"/>
      <c r="P19" s="26"/>
      <c r="Q19" s="26"/>
      <c r="R19" s="26"/>
      <c r="S19" s="27"/>
      <c r="T19" s="144" t="s">
        <v>8</v>
      </c>
      <c r="U19" s="145"/>
      <c r="V19" s="146"/>
    </row>
    <row r="20" spans="1:23" s="7" customFormat="1" ht="168" customHeight="1" x14ac:dyDescent="0.2">
      <c r="A20" s="66">
        <v>8</v>
      </c>
      <c r="B20" s="66"/>
      <c r="C20" s="44" t="s">
        <v>10</v>
      </c>
      <c r="D20" s="44" t="s">
        <v>18</v>
      </c>
      <c r="E20" s="46">
        <v>50</v>
      </c>
      <c r="F20" s="44" t="s">
        <v>19</v>
      </c>
      <c r="G20" s="47" t="s">
        <v>41</v>
      </c>
      <c r="H20" s="40">
        <v>4400</v>
      </c>
      <c r="I20" s="40">
        <v>5236</v>
      </c>
      <c r="J20" s="41">
        <f>I20*E20</f>
        <v>261800</v>
      </c>
      <c r="K20" s="62"/>
      <c r="L20" s="62">
        <f>I20*E20</f>
        <v>261800</v>
      </c>
      <c r="M20" s="62">
        <v>26730</v>
      </c>
      <c r="N20" s="62">
        <v>33000</v>
      </c>
      <c r="O20" s="62">
        <v>1650000</v>
      </c>
      <c r="P20" s="62"/>
      <c r="Q20" s="62">
        <v>4200</v>
      </c>
      <c r="R20" s="62">
        <v>4998</v>
      </c>
      <c r="S20" s="40">
        <v>249900</v>
      </c>
      <c r="T20" s="67">
        <f>(H20+M20+Q20)/3</f>
        <v>11776.666666666666</v>
      </c>
      <c r="U20" s="68">
        <f>(I20+N20+R20)/3</f>
        <v>14411.333333333334</v>
      </c>
      <c r="V20" s="69">
        <f>U20*E20</f>
        <v>720566.66666666674</v>
      </c>
      <c r="W20" s="21"/>
    </row>
    <row r="21" spans="1:23" s="25" customFormat="1" ht="34.5" customHeight="1" x14ac:dyDescent="0.2">
      <c r="A21" s="66"/>
      <c r="B21" s="66"/>
      <c r="C21" s="44"/>
      <c r="D21" s="44"/>
      <c r="E21" s="46"/>
      <c r="F21" s="44"/>
      <c r="G21" s="44"/>
      <c r="H21" s="44"/>
      <c r="I21" s="44"/>
      <c r="J21" s="44"/>
      <c r="K21" s="70"/>
      <c r="L21" s="70"/>
      <c r="M21" s="70"/>
      <c r="N21" s="70"/>
      <c r="O21" s="70"/>
      <c r="P21" s="70"/>
      <c r="Q21" s="70"/>
      <c r="R21" s="70"/>
      <c r="S21" s="70"/>
      <c r="T21" s="71"/>
      <c r="U21" s="71"/>
      <c r="V21" s="71"/>
    </row>
    <row r="22" spans="1:23" s="18" customFormat="1" ht="30" customHeight="1" x14ac:dyDescent="0.2">
      <c r="A22" s="147" t="s">
        <v>40</v>
      </c>
      <c r="B22" s="148"/>
      <c r="C22" s="148"/>
      <c r="D22" s="148"/>
      <c r="E22" s="148"/>
      <c r="F22" s="148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3"/>
      <c r="R22" s="33"/>
      <c r="S22" s="33"/>
      <c r="T22" s="149"/>
      <c r="U22" s="149"/>
      <c r="V22" s="30"/>
    </row>
    <row r="23" spans="1:23" ht="57.75" customHeight="1" x14ac:dyDescent="0.2">
      <c r="A23" s="62">
        <v>9</v>
      </c>
      <c r="B23" s="62"/>
      <c r="C23" s="62" t="s">
        <v>11</v>
      </c>
      <c r="D23" s="62" t="s">
        <v>18</v>
      </c>
      <c r="E23" s="113">
        <v>24</v>
      </c>
      <c r="F23" s="62" t="s">
        <v>19</v>
      </c>
      <c r="G23" s="62" t="s">
        <v>41</v>
      </c>
      <c r="H23" s="62">
        <v>972</v>
      </c>
      <c r="I23" s="62">
        <v>1200</v>
      </c>
      <c r="J23" s="62">
        <f>I23*E23</f>
        <v>28800</v>
      </c>
      <c r="K23" s="62"/>
      <c r="L23" s="62">
        <f>I23*E23</f>
        <v>28800</v>
      </c>
      <c r="M23" s="62">
        <v>1458</v>
      </c>
      <c r="N23" s="62">
        <v>1800</v>
      </c>
      <c r="O23" s="62">
        <v>43200</v>
      </c>
      <c r="P23" s="62"/>
      <c r="Q23" s="62">
        <v>950</v>
      </c>
      <c r="R23" s="62">
        <v>1131</v>
      </c>
      <c r="S23" s="62">
        <v>27132</v>
      </c>
      <c r="T23" s="62">
        <f>(H23+M23*Q23)/3</f>
        <v>462024</v>
      </c>
      <c r="U23" s="62">
        <f>(I23+N23+R23)/3</f>
        <v>1377</v>
      </c>
      <c r="V23" s="114">
        <f>U23*E23</f>
        <v>33048</v>
      </c>
    </row>
    <row r="24" spans="1:23" ht="144.75" customHeight="1" x14ac:dyDescent="0.2">
      <c r="A24" s="62">
        <v>10</v>
      </c>
      <c r="B24" s="62"/>
      <c r="C24" s="62" t="s">
        <v>21</v>
      </c>
      <c r="D24" s="62" t="s">
        <v>18</v>
      </c>
      <c r="E24" s="113">
        <v>24</v>
      </c>
      <c r="F24" s="62" t="s">
        <v>19</v>
      </c>
      <c r="G24" s="62" t="s">
        <v>41</v>
      </c>
      <c r="H24" s="62">
        <v>2430</v>
      </c>
      <c r="I24" s="62">
        <v>3000</v>
      </c>
      <c r="J24" s="62">
        <f>I24*E24</f>
        <v>72000</v>
      </c>
      <c r="K24" s="62"/>
      <c r="L24" s="62">
        <f t="shared" ref="L24:L29" si="5">I24*E24</f>
        <v>72000</v>
      </c>
      <c r="M24" s="62">
        <v>3402</v>
      </c>
      <c r="N24" s="62">
        <v>4200</v>
      </c>
      <c r="O24" s="62">
        <v>100800</v>
      </c>
      <c r="P24" s="62"/>
      <c r="Q24" s="62">
        <v>2450</v>
      </c>
      <c r="R24" s="62">
        <v>2916</v>
      </c>
      <c r="S24" s="62">
        <v>69972</v>
      </c>
      <c r="T24" s="62">
        <f t="shared" ref="T24:T29" si="6">(H24+M24*Q24)/3</f>
        <v>2779110</v>
      </c>
      <c r="U24" s="62">
        <f t="shared" ref="U24:U29" si="7">(I24+N24+R24)/3</f>
        <v>3372</v>
      </c>
      <c r="V24" s="114">
        <f t="shared" ref="V24:V29" si="8">U24*E24</f>
        <v>80928</v>
      </c>
    </row>
    <row r="25" spans="1:23" ht="125.25" customHeight="1" x14ac:dyDescent="0.2">
      <c r="A25" s="62">
        <v>11</v>
      </c>
      <c r="B25" s="62"/>
      <c r="C25" s="62" t="s">
        <v>12</v>
      </c>
      <c r="D25" s="62" t="s">
        <v>18</v>
      </c>
      <c r="E25" s="113">
        <v>1</v>
      </c>
      <c r="F25" s="62" t="s">
        <v>19</v>
      </c>
      <c r="G25" s="62" t="s">
        <v>41</v>
      </c>
      <c r="H25" s="62">
        <v>16200</v>
      </c>
      <c r="I25" s="62">
        <v>20000</v>
      </c>
      <c r="J25" s="62">
        <v>20000</v>
      </c>
      <c r="K25" s="62"/>
      <c r="L25" s="62">
        <f t="shared" si="5"/>
        <v>20000</v>
      </c>
      <c r="M25" s="62">
        <v>12960</v>
      </c>
      <c r="N25" s="62">
        <v>16000</v>
      </c>
      <c r="O25" s="62">
        <v>16000</v>
      </c>
      <c r="P25" s="62"/>
      <c r="Q25" s="62">
        <v>16150</v>
      </c>
      <c r="R25" s="62">
        <v>19219</v>
      </c>
      <c r="S25" s="62">
        <v>19219</v>
      </c>
      <c r="T25" s="62">
        <f t="shared" si="6"/>
        <v>69773400</v>
      </c>
      <c r="U25" s="62">
        <f t="shared" si="7"/>
        <v>18406.333333333332</v>
      </c>
      <c r="V25" s="114">
        <f t="shared" si="8"/>
        <v>18406.333333333332</v>
      </c>
    </row>
    <row r="26" spans="1:23" s="7" customFormat="1" ht="82.5" customHeight="1" x14ac:dyDescent="0.2">
      <c r="A26" s="62">
        <v>12</v>
      </c>
      <c r="B26" s="62"/>
      <c r="C26" s="62" t="s">
        <v>22</v>
      </c>
      <c r="D26" s="62" t="s">
        <v>18</v>
      </c>
      <c r="E26" s="113">
        <v>50</v>
      </c>
      <c r="F26" s="62" t="s">
        <v>19</v>
      </c>
      <c r="G26" s="62" t="s">
        <v>41</v>
      </c>
      <c r="H26" s="62">
        <v>4374</v>
      </c>
      <c r="I26" s="62">
        <v>5400</v>
      </c>
      <c r="J26" s="62">
        <f>I26*E26</f>
        <v>270000</v>
      </c>
      <c r="K26" s="62"/>
      <c r="L26" s="62">
        <f t="shared" si="5"/>
        <v>270000</v>
      </c>
      <c r="M26" s="62">
        <v>8100</v>
      </c>
      <c r="N26" s="62">
        <v>10000</v>
      </c>
      <c r="O26" s="62">
        <v>500000</v>
      </c>
      <c r="P26" s="62"/>
      <c r="Q26" s="62">
        <v>4270</v>
      </c>
      <c r="R26" s="62">
        <v>5081</v>
      </c>
      <c r="S26" s="62">
        <v>254065</v>
      </c>
      <c r="T26" s="62">
        <f t="shared" si="6"/>
        <v>11530458</v>
      </c>
      <c r="U26" s="62">
        <f t="shared" si="7"/>
        <v>6827</v>
      </c>
      <c r="V26" s="114">
        <f t="shared" si="8"/>
        <v>341350</v>
      </c>
    </row>
    <row r="27" spans="1:23" ht="38.25" customHeight="1" x14ac:dyDescent="0.2">
      <c r="A27" s="62">
        <v>13</v>
      </c>
      <c r="B27" s="62"/>
      <c r="C27" s="62" t="s">
        <v>23</v>
      </c>
      <c r="D27" s="62" t="s">
        <v>18</v>
      </c>
      <c r="E27" s="113">
        <v>5</v>
      </c>
      <c r="F27" s="62" t="s">
        <v>19</v>
      </c>
      <c r="G27" s="62" t="s">
        <v>41</v>
      </c>
      <c r="H27" s="62">
        <v>24300</v>
      </c>
      <c r="I27" s="62">
        <v>30000</v>
      </c>
      <c r="J27" s="62">
        <f>I27*E27</f>
        <v>150000</v>
      </c>
      <c r="K27" s="62"/>
      <c r="L27" s="62">
        <f t="shared" si="5"/>
        <v>150000</v>
      </c>
      <c r="M27" s="62">
        <v>38880</v>
      </c>
      <c r="N27" s="62">
        <v>48000</v>
      </c>
      <c r="O27" s="62">
        <v>240000</v>
      </c>
      <c r="P27" s="62"/>
      <c r="Q27" s="62">
        <v>24150</v>
      </c>
      <c r="R27" s="62">
        <v>28739</v>
      </c>
      <c r="S27" s="62">
        <v>143693</v>
      </c>
      <c r="T27" s="62">
        <f t="shared" si="6"/>
        <v>312992100</v>
      </c>
      <c r="U27" s="62">
        <f t="shared" si="7"/>
        <v>35579.666666666664</v>
      </c>
      <c r="V27" s="114">
        <f t="shared" si="8"/>
        <v>177898.33333333331</v>
      </c>
    </row>
    <row r="28" spans="1:23" ht="31.5" customHeight="1" x14ac:dyDescent="0.2">
      <c r="A28" s="62">
        <v>14</v>
      </c>
      <c r="B28" s="62"/>
      <c r="C28" s="62" t="s">
        <v>24</v>
      </c>
      <c r="D28" s="62" t="s">
        <v>18</v>
      </c>
      <c r="E28" s="113">
        <v>5</v>
      </c>
      <c r="F28" s="62" t="s">
        <v>19</v>
      </c>
      <c r="G28" s="62" t="s">
        <v>41</v>
      </c>
      <c r="H28" s="62">
        <v>8100</v>
      </c>
      <c r="I28" s="62">
        <v>10000</v>
      </c>
      <c r="J28" s="62">
        <f>I28*E28</f>
        <v>50000</v>
      </c>
      <c r="K28" s="62"/>
      <c r="L28" s="62">
        <f t="shared" si="5"/>
        <v>50000</v>
      </c>
      <c r="M28" s="62">
        <v>9720</v>
      </c>
      <c r="N28" s="62">
        <v>12000</v>
      </c>
      <c r="O28" s="62">
        <v>60000</v>
      </c>
      <c r="P28" s="62"/>
      <c r="Q28" s="62">
        <v>7990</v>
      </c>
      <c r="R28" s="62">
        <v>9508</v>
      </c>
      <c r="S28" s="62">
        <v>47541</v>
      </c>
      <c r="T28" s="62">
        <f t="shared" si="6"/>
        <v>25890300</v>
      </c>
      <c r="U28" s="62">
        <f t="shared" si="7"/>
        <v>10502.666666666666</v>
      </c>
      <c r="V28" s="114">
        <f t="shared" si="8"/>
        <v>52513.333333333328</v>
      </c>
    </row>
    <row r="29" spans="1:23" s="7" customFormat="1" ht="63" customHeight="1" x14ac:dyDescent="0.2">
      <c r="A29" s="62">
        <v>15</v>
      </c>
      <c r="B29" s="62"/>
      <c r="C29" s="62" t="s">
        <v>33</v>
      </c>
      <c r="D29" s="62" t="s">
        <v>18</v>
      </c>
      <c r="E29" s="113">
        <v>6</v>
      </c>
      <c r="F29" s="62" t="s">
        <v>19</v>
      </c>
      <c r="G29" s="62" t="s">
        <v>41</v>
      </c>
      <c r="H29" s="62">
        <v>20655</v>
      </c>
      <c r="I29" s="62">
        <v>25500</v>
      </c>
      <c r="J29" s="62">
        <f>I29*E29</f>
        <v>153000</v>
      </c>
      <c r="K29" s="62"/>
      <c r="L29" s="62">
        <f t="shared" si="5"/>
        <v>153000</v>
      </c>
      <c r="M29" s="62">
        <v>42020</v>
      </c>
      <c r="N29" s="62">
        <v>52000</v>
      </c>
      <c r="O29" s="62">
        <v>312000</v>
      </c>
      <c r="P29" s="62"/>
      <c r="Q29" s="62">
        <v>21020</v>
      </c>
      <c r="R29" s="62">
        <v>25014</v>
      </c>
      <c r="S29" s="62">
        <v>150083</v>
      </c>
      <c r="T29" s="62">
        <f t="shared" si="6"/>
        <v>294427018.33333331</v>
      </c>
      <c r="U29" s="62">
        <f t="shared" si="7"/>
        <v>34171.333333333336</v>
      </c>
      <c r="V29" s="114">
        <f t="shared" si="8"/>
        <v>205028</v>
      </c>
    </row>
    <row r="30" spans="1:23" s="100" customFormat="1" ht="41.25" customHeight="1" x14ac:dyDescent="0.2">
      <c r="A30" s="150" t="s">
        <v>55</v>
      </c>
      <c r="B30" s="151"/>
      <c r="C30" s="151"/>
      <c r="D30" s="151"/>
      <c r="E30" s="151"/>
      <c r="F30" s="151"/>
      <c r="G30" s="101"/>
      <c r="H30" s="101"/>
      <c r="I30" s="101"/>
      <c r="J30" s="101"/>
      <c r="K30" s="101"/>
      <c r="L30" s="101"/>
      <c r="M30" s="101"/>
      <c r="N30" s="102"/>
      <c r="O30" s="97"/>
      <c r="P30" s="97"/>
      <c r="Q30" s="97"/>
      <c r="R30" s="97"/>
      <c r="S30" s="97"/>
      <c r="T30" s="97"/>
      <c r="U30" s="97"/>
      <c r="V30" s="98"/>
      <c r="W30" s="99"/>
    </row>
    <row r="31" spans="1:23" ht="120.75" customHeight="1" x14ac:dyDescent="0.2">
      <c r="A31" s="62">
        <v>16</v>
      </c>
      <c r="B31" s="62"/>
      <c r="C31" s="62" t="s">
        <v>31</v>
      </c>
      <c r="D31" s="62" t="s">
        <v>18</v>
      </c>
      <c r="E31" s="113">
        <v>287</v>
      </c>
      <c r="F31" s="62" t="s">
        <v>19</v>
      </c>
      <c r="G31" s="62" t="s">
        <v>41</v>
      </c>
      <c r="H31" s="62">
        <v>9720</v>
      </c>
      <c r="I31" s="62">
        <v>12000</v>
      </c>
      <c r="J31" s="62">
        <f>I31*E31</f>
        <v>3444000</v>
      </c>
      <c r="K31" s="62"/>
      <c r="L31" s="62">
        <f>I31*E31</f>
        <v>3444000</v>
      </c>
      <c r="M31" s="62">
        <v>7614</v>
      </c>
      <c r="N31" s="62">
        <v>9400</v>
      </c>
      <c r="O31" s="62">
        <v>2697800</v>
      </c>
      <c r="P31" s="62"/>
      <c r="Q31" s="62">
        <v>9500</v>
      </c>
      <c r="R31" s="62">
        <v>11305</v>
      </c>
      <c r="S31" s="62">
        <v>3244535</v>
      </c>
      <c r="T31" s="62">
        <f>(H31+M31+Q31)/3</f>
        <v>8944.6666666666661</v>
      </c>
      <c r="U31" s="62">
        <f>(I31+N31+R31)/3</f>
        <v>10901.666666666666</v>
      </c>
      <c r="V31" s="73">
        <f>U31*E31</f>
        <v>3128778.333333333</v>
      </c>
    </row>
    <row r="32" spans="1:23" s="19" customFormat="1" ht="36.75" customHeight="1" x14ac:dyDescent="0.2">
      <c r="A32" s="124" t="s">
        <v>42</v>
      </c>
      <c r="B32" s="125"/>
      <c r="C32" s="125"/>
      <c r="D32" s="125"/>
      <c r="E32" s="125"/>
      <c r="F32" s="126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6"/>
    </row>
    <row r="33" spans="1:23" s="7" customFormat="1" ht="122.25" customHeight="1" x14ac:dyDescent="0.2">
      <c r="A33" s="62">
        <v>17</v>
      </c>
      <c r="B33" s="62"/>
      <c r="C33" s="62" t="s">
        <v>43</v>
      </c>
      <c r="D33" s="62" t="s">
        <v>18</v>
      </c>
      <c r="E33" s="113">
        <v>49</v>
      </c>
      <c r="F33" s="62" t="s">
        <v>19</v>
      </c>
      <c r="G33" s="62" t="s">
        <v>41</v>
      </c>
      <c r="H33" s="62">
        <v>20250</v>
      </c>
      <c r="I33" s="62">
        <v>25000</v>
      </c>
      <c r="J33" s="62">
        <f>I33*E33</f>
        <v>1225000</v>
      </c>
      <c r="K33" s="62"/>
      <c r="L33" s="62">
        <f>I33*E33</f>
        <v>1225000</v>
      </c>
      <c r="M33" s="62">
        <v>56700</v>
      </c>
      <c r="N33" s="62">
        <v>70000</v>
      </c>
      <c r="O33" s="62">
        <v>3430000</v>
      </c>
      <c r="P33" s="62"/>
      <c r="Q33" s="62">
        <v>22000</v>
      </c>
      <c r="R33" s="62">
        <v>26180</v>
      </c>
      <c r="S33" s="62">
        <v>1282820</v>
      </c>
      <c r="T33" s="62">
        <f>(H33+M33+Q33)/3</f>
        <v>32983.333333333336</v>
      </c>
      <c r="U33" s="62">
        <f>(I33+N33+R33)/3</f>
        <v>40393.333333333336</v>
      </c>
      <c r="V33" s="69">
        <f>U33*E33</f>
        <v>1979273.3333333335</v>
      </c>
      <c r="W33" s="21"/>
    </row>
    <row r="34" spans="1:23" s="104" customFormat="1" ht="32.25" customHeight="1" x14ac:dyDescent="0.2">
      <c r="A34" s="141" t="s">
        <v>56</v>
      </c>
      <c r="B34" s="142"/>
      <c r="C34" s="142"/>
      <c r="D34" s="142"/>
      <c r="E34" s="142"/>
      <c r="F34" s="14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</row>
    <row r="35" spans="1:23" s="72" customFormat="1" ht="189" customHeight="1" x14ac:dyDescent="0.25">
      <c r="A35" s="62">
        <v>18</v>
      </c>
      <c r="B35" s="62"/>
      <c r="C35" s="62" t="s">
        <v>44</v>
      </c>
      <c r="D35" s="62" t="s">
        <v>18</v>
      </c>
      <c r="E35" s="113">
        <v>1</v>
      </c>
      <c r="F35" s="62" t="s">
        <v>19</v>
      </c>
      <c r="G35" s="62" t="s">
        <v>41</v>
      </c>
      <c r="H35" s="62">
        <v>1458000</v>
      </c>
      <c r="I35" s="62">
        <v>1800000</v>
      </c>
      <c r="J35" s="62"/>
      <c r="K35" s="62"/>
      <c r="L35" s="62">
        <f>I35*E35</f>
        <v>1800000</v>
      </c>
      <c r="M35" s="62">
        <v>405000</v>
      </c>
      <c r="N35" s="62">
        <v>500000</v>
      </c>
      <c r="O35" s="62">
        <v>500000</v>
      </c>
      <c r="P35" s="62"/>
      <c r="Q35" s="62">
        <v>1700000</v>
      </c>
      <c r="R35" s="62">
        <v>2023000</v>
      </c>
      <c r="S35" s="62">
        <v>2023000</v>
      </c>
      <c r="T35" s="62">
        <f>(H35+M35+Q35)/3</f>
        <v>1187666.6666666667</v>
      </c>
      <c r="U35" s="62">
        <f>(I35+N35+R35)/3</f>
        <v>1441000</v>
      </c>
      <c r="V35" s="74">
        <f>U35*E35</f>
        <v>1441000</v>
      </c>
    </row>
    <row r="36" spans="1:23" s="80" customFormat="1" ht="35.25" customHeight="1" x14ac:dyDescent="0.2">
      <c r="A36" s="122" t="s">
        <v>55</v>
      </c>
      <c r="B36" s="122"/>
      <c r="C36" s="122"/>
      <c r="D36" s="122"/>
      <c r="E36" s="122"/>
      <c r="F36" s="122"/>
      <c r="G36" s="75"/>
      <c r="H36" s="75"/>
      <c r="I36" s="75"/>
      <c r="J36" s="75"/>
      <c r="K36" s="76"/>
      <c r="L36" s="76"/>
      <c r="M36" s="76"/>
      <c r="N36" s="86"/>
      <c r="O36" s="76"/>
      <c r="P36" s="76"/>
      <c r="Q36" s="76"/>
      <c r="R36" s="76"/>
      <c r="S36" s="77"/>
      <c r="T36" s="123" t="s">
        <v>8</v>
      </c>
      <c r="U36" s="123"/>
      <c r="V36" s="78"/>
      <c r="W36" s="79"/>
    </row>
    <row r="37" spans="1:23" ht="180.75" customHeight="1" x14ac:dyDescent="0.2">
      <c r="A37" s="81">
        <v>19</v>
      </c>
      <c r="B37" s="81"/>
      <c r="C37" s="52" t="s">
        <v>57</v>
      </c>
      <c r="D37" s="52" t="s">
        <v>18</v>
      </c>
      <c r="E37" s="54">
        <v>49</v>
      </c>
      <c r="F37" s="52" t="s">
        <v>19</v>
      </c>
      <c r="G37" s="47" t="s">
        <v>41</v>
      </c>
      <c r="H37" s="62">
        <v>5832</v>
      </c>
      <c r="I37" s="62">
        <v>7200</v>
      </c>
      <c r="J37" s="64"/>
      <c r="K37" s="64"/>
      <c r="L37" s="64">
        <f>I37*E37</f>
        <v>352800</v>
      </c>
      <c r="M37" s="64">
        <v>6804</v>
      </c>
      <c r="N37" s="64">
        <v>8400</v>
      </c>
      <c r="O37" s="64">
        <v>411600</v>
      </c>
      <c r="P37" s="64"/>
      <c r="Q37" s="64">
        <v>5000</v>
      </c>
      <c r="R37" s="64">
        <v>5950</v>
      </c>
      <c r="S37" s="64">
        <v>291550</v>
      </c>
      <c r="T37" s="82">
        <f>(H37+M37+Q37)/3</f>
        <v>5878.666666666667</v>
      </c>
      <c r="U37" s="83">
        <f>(I37+N37+R37)/3</f>
        <v>7183.333333333333</v>
      </c>
      <c r="V37" s="84">
        <f>U37*E37</f>
        <v>351983.33333333331</v>
      </c>
      <c r="W37" s="37"/>
    </row>
    <row r="38" spans="1:23" s="107" customFormat="1" ht="30" customHeight="1" x14ac:dyDescent="0.2">
      <c r="A38" s="139" t="s">
        <v>32</v>
      </c>
      <c r="B38" s="140"/>
      <c r="C38" s="140"/>
      <c r="D38" s="140"/>
      <c r="E38" s="140"/>
      <c r="F38" s="140"/>
      <c r="G38" s="140"/>
      <c r="H38" s="152">
        <v>47165962</v>
      </c>
      <c r="I38" s="152"/>
      <c r="J38" s="152"/>
      <c r="K38" s="152"/>
      <c r="L38" s="152"/>
      <c r="M38" s="152">
        <v>49367827</v>
      </c>
      <c r="N38" s="152"/>
      <c r="O38" s="152"/>
      <c r="P38" s="105"/>
      <c r="Q38" s="152">
        <v>47187433</v>
      </c>
      <c r="R38" s="152"/>
      <c r="S38" s="152"/>
      <c r="T38" s="153"/>
      <c r="U38" s="38" t="s">
        <v>30</v>
      </c>
      <c r="V38" s="115">
        <f>(H38+M38+Q38)/3</f>
        <v>47907074</v>
      </c>
      <c r="W38" s="106"/>
    </row>
    <row r="39" spans="1:23" x14ac:dyDescent="0.2">
      <c r="K39" s="17"/>
      <c r="L39" s="17"/>
      <c r="M39" s="17"/>
      <c r="N39" s="17"/>
      <c r="O39" s="17"/>
      <c r="P39" s="17"/>
      <c r="Q39" s="17"/>
      <c r="R39" s="17"/>
      <c r="S39" s="22"/>
      <c r="T39" s="8"/>
      <c r="U39" s="8"/>
      <c r="V39" s="28"/>
    </row>
    <row r="40" spans="1:23" x14ac:dyDescent="0.2">
      <c r="S40" s="12"/>
      <c r="T40" s="8"/>
      <c r="U40" s="8"/>
      <c r="V40" s="28"/>
    </row>
    <row r="41" spans="1:23" x14ac:dyDescent="0.2">
      <c r="S41" s="12"/>
      <c r="T41" s="8"/>
      <c r="U41" s="8"/>
      <c r="V41" s="28"/>
    </row>
    <row r="42" spans="1:23" x14ac:dyDescent="0.2">
      <c r="I42" s="23"/>
      <c r="J42" s="24"/>
      <c r="S42" s="12"/>
      <c r="T42" s="8"/>
      <c r="U42" s="8"/>
      <c r="V42" s="28"/>
    </row>
    <row r="43" spans="1:23" x14ac:dyDescent="0.2">
      <c r="S43" s="12"/>
      <c r="T43" s="8"/>
      <c r="U43" s="8"/>
      <c r="V43" s="28"/>
    </row>
    <row r="44" spans="1:23" x14ac:dyDescent="0.2">
      <c r="S44" s="12"/>
      <c r="T44" s="8"/>
      <c r="U44" s="8"/>
      <c r="V44" s="28"/>
    </row>
    <row r="45" spans="1:23" x14ac:dyDescent="0.2">
      <c r="S45" s="12"/>
      <c r="T45" s="8"/>
      <c r="U45" s="8"/>
      <c r="V45" s="28"/>
    </row>
    <row r="46" spans="1:23" x14ac:dyDescent="0.2">
      <c r="S46" s="12"/>
      <c r="T46" s="8"/>
      <c r="U46" s="8"/>
      <c r="V46" s="28"/>
    </row>
    <row r="47" spans="1:23" x14ac:dyDescent="0.2">
      <c r="S47" s="12"/>
      <c r="T47" s="8"/>
      <c r="U47" s="8"/>
      <c r="V47" s="28"/>
    </row>
    <row r="48" spans="1:23" x14ac:dyDescent="0.2">
      <c r="S48" s="12"/>
      <c r="T48" s="8"/>
      <c r="U48" s="8"/>
      <c r="V48" s="28"/>
    </row>
    <row r="49" spans="19:22" x14ac:dyDescent="0.2">
      <c r="S49" s="12"/>
      <c r="T49" s="8"/>
      <c r="U49" s="8"/>
      <c r="V49" s="28"/>
    </row>
    <row r="50" spans="19:22" x14ac:dyDescent="0.2">
      <c r="S50" s="12"/>
      <c r="T50" s="8"/>
      <c r="U50" s="8"/>
      <c r="V50" s="28"/>
    </row>
    <row r="51" spans="19:22" x14ac:dyDescent="0.2">
      <c r="S51" s="12"/>
      <c r="T51" s="8"/>
      <c r="U51" s="8"/>
      <c r="V51" s="28"/>
    </row>
    <row r="52" spans="19:22" x14ac:dyDescent="0.2">
      <c r="S52" s="12"/>
      <c r="T52" s="8"/>
      <c r="U52" s="8"/>
      <c r="V52" s="28"/>
    </row>
    <row r="53" spans="19:22" x14ac:dyDescent="0.2">
      <c r="S53" s="12"/>
      <c r="T53" s="8"/>
      <c r="U53" s="8"/>
      <c r="V53" s="28"/>
    </row>
    <row r="54" spans="19:22" x14ac:dyDescent="0.2">
      <c r="S54" s="12"/>
      <c r="T54" s="8"/>
      <c r="U54" s="8"/>
      <c r="V54" s="28"/>
    </row>
    <row r="55" spans="19:22" x14ac:dyDescent="0.2">
      <c r="S55" s="12"/>
      <c r="T55" s="8"/>
      <c r="U55" s="8"/>
      <c r="V55" s="28"/>
    </row>
    <row r="56" spans="19:22" x14ac:dyDescent="0.2">
      <c r="S56" s="12"/>
      <c r="T56" s="8"/>
      <c r="U56" s="8"/>
      <c r="V56" s="28"/>
    </row>
    <row r="57" spans="19:22" x14ac:dyDescent="0.2">
      <c r="S57" s="12"/>
      <c r="T57" s="8"/>
      <c r="U57" s="8"/>
      <c r="V57" s="28"/>
    </row>
    <row r="58" spans="19:22" x14ac:dyDescent="0.2">
      <c r="S58" s="12"/>
      <c r="T58" s="8"/>
      <c r="U58" s="8"/>
      <c r="V58" s="28"/>
    </row>
    <row r="59" spans="19:22" x14ac:dyDescent="0.2">
      <c r="S59" s="12"/>
      <c r="T59" s="8"/>
      <c r="U59" s="8"/>
      <c r="V59" s="28"/>
    </row>
    <row r="60" spans="19:22" x14ac:dyDescent="0.2">
      <c r="S60" s="12"/>
      <c r="T60" s="8"/>
      <c r="U60" s="8"/>
      <c r="V60" s="28"/>
    </row>
    <row r="61" spans="19:22" x14ac:dyDescent="0.2">
      <c r="S61" s="12"/>
      <c r="T61" s="8"/>
      <c r="U61" s="8"/>
      <c r="V61" s="28"/>
    </row>
    <row r="62" spans="19:22" x14ac:dyDescent="0.2">
      <c r="S62" s="12"/>
      <c r="T62" s="8"/>
      <c r="U62" s="8"/>
      <c r="V62" s="28"/>
    </row>
    <row r="63" spans="19:22" x14ac:dyDescent="0.2">
      <c r="S63" s="12"/>
      <c r="T63" s="8"/>
      <c r="U63" s="8"/>
      <c r="V63" s="28"/>
    </row>
    <row r="64" spans="19:22" x14ac:dyDescent="0.2">
      <c r="S64" s="12"/>
      <c r="T64" s="8"/>
      <c r="U64" s="8"/>
      <c r="V64" s="28"/>
    </row>
    <row r="65" spans="19:22" x14ac:dyDescent="0.2">
      <c r="S65" s="12"/>
      <c r="T65" s="8"/>
      <c r="U65" s="8"/>
      <c r="V65" s="28"/>
    </row>
    <row r="66" spans="19:22" x14ac:dyDescent="0.2">
      <c r="S66" s="12"/>
      <c r="T66" s="8"/>
      <c r="U66" s="8"/>
      <c r="V66" s="28"/>
    </row>
    <row r="67" spans="19:22" x14ac:dyDescent="0.2">
      <c r="S67" s="12"/>
      <c r="T67" s="8"/>
      <c r="U67" s="8"/>
      <c r="V67" s="28"/>
    </row>
    <row r="68" spans="19:22" x14ac:dyDescent="0.2">
      <c r="S68" s="12"/>
      <c r="T68" s="8"/>
      <c r="U68" s="8"/>
      <c r="V68" s="28"/>
    </row>
    <row r="69" spans="19:22" x14ac:dyDescent="0.2">
      <c r="S69" s="12"/>
      <c r="T69" s="8"/>
      <c r="U69" s="8"/>
      <c r="V69" s="28"/>
    </row>
    <row r="70" spans="19:22" x14ac:dyDescent="0.2">
      <c r="S70" s="12"/>
      <c r="T70" s="8"/>
      <c r="U70" s="8"/>
      <c r="V70" s="28"/>
    </row>
    <row r="71" spans="19:22" x14ac:dyDescent="0.2">
      <c r="S71" s="12"/>
      <c r="T71" s="8"/>
      <c r="U71" s="8"/>
      <c r="V71" s="28"/>
    </row>
    <row r="72" spans="19:22" x14ac:dyDescent="0.2">
      <c r="S72" s="12"/>
      <c r="T72" s="8"/>
      <c r="U72" s="8"/>
      <c r="V72" s="28"/>
    </row>
    <row r="73" spans="19:22" x14ac:dyDescent="0.2">
      <c r="S73" s="12"/>
      <c r="T73" s="8"/>
      <c r="U73" s="8"/>
      <c r="V73" s="28"/>
    </row>
    <row r="74" spans="19:22" x14ac:dyDescent="0.2">
      <c r="S74" s="12"/>
      <c r="T74" s="8"/>
      <c r="U74" s="8"/>
      <c r="V74" s="28"/>
    </row>
    <row r="75" spans="19:22" x14ac:dyDescent="0.2">
      <c r="S75" s="12"/>
      <c r="T75" s="8"/>
      <c r="U75" s="8"/>
      <c r="V75" s="28"/>
    </row>
    <row r="76" spans="19:22" x14ac:dyDescent="0.2">
      <c r="S76" s="12"/>
      <c r="T76" s="8"/>
      <c r="U76" s="8"/>
      <c r="V76" s="28"/>
    </row>
    <row r="77" spans="19:22" x14ac:dyDescent="0.2">
      <c r="S77" s="12"/>
      <c r="T77" s="8"/>
      <c r="U77" s="8"/>
      <c r="V77" s="28"/>
    </row>
    <row r="78" spans="19:22" x14ac:dyDescent="0.2">
      <c r="S78" s="12"/>
      <c r="T78" s="8"/>
      <c r="U78" s="8"/>
      <c r="V78" s="28"/>
    </row>
    <row r="79" spans="19:22" x14ac:dyDescent="0.2">
      <c r="V79" s="29"/>
    </row>
    <row r="80" spans="19:22" x14ac:dyDescent="0.2">
      <c r="V80" s="28"/>
    </row>
    <row r="81" spans="22:22" x14ac:dyDescent="0.2">
      <c r="V81" s="28"/>
    </row>
    <row r="82" spans="22:22" x14ac:dyDescent="0.2">
      <c r="V82" s="28"/>
    </row>
    <row r="83" spans="22:22" x14ac:dyDescent="0.2">
      <c r="V83" s="28"/>
    </row>
    <row r="84" spans="22:22" x14ac:dyDescent="0.2">
      <c r="V84" s="28"/>
    </row>
    <row r="85" spans="22:22" x14ac:dyDescent="0.2">
      <c r="V85" s="28"/>
    </row>
    <row r="86" spans="22:22" x14ac:dyDescent="0.2">
      <c r="V86" s="28"/>
    </row>
    <row r="87" spans="22:22" x14ac:dyDescent="0.2">
      <c r="V87" s="28"/>
    </row>
    <row r="88" spans="22:22" x14ac:dyDescent="0.2">
      <c r="V88" s="28"/>
    </row>
    <row r="89" spans="22:22" x14ac:dyDescent="0.2">
      <c r="V89" s="28"/>
    </row>
    <row r="90" spans="22:22" x14ac:dyDescent="0.2">
      <c r="V90" s="28"/>
    </row>
    <row r="91" spans="22:22" x14ac:dyDescent="0.2">
      <c r="V91" s="28"/>
    </row>
    <row r="92" spans="22:22" x14ac:dyDescent="0.2">
      <c r="V92" s="28"/>
    </row>
    <row r="93" spans="22:22" x14ac:dyDescent="0.2">
      <c r="V93" s="28"/>
    </row>
    <row r="94" spans="22:22" x14ac:dyDescent="0.2">
      <c r="V94" s="28"/>
    </row>
    <row r="95" spans="22:22" x14ac:dyDescent="0.2">
      <c r="V95" s="28"/>
    </row>
    <row r="96" spans="22:22" x14ac:dyDescent="0.2">
      <c r="V96" s="28"/>
    </row>
    <row r="97" spans="22:22" x14ac:dyDescent="0.2">
      <c r="V97" s="28"/>
    </row>
    <row r="98" spans="22:22" x14ac:dyDescent="0.2">
      <c r="V98" s="28"/>
    </row>
    <row r="99" spans="22:22" x14ac:dyDescent="0.2">
      <c r="V99" s="28"/>
    </row>
    <row r="100" spans="22:22" x14ac:dyDescent="0.2">
      <c r="V100" s="28"/>
    </row>
    <row r="101" spans="22:22" x14ac:dyDescent="0.2">
      <c r="V101" s="28"/>
    </row>
    <row r="102" spans="22:22" x14ac:dyDescent="0.2">
      <c r="V102" s="28"/>
    </row>
    <row r="103" spans="22:22" x14ac:dyDescent="0.2">
      <c r="V103" s="28"/>
    </row>
    <row r="104" spans="22:22" x14ac:dyDescent="0.2">
      <c r="V104" s="28"/>
    </row>
    <row r="105" spans="22:22" x14ac:dyDescent="0.2">
      <c r="V105" s="28"/>
    </row>
    <row r="106" spans="22:22" x14ac:dyDescent="0.2">
      <c r="V106" s="28"/>
    </row>
    <row r="107" spans="22:22" x14ac:dyDescent="0.2">
      <c r="V107" s="28"/>
    </row>
    <row r="108" spans="22:22" x14ac:dyDescent="0.2">
      <c r="V108" s="28"/>
    </row>
    <row r="109" spans="22:22" x14ac:dyDescent="0.2">
      <c r="V109" s="28"/>
    </row>
    <row r="110" spans="22:22" x14ac:dyDescent="0.2">
      <c r="V110" s="28"/>
    </row>
    <row r="111" spans="22:22" x14ac:dyDescent="0.2">
      <c r="V111" s="28"/>
    </row>
    <row r="112" spans="22:22" x14ac:dyDescent="0.2">
      <c r="V112" s="28"/>
    </row>
    <row r="113" spans="22:22" x14ac:dyDescent="0.2">
      <c r="V113" s="28"/>
    </row>
    <row r="114" spans="22:22" x14ac:dyDescent="0.2">
      <c r="V114" s="28"/>
    </row>
    <row r="115" spans="22:22" x14ac:dyDescent="0.2">
      <c r="V115" s="28"/>
    </row>
    <row r="116" spans="22:22" x14ac:dyDescent="0.2">
      <c r="V116" s="28"/>
    </row>
    <row r="117" spans="22:22" x14ac:dyDescent="0.2">
      <c r="V117" s="28"/>
    </row>
    <row r="118" spans="22:22" x14ac:dyDescent="0.2">
      <c r="V118" s="28"/>
    </row>
    <row r="119" spans="22:22" x14ac:dyDescent="0.2">
      <c r="V119" s="28"/>
    </row>
    <row r="120" spans="22:22" x14ac:dyDescent="0.2">
      <c r="V120" s="28"/>
    </row>
    <row r="121" spans="22:22" x14ac:dyDescent="0.2">
      <c r="V121" s="28"/>
    </row>
    <row r="122" spans="22:22" x14ac:dyDescent="0.2">
      <c r="V122" s="28"/>
    </row>
    <row r="123" spans="22:22" x14ac:dyDescent="0.2">
      <c r="V123" s="28"/>
    </row>
    <row r="124" spans="22:22" x14ac:dyDescent="0.2">
      <c r="V124" s="28"/>
    </row>
    <row r="125" spans="22:22" x14ac:dyDescent="0.2">
      <c r="V125" s="28"/>
    </row>
    <row r="126" spans="22:22" x14ac:dyDescent="0.2">
      <c r="V126" s="28"/>
    </row>
    <row r="127" spans="22:22" x14ac:dyDescent="0.2">
      <c r="V127" s="28"/>
    </row>
    <row r="128" spans="22:22" x14ac:dyDescent="0.2">
      <c r="V128" s="28"/>
    </row>
    <row r="129" spans="22:22" x14ac:dyDescent="0.2">
      <c r="V129" s="28"/>
    </row>
    <row r="130" spans="22:22" x14ac:dyDescent="0.2">
      <c r="V130" s="28"/>
    </row>
    <row r="131" spans="22:22" x14ac:dyDescent="0.2">
      <c r="V131" s="28"/>
    </row>
    <row r="132" spans="22:22" x14ac:dyDescent="0.2">
      <c r="V132" s="28"/>
    </row>
    <row r="133" spans="22:22" x14ac:dyDescent="0.2">
      <c r="V133" s="28"/>
    </row>
    <row r="134" spans="22:22" x14ac:dyDescent="0.2">
      <c r="V134" s="28"/>
    </row>
    <row r="135" spans="22:22" x14ac:dyDescent="0.2">
      <c r="V135" s="28"/>
    </row>
    <row r="136" spans="22:22" x14ac:dyDescent="0.2">
      <c r="V136" s="28"/>
    </row>
    <row r="137" spans="22:22" x14ac:dyDescent="0.2">
      <c r="V137" s="28"/>
    </row>
    <row r="138" spans="22:22" x14ac:dyDescent="0.2">
      <c r="V138" s="28"/>
    </row>
    <row r="139" spans="22:22" x14ac:dyDescent="0.2">
      <c r="V139" s="28"/>
    </row>
    <row r="140" spans="22:22" x14ac:dyDescent="0.2">
      <c r="V140" s="28"/>
    </row>
    <row r="141" spans="22:22" x14ac:dyDescent="0.2">
      <c r="V141" s="28"/>
    </row>
    <row r="142" spans="22:22" x14ac:dyDescent="0.2">
      <c r="V142" s="28"/>
    </row>
    <row r="143" spans="22:22" x14ac:dyDescent="0.2">
      <c r="V143" s="28"/>
    </row>
    <row r="144" spans="22:22" x14ac:dyDescent="0.2">
      <c r="V144" s="28"/>
    </row>
    <row r="145" spans="22:22" x14ac:dyDescent="0.2">
      <c r="V145" s="28"/>
    </row>
    <row r="146" spans="22:22" x14ac:dyDescent="0.2">
      <c r="V146" s="28"/>
    </row>
    <row r="147" spans="22:22" x14ac:dyDescent="0.2">
      <c r="V147" s="28"/>
    </row>
    <row r="148" spans="22:22" x14ac:dyDescent="0.2">
      <c r="V148" s="28"/>
    </row>
    <row r="149" spans="22:22" x14ac:dyDescent="0.2">
      <c r="V149" s="28"/>
    </row>
    <row r="150" spans="22:22" x14ac:dyDescent="0.2">
      <c r="V150" s="28"/>
    </row>
    <row r="151" spans="22:22" x14ac:dyDescent="0.2">
      <c r="V151" s="28"/>
    </row>
    <row r="152" spans="22:22" x14ac:dyDescent="0.2">
      <c r="V152" s="28"/>
    </row>
    <row r="153" spans="22:22" x14ac:dyDescent="0.2">
      <c r="V153" s="28"/>
    </row>
    <row r="154" spans="22:22" x14ac:dyDescent="0.2">
      <c r="V154" s="28"/>
    </row>
    <row r="155" spans="22:22" x14ac:dyDescent="0.2">
      <c r="V155" s="28"/>
    </row>
    <row r="156" spans="22:22" x14ac:dyDescent="0.2">
      <c r="V156" s="28"/>
    </row>
    <row r="157" spans="22:22" x14ac:dyDescent="0.2">
      <c r="V157" s="28"/>
    </row>
    <row r="158" spans="22:22" x14ac:dyDescent="0.2">
      <c r="V158" s="28"/>
    </row>
    <row r="159" spans="22:22" x14ac:dyDescent="0.2">
      <c r="V159" s="28"/>
    </row>
    <row r="160" spans="22:22" x14ac:dyDescent="0.2">
      <c r="V160" s="28"/>
    </row>
    <row r="161" spans="22:22" x14ac:dyDescent="0.2">
      <c r="V161" s="28"/>
    </row>
    <row r="162" spans="22:22" x14ac:dyDescent="0.2">
      <c r="V162" s="28"/>
    </row>
    <row r="163" spans="22:22" x14ac:dyDescent="0.2">
      <c r="V163" s="28"/>
    </row>
    <row r="164" spans="22:22" x14ac:dyDescent="0.2">
      <c r="V164" s="28"/>
    </row>
    <row r="165" spans="22:22" x14ac:dyDescent="0.2">
      <c r="V165" s="28"/>
    </row>
    <row r="166" spans="22:22" x14ac:dyDescent="0.2">
      <c r="V166" s="28"/>
    </row>
    <row r="167" spans="22:22" x14ac:dyDescent="0.2">
      <c r="V167" s="28"/>
    </row>
    <row r="168" spans="22:22" x14ac:dyDescent="0.2">
      <c r="V168" s="28"/>
    </row>
    <row r="169" spans="22:22" x14ac:dyDescent="0.2">
      <c r="V169" s="28"/>
    </row>
    <row r="170" spans="22:22" x14ac:dyDescent="0.2">
      <c r="V170" s="28"/>
    </row>
    <row r="171" spans="22:22" x14ac:dyDescent="0.2">
      <c r="V171" s="28"/>
    </row>
    <row r="172" spans="22:22" x14ac:dyDescent="0.2">
      <c r="V172" s="28"/>
    </row>
    <row r="173" spans="22:22" x14ac:dyDescent="0.2">
      <c r="V173" s="28"/>
    </row>
    <row r="174" spans="22:22" x14ac:dyDescent="0.2">
      <c r="V174" s="28"/>
    </row>
    <row r="175" spans="22:22" x14ac:dyDescent="0.2">
      <c r="V175" s="28"/>
    </row>
    <row r="176" spans="22:22" x14ac:dyDescent="0.2">
      <c r="V176" s="28"/>
    </row>
    <row r="177" spans="22:22" x14ac:dyDescent="0.2">
      <c r="V177" s="28"/>
    </row>
    <row r="178" spans="22:22" x14ac:dyDescent="0.2">
      <c r="V178" s="28"/>
    </row>
    <row r="179" spans="22:22" x14ac:dyDescent="0.2">
      <c r="V179" s="28"/>
    </row>
    <row r="180" spans="22:22" x14ac:dyDescent="0.2">
      <c r="V180" s="28"/>
    </row>
    <row r="181" spans="22:22" x14ac:dyDescent="0.2">
      <c r="V181" s="28"/>
    </row>
    <row r="182" spans="22:22" x14ac:dyDescent="0.2">
      <c r="V182" s="28"/>
    </row>
    <row r="183" spans="22:22" x14ac:dyDescent="0.2">
      <c r="V183" s="28"/>
    </row>
    <row r="184" spans="22:22" x14ac:dyDescent="0.2">
      <c r="V184" s="28"/>
    </row>
    <row r="185" spans="22:22" x14ac:dyDescent="0.2">
      <c r="V185" s="28"/>
    </row>
    <row r="186" spans="22:22" x14ac:dyDescent="0.2">
      <c r="V186" s="28"/>
    </row>
    <row r="187" spans="22:22" x14ac:dyDescent="0.2">
      <c r="V187" s="28"/>
    </row>
    <row r="188" spans="22:22" x14ac:dyDescent="0.2">
      <c r="V188" s="28"/>
    </row>
    <row r="189" spans="22:22" x14ac:dyDescent="0.2">
      <c r="V189" s="28"/>
    </row>
    <row r="190" spans="22:22" x14ac:dyDescent="0.2">
      <c r="V190" s="28"/>
    </row>
    <row r="191" spans="22:22" x14ac:dyDescent="0.2">
      <c r="V191" s="28"/>
    </row>
    <row r="192" spans="22:22" x14ac:dyDescent="0.2">
      <c r="V192" s="28"/>
    </row>
    <row r="193" spans="22:22" x14ac:dyDescent="0.2">
      <c r="V193" s="28"/>
    </row>
    <row r="194" spans="22:22" x14ac:dyDescent="0.2">
      <c r="V194" s="28"/>
    </row>
    <row r="195" spans="22:22" x14ac:dyDescent="0.2">
      <c r="V195" s="28"/>
    </row>
    <row r="196" spans="22:22" x14ac:dyDescent="0.2">
      <c r="V196" s="28"/>
    </row>
    <row r="197" spans="22:22" x14ac:dyDescent="0.2">
      <c r="V197" s="28"/>
    </row>
    <row r="198" spans="22:22" x14ac:dyDescent="0.2">
      <c r="V198" s="28"/>
    </row>
    <row r="199" spans="22:22" x14ac:dyDescent="0.2">
      <c r="V199" s="28"/>
    </row>
    <row r="200" spans="22:22" x14ac:dyDescent="0.2">
      <c r="V200" s="28"/>
    </row>
    <row r="201" spans="22:22" x14ac:dyDescent="0.2">
      <c r="V201" s="28"/>
    </row>
    <row r="202" spans="22:22" x14ac:dyDescent="0.2">
      <c r="V202" s="28"/>
    </row>
    <row r="203" spans="22:22" x14ac:dyDescent="0.2">
      <c r="V203" s="28"/>
    </row>
    <row r="204" spans="22:22" x14ac:dyDescent="0.2">
      <c r="V204" s="28"/>
    </row>
    <row r="205" spans="22:22" x14ac:dyDescent="0.2">
      <c r="V205" s="28"/>
    </row>
    <row r="206" spans="22:22" x14ac:dyDescent="0.2">
      <c r="V206" s="28"/>
    </row>
    <row r="207" spans="22:22" x14ac:dyDescent="0.2">
      <c r="V207" s="28"/>
    </row>
    <row r="208" spans="22:22" x14ac:dyDescent="0.2">
      <c r="V208" s="28"/>
    </row>
    <row r="209" spans="22:22" x14ac:dyDescent="0.2">
      <c r="V209" s="28"/>
    </row>
    <row r="210" spans="22:22" x14ac:dyDescent="0.2">
      <c r="V210" s="28"/>
    </row>
    <row r="211" spans="22:22" x14ac:dyDescent="0.2">
      <c r="V211" s="28"/>
    </row>
    <row r="212" spans="22:22" x14ac:dyDescent="0.2">
      <c r="V212" s="28"/>
    </row>
    <row r="213" spans="22:22" x14ac:dyDescent="0.2">
      <c r="V213" s="28"/>
    </row>
    <row r="214" spans="22:22" x14ac:dyDescent="0.2">
      <c r="V214" s="28"/>
    </row>
    <row r="215" spans="22:22" x14ac:dyDescent="0.2">
      <c r="V215" s="28"/>
    </row>
    <row r="216" spans="22:22" x14ac:dyDescent="0.2">
      <c r="V216" s="28"/>
    </row>
    <row r="217" spans="22:22" x14ac:dyDescent="0.2">
      <c r="V217" s="28"/>
    </row>
    <row r="218" spans="22:22" x14ac:dyDescent="0.2">
      <c r="V218" s="28"/>
    </row>
    <row r="219" spans="22:22" x14ac:dyDescent="0.2">
      <c r="V219" s="28"/>
    </row>
    <row r="220" spans="22:22" x14ac:dyDescent="0.2">
      <c r="V220" s="28"/>
    </row>
    <row r="221" spans="22:22" x14ac:dyDescent="0.2">
      <c r="V221" s="28"/>
    </row>
    <row r="222" spans="22:22" x14ac:dyDescent="0.2">
      <c r="V222" s="28"/>
    </row>
    <row r="223" spans="22:22" x14ac:dyDescent="0.2">
      <c r="V223" s="28"/>
    </row>
    <row r="224" spans="22:22" x14ac:dyDescent="0.2">
      <c r="V224" s="28"/>
    </row>
    <row r="225" spans="22:22" x14ac:dyDescent="0.2">
      <c r="V225" s="28"/>
    </row>
    <row r="226" spans="22:22" x14ac:dyDescent="0.2">
      <c r="V226" s="28"/>
    </row>
    <row r="227" spans="22:22" x14ac:dyDescent="0.2">
      <c r="V227" s="28"/>
    </row>
    <row r="228" spans="22:22" x14ac:dyDescent="0.2">
      <c r="V228" s="28"/>
    </row>
    <row r="229" spans="22:22" x14ac:dyDescent="0.2">
      <c r="V229" s="28"/>
    </row>
    <row r="230" spans="22:22" x14ac:dyDescent="0.2">
      <c r="V230" s="28"/>
    </row>
    <row r="231" spans="22:22" x14ac:dyDescent="0.2">
      <c r="V231" s="28"/>
    </row>
    <row r="232" spans="22:22" x14ac:dyDescent="0.2">
      <c r="V232" s="28"/>
    </row>
    <row r="233" spans="22:22" x14ac:dyDescent="0.2">
      <c r="V233" s="28"/>
    </row>
    <row r="234" spans="22:22" x14ac:dyDescent="0.2">
      <c r="V234" s="28"/>
    </row>
    <row r="235" spans="22:22" x14ac:dyDescent="0.2">
      <c r="V235" s="28"/>
    </row>
    <row r="236" spans="22:22" x14ac:dyDescent="0.2">
      <c r="V236" s="28"/>
    </row>
    <row r="237" spans="22:22" x14ac:dyDescent="0.2">
      <c r="V237" s="28"/>
    </row>
    <row r="238" spans="22:22" x14ac:dyDescent="0.2">
      <c r="V238" s="28"/>
    </row>
    <row r="239" spans="22:22" x14ac:dyDescent="0.2">
      <c r="V239" s="28"/>
    </row>
    <row r="240" spans="22:22" x14ac:dyDescent="0.2">
      <c r="V240" s="28"/>
    </row>
    <row r="241" spans="22:22" x14ac:dyDescent="0.2">
      <c r="V241" s="28"/>
    </row>
    <row r="242" spans="22:22" x14ac:dyDescent="0.2">
      <c r="V242" s="28"/>
    </row>
    <row r="243" spans="22:22" x14ac:dyDescent="0.2">
      <c r="V243" s="28"/>
    </row>
    <row r="244" spans="22:22" x14ac:dyDescent="0.2">
      <c r="V244" s="28"/>
    </row>
    <row r="245" spans="22:22" x14ac:dyDescent="0.2">
      <c r="V245" s="28"/>
    </row>
    <row r="246" spans="22:22" x14ac:dyDescent="0.2">
      <c r="V246" s="28"/>
    </row>
    <row r="247" spans="22:22" x14ac:dyDescent="0.2">
      <c r="V247" s="28"/>
    </row>
    <row r="248" spans="22:22" x14ac:dyDescent="0.2">
      <c r="V248" s="28"/>
    </row>
    <row r="249" spans="22:22" x14ac:dyDescent="0.2">
      <c r="V249" s="28"/>
    </row>
    <row r="250" spans="22:22" x14ac:dyDescent="0.2">
      <c r="V250" s="28"/>
    </row>
    <row r="251" spans="22:22" x14ac:dyDescent="0.2">
      <c r="V251" s="28"/>
    </row>
    <row r="252" spans="22:22" x14ac:dyDescent="0.2">
      <c r="V252" s="28"/>
    </row>
    <row r="253" spans="22:22" x14ac:dyDescent="0.2">
      <c r="V253" s="28"/>
    </row>
    <row r="254" spans="22:22" x14ac:dyDescent="0.2">
      <c r="V254" s="28"/>
    </row>
    <row r="255" spans="22:22" x14ac:dyDescent="0.2">
      <c r="V255" s="28"/>
    </row>
    <row r="256" spans="22:22" x14ac:dyDescent="0.2">
      <c r="V256" s="28"/>
    </row>
    <row r="257" spans="22:22" x14ac:dyDescent="0.2">
      <c r="V257" s="28"/>
    </row>
    <row r="258" spans="22:22" x14ac:dyDescent="0.2">
      <c r="V258" s="28"/>
    </row>
    <row r="259" spans="22:22" x14ac:dyDescent="0.2">
      <c r="V259" s="28"/>
    </row>
    <row r="260" spans="22:22" x14ac:dyDescent="0.2">
      <c r="V260" s="28"/>
    </row>
    <row r="261" spans="22:22" x14ac:dyDescent="0.2">
      <c r="V261" s="28"/>
    </row>
    <row r="262" spans="22:22" x14ac:dyDescent="0.2">
      <c r="V262" s="28"/>
    </row>
    <row r="263" spans="22:22" x14ac:dyDescent="0.2">
      <c r="V263" s="28"/>
    </row>
    <row r="264" spans="22:22" x14ac:dyDescent="0.2">
      <c r="V264" s="28"/>
    </row>
    <row r="265" spans="22:22" x14ac:dyDescent="0.2">
      <c r="V265" s="28"/>
    </row>
    <row r="266" spans="22:22" x14ac:dyDescent="0.2">
      <c r="V266" s="28"/>
    </row>
    <row r="267" spans="22:22" x14ac:dyDescent="0.2">
      <c r="V267" s="28"/>
    </row>
    <row r="268" spans="22:22" x14ac:dyDescent="0.2">
      <c r="V268" s="28"/>
    </row>
    <row r="269" spans="22:22" x14ac:dyDescent="0.2">
      <c r="V269" s="28"/>
    </row>
    <row r="270" spans="22:22" x14ac:dyDescent="0.2">
      <c r="V270" s="28"/>
    </row>
    <row r="271" spans="22:22" x14ac:dyDescent="0.2">
      <c r="V271" s="28"/>
    </row>
    <row r="272" spans="22:22" x14ac:dyDescent="0.2">
      <c r="V272" s="28"/>
    </row>
    <row r="273" spans="22:22" x14ac:dyDescent="0.2">
      <c r="V273" s="28"/>
    </row>
    <row r="274" spans="22:22" x14ac:dyDescent="0.2">
      <c r="V274" s="28"/>
    </row>
    <row r="275" spans="22:22" x14ac:dyDescent="0.2">
      <c r="V275" s="28"/>
    </row>
    <row r="276" spans="22:22" x14ac:dyDescent="0.2">
      <c r="V276" s="28"/>
    </row>
    <row r="277" spans="22:22" x14ac:dyDescent="0.2">
      <c r="V277" s="28"/>
    </row>
    <row r="278" spans="22:22" x14ac:dyDescent="0.2">
      <c r="V278" s="28"/>
    </row>
    <row r="279" spans="22:22" x14ac:dyDescent="0.2">
      <c r="V279" s="28"/>
    </row>
    <row r="280" spans="22:22" x14ac:dyDescent="0.2">
      <c r="V280" s="28"/>
    </row>
    <row r="281" spans="22:22" x14ac:dyDescent="0.2">
      <c r="V281" s="28"/>
    </row>
    <row r="282" spans="22:22" x14ac:dyDescent="0.2">
      <c r="V282" s="28"/>
    </row>
    <row r="283" spans="22:22" x14ac:dyDescent="0.2">
      <c r="V283" s="28"/>
    </row>
    <row r="284" spans="22:22" x14ac:dyDescent="0.2">
      <c r="V284" s="28"/>
    </row>
    <row r="285" spans="22:22" x14ac:dyDescent="0.2">
      <c r="V285" s="28"/>
    </row>
    <row r="286" spans="22:22" x14ac:dyDescent="0.2">
      <c r="V286" s="28"/>
    </row>
    <row r="287" spans="22:22" x14ac:dyDescent="0.2">
      <c r="V287" s="28"/>
    </row>
    <row r="288" spans="22:22" x14ac:dyDescent="0.2">
      <c r="V288" s="28"/>
    </row>
    <row r="289" spans="22:22" x14ac:dyDescent="0.2">
      <c r="V289" s="28"/>
    </row>
    <row r="290" spans="22:22" x14ac:dyDescent="0.2">
      <c r="V290" s="28"/>
    </row>
    <row r="291" spans="22:22" x14ac:dyDescent="0.2">
      <c r="V291" s="28"/>
    </row>
    <row r="292" spans="22:22" x14ac:dyDescent="0.2">
      <c r="V292" s="28"/>
    </row>
    <row r="293" spans="22:22" x14ac:dyDescent="0.2">
      <c r="V293" s="28"/>
    </row>
    <row r="294" spans="22:22" x14ac:dyDescent="0.2">
      <c r="V294" s="28"/>
    </row>
    <row r="295" spans="22:22" x14ac:dyDescent="0.2">
      <c r="V295" s="28"/>
    </row>
    <row r="296" spans="22:22" x14ac:dyDescent="0.2">
      <c r="V296" s="28"/>
    </row>
    <row r="297" spans="22:22" x14ac:dyDescent="0.2">
      <c r="V297" s="28"/>
    </row>
  </sheetData>
  <mergeCells count="31">
    <mergeCell ref="A38:G38"/>
    <mergeCell ref="A34:F34"/>
    <mergeCell ref="T19:V19"/>
    <mergeCell ref="A22:F22"/>
    <mergeCell ref="T22:U22"/>
    <mergeCell ref="A19:F19"/>
    <mergeCell ref="A30:F30"/>
    <mergeCell ref="H38:L38"/>
    <mergeCell ref="M38:O38"/>
    <mergeCell ref="Q38:T38"/>
    <mergeCell ref="Q8:S8"/>
    <mergeCell ref="A7:U7"/>
    <mergeCell ref="A1:B6"/>
    <mergeCell ref="C1:U1"/>
    <mergeCell ref="C2:U2"/>
    <mergeCell ref="C3:U3"/>
    <mergeCell ref="T8:V8"/>
    <mergeCell ref="A15:S15"/>
    <mergeCell ref="A36:F36"/>
    <mergeCell ref="T36:U36"/>
    <mergeCell ref="A32:F32"/>
    <mergeCell ref="A10:S10"/>
    <mergeCell ref="A8:A9"/>
    <mergeCell ref="B8:B9"/>
    <mergeCell ref="C8:C9"/>
    <mergeCell ref="D8:D9"/>
    <mergeCell ref="E8:E9"/>
    <mergeCell ref="F8:F9"/>
    <mergeCell ref="G8:G9"/>
    <mergeCell ref="H8:L8"/>
    <mergeCell ref="M8:O8"/>
  </mergeCells>
  <pageMargins left="0.7" right="0.7" top="0.75" bottom="0.75" header="0.3" footer="0.3"/>
  <pageSetup paperSize="9" scale="30" orientation="portrait" horizontalDpi="300" verticalDpi="300" r:id="rId1"/>
  <colBreaks count="2" manualBreakCount="2">
    <brk id="12" max="81" man="1"/>
    <brk id="22" max="8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2" sqref="D2"/>
    </sheetView>
  </sheetViews>
  <sheetFormatPr baseColWidth="10" defaultRowHeight="16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526F1DC4A00F4189655028FE5A73FF" ma:contentTypeVersion="11" ma:contentTypeDescription="Crear nuevo documento." ma:contentTypeScope="" ma:versionID="84d760d1ab1adada75bff06eac9451d6">
  <xsd:schema xmlns:xsd="http://www.w3.org/2001/XMLSchema" xmlns:xs="http://www.w3.org/2001/XMLSchema" xmlns:p="http://schemas.microsoft.com/office/2006/metadata/properties" xmlns:ns2="4c37b329-dd8e-4702-8738-03066c5e2716" xmlns:ns3="66552042-5c7d-48dd-80c5-dd57f011de04" targetNamespace="http://schemas.microsoft.com/office/2006/metadata/properties" ma:root="true" ma:fieldsID="e1f5edf72e3cbbd4251f627dcbc2b418" ns2:_="" ns3:_="">
    <xsd:import namespace="4c37b329-dd8e-4702-8738-03066c5e2716"/>
    <xsd:import namespace="66552042-5c7d-48dd-80c5-dd57f011de0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37b329-dd8e-4702-8738-03066c5e271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552042-5c7d-48dd-80c5-dd57f011de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c37b329-dd8e-4702-8738-03066c5e2716">
      <UserInfo>
        <DisplayName>Angela Vanessa Abella Alvarez</DisplayName>
        <AccountId>300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495F70B9-2513-4F3D-858E-B05486B19E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37b329-dd8e-4702-8738-03066c5e2716"/>
    <ds:schemaRef ds:uri="66552042-5c7d-48dd-80c5-dd57f011de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5B9C70-E4F2-4FCF-9E74-1F400D64FE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D72371-05E7-4B5B-9C8B-EE908A6A77D7}">
  <ds:schemaRefs>
    <ds:schemaRef ds:uri="http://purl.org/dc/elements/1.1/"/>
    <ds:schemaRef ds:uri="http://schemas.microsoft.com/office/2006/documentManagement/types"/>
    <ds:schemaRef ds:uri="http://www.w3.org/XML/1998/namespace"/>
    <ds:schemaRef ds:uri="66552042-5c7d-48dd-80c5-dd57f011de04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4c37b329-dd8e-4702-8738-03066c5e2716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SPA-EMBARAZO ADOLESCENTE</vt:lpstr>
      <vt:lpstr>Hoja1</vt:lpstr>
      <vt:lpstr>'SPA-EMBARAZO ADOLESCENTE'!Área_de_impresión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Santiago Duque</cp:lastModifiedBy>
  <cp:revision/>
  <dcterms:created xsi:type="dcterms:W3CDTF">2021-04-12T04:15:38Z</dcterms:created>
  <dcterms:modified xsi:type="dcterms:W3CDTF">2022-06-24T02:12:38Z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0x010100BD526F1DC4A00F4189655028FE5A73FF</vt:lpwstr>
  </property>
</Properties>
</file>