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43527797\Documents\2019\26740 RED DE DANZAS\FEBRERO 11 RED DE DANZAS PARA REVISION\"/>
    </mc:Choice>
  </mc:AlternateContent>
  <bookViews>
    <workbookView xWindow="0" yWindow="0" windowWidth="20490" windowHeight="7650" firstSheet="2" activeTab="2"/>
  </bookViews>
  <sheets>
    <sheet name="Lab.Creativ.propuestaeco" sheetId="6" state="hidden" r:id="rId1"/>
    <sheet name="DanzaAfro propuestaEco" sheetId="7" state="hidden" r:id="rId2"/>
    <sheet name="PROCESO 1" sheetId="1" r:id="rId3"/>
    <sheet name="PROCESO 2" sheetId="9" r:id="rId4"/>
    <sheet name="PROCESO 3" sheetId="12" r:id="rId5"/>
    <sheet name="PROCESO 4" sheetId="13" r:id="rId6"/>
    <sheet name="PROCESO 5" sheetId="8" r:id="rId7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8" l="1"/>
  <c r="F10" i="13"/>
  <c r="F10" i="12"/>
  <c r="F10" i="9"/>
  <c r="F10" i="1" l="1"/>
  <c r="H10" i="8" l="1"/>
  <c r="H10" i="13"/>
  <c r="H10" i="12"/>
  <c r="H10" i="9"/>
  <c r="H31" i="9" l="1"/>
  <c r="H31" i="8"/>
  <c r="H32" i="9"/>
  <c r="H33" i="9"/>
  <c r="H31" i="13"/>
  <c r="H30" i="13"/>
  <c r="H29" i="13"/>
  <c r="H28" i="13"/>
  <c r="H27" i="13"/>
  <c r="H26" i="13"/>
  <c r="H25" i="13"/>
  <c r="G24" i="13"/>
  <c r="H24" i="13" s="1"/>
  <c r="H23" i="13"/>
  <c r="H22" i="13"/>
  <c r="H21" i="13"/>
  <c r="H20" i="13"/>
  <c r="H19" i="13"/>
  <c r="H18" i="13"/>
  <c r="H16" i="13"/>
  <c r="H15" i="13"/>
  <c r="H14" i="13"/>
  <c r="H12" i="13"/>
  <c r="H11" i="13"/>
  <c r="H9" i="13"/>
  <c r="H34" i="12"/>
  <c r="H33" i="12"/>
  <c r="H32" i="12"/>
  <c r="H31" i="12"/>
  <c r="H30" i="12"/>
  <c r="H29" i="12"/>
  <c r="H35" i="12" s="1"/>
  <c r="H28" i="12"/>
  <c r="H27" i="12"/>
  <c r="H26" i="12"/>
  <c r="G25" i="12"/>
  <c r="H25" i="12" s="1"/>
  <c r="H24" i="12"/>
  <c r="H23" i="12"/>
  <c r="H22" i="12"/>
  <c r="H21" i="12"/>
  <c r="H20" i="12"/>
  <c r="H19" i="12"/>
  <c r="H17" i="12"/>
  <c r="H16" i="12"/>
  <c r="H15" i="12"/>
  <c r="H13" i="12"/>
  <c r="H12" i="12"/>
  <c r="H11" i="12"/>
  <c r="H9" i="12"/>
  <c r="H34" i="9"/>
  <c r="H30" i="9"/>
  <c r="H29" i="9"/>
  <c r="H28" i="9"/>
  <c r="H27" i="9"/>
  <c r="H26" i="9"/>
  <c r="H25" i="9"/>
  <c r="G24" i="9"/>
  <c r="H24" i="9" s="1"/>
  <c r="H23" i="9"/>
  <c r="H22" i="9"/>
  <c r="H21" i="9"/>
  <c r="H20" i="9"/>
  <c r="H19" i="9"/>
  <c r="H18" i="9"/>
  <c r="H16" i="9"/>
  <c r="H15" i="9"/>
  <c r="H14" i="9"/>
  <c r="H12" i="9"/>
  <c r="H11" i="9"/>
  <c r="H9" i="9"/>
  <c r="H32" i="13" l="1"/>
  <c r="C3" i="13" s="1"/>
  <c r="H35" i="9"/>
  <c r="C3" i="9" s="1"/>
  <c r="C3" i="12"/>
  <c r="H32" i="8"/>
  <c r="H30" i="8"/>
  <c r="H29" i="8"/>
  <c r="H28" i="8"/>
  <c r="H27" i="8"/>
  <c r="H26" i="8"/>
  <c r="H25" i="8"/>
  <c r="G24" i="8"/>
  <c r="H24" i="8" s="1"/>
  <c r="H23" i="8"/>
  <c r="H22" i="8"/>
  <c r="H21" i="8"/>
  <c r="H20" i="8"/>
  <c r="H19" i="8"/>
  <c r="H18" i="8"/>
  <c r="H16" i="8"/>
  <c r="H15" i="8"/>
  <c r="H14" i="8"/>
  <c r="H12" i="8"/>
  <c r="H11" i="8"/>
  <c r="H9" i="8"/>
  <c r="H28" i="1"/>
  <c r="H27" i="1"/>
  <c r="H26" i="1"/>
  <c r="H33" i="8" l="1"/>
  <c r="C3" i="8"/>
  <c r="H23" i="1"/>
  <c r="H22" i="1"/>
  <c r="H21" i="1"/>
  <c r="H20" i="1"/>
  <c r="H15" i="1"/>
  <c r="H11" i="1"/>
  <c r="H32" i="1" l="1"/>
  <c r="H31" i="1"/>
  <c r="H30" i="1"/>
  <c r="H29" i="1"/>
  <c r="H25" i="1"/>
  <c r="H19" i="1"/>
  <c r="H18" i="1"/>
  <c r="H16" i="1"/>
  <c r="H14" i="1"/>
  <c r="H12" i="1"/>
  <c r="H10" i="1"/>
  <c r="H9" i="1"/>
  <c r="H33" i="1" l="1"/>
  <c r="D13" i="7"/>
  <c r="F16" i="6"/>
  <c r="G24" i="1" l="1"/>
  <c r="H24" i="1" s="1"/>
  <c r="C3" i="1" l="1"/>
</calcChain>
</file>

<file path=xl/sharedStrings.xml><?xml version="1.0" encoding="utf-8"?>
<sst xmlns="http://schemas.openxmlformats.org/spreadsheetml/2006/main" count="602" uniqueCount="96">
  <si>
    <t xml:space="preserve">Presupuesto estimado </t>
  </si>
  <si>
    <t>Beneficiarios</t>
  </si>
  <si>
    <t># meses</t>
  </si>
  <si>
    <t>Componente</t>
  </si>
  <si>
    <t>Item</t>
  </si>
  <si>
    <t>Descripción</t>
  </si>
  <si>
    <t>Unidad de medida</t>
  </si>
  <si>
    <t>Valor unitario</t>
  </si>
  <si>
    <t>Cantidad</t>
  </si>
  <si>
    <t>N° de veces durante el convenio</t>
  </si>
  <si>
    <t>Total</t>
  </si>
  <si>
    <t>Recurso Humano</t>
  </si>
  <si>
    <t xml:space="preserve">Formadores en Laboratorios  </t>
  </si>
  <si>
    <t>Formación de formadores</t>
  </si>
  <si>
    <t>Mes</t>
  </si>
  <si>
    <t>Asistente Logístico apoyo para los talleres de formación</t>
  </si>
  <si>
    <t xml:space="preserve">Talleres de Formación </t>
  </si>
  <si>
    <t xml:space="preserve">TOTAL </t>
  </si>
  <si>
    <t xml:space="preserve">Coordinador  de formación </t>
  </si>
  <si>
    <t>Coordinador administrativo</t>
  </si>
  <si>
    <t>Investigador</t>
  </si>
  <si>
    <t xml:space="preserve">Jornadas de planeación y evaluación </t>
  </si>
  <si>
    <t>Componente de formacion y circulación</t>
  </si>
  <si>
    <t>Estrategia de creación y circulación</t>
  </si>
  <si>
    <t>Apoyo movilización corregimientos</t>
  </si>
  <si>
    <t xml:space="preserve">Apoyo a la convocatoria </t>
  </si>
  <si>
    <t>Comunicador</t>
  </si>
  <si>
    <t xml:space="preserve">Aportes Municipio </t>
  </si>
  <si>
    <t>Aportes Asociado</t>
  </si>
  <si>
    <t xml:space="preserve">En dinero  </t>
  </si>
  <si>
    <t>En especie</t>
  </si>
  <si>
    <t xml:space="preserve">Numero de laboratorios </t>
  </si>
  <si>
    <t>COMPONENTE DE INVESTIGACIÓN</t>
  </si>
  <si>
    <t>Laboratorios creativos</t>
  </si>
  <si>
    <t>Convocatoria</t>
  </si>
  <si>
    <t>COMPONENTE FINANCIERO</t>
  </si>
  <si>
    <t>   COMPONENTE INTERINSTITUCIONAL</t>
  </si>
  <si>
    <t xml:space="preserve">COMPONENTE DE COMUNICACIONES </t>
  </si>
  <si>
    <t>Estrategia de circulación e intercambio de experiencias</t>
  </si>
  <si>
    <t>Refrigerios</t>
  </si>
  <si>
    <t>Transporte</t>
  </si>
  <si>
    <t>Un</t>
  </si>
  <si>
    <t>Un (1) Coordinador de formación</t>
  </si>
  <si>
    <t xml:space="preserve">Talento Humano necesario para desarrollar el componente de Formación. </t>
  </si>
  <si>
    <t>COMPONENTE DE FORMACIÓN</t>
  </si>
  <si>
    <t>Estrategias de divulgación de la información de los Laboratorios Creativos en cada comuna de Medellín para la conformación de los grupos de trabajo, siendo los niños, niñas y adolescentes la población objetivo para estos.</t>
  </si>
  <si>
    <t xml:space="preserve">Sistematizara la experiencia de formación y el proceso vivencial de la Red de Danza, buscando la generación de conocimiento desde el movimiento y su relación con el territorio. </t>
  </si>
  <si>
    <t xml:space="preserve">Este Componente es transversal al proceso ya que apoyará los demás grupos de la Red de Danza. </t>
  </si>
  <si>
    <t>Estrategias interinstitucionales que fortalecen y visibilizan el proceso de la Red de Creación Escénica. Se realizarán cuatro (4) encuentros interinstitucionales durante el convenio de asociación.</t>
  </si>
  <si>
    <t>Nota: si su aporte en el componente, no es el valor completo que indica el presupuesto, indique el valor al cual se compromete, ya sea en dinero o en especie.</t>
  </si>
  <si>
    <t>APORTES ASOCIADO</t>
  </si>
  <si>
    <t>TIPO DE APORTE – MARCAR CON UNA X</t>
  </si>
  <si>
    <t>Dinero</t>
  </si>
  <si>
    <t>Especie</t>
  </si>
  <si>
    <t>Total aporte del asociado en Dinero</t>
  </si>
  <si>
    <t>Total aporte del asociado en Especie</t>
  </si>
  <si>
    <t>Camisetas, vestuario, parafernalia y/o utilería para la muestra final</t>
  </si>
  <si>
    <t>Tres (3) Artistas Formadores</t>
  </si>
  <si>
    <t>Logistica</t>
  </si>
  <si>
    <t xml:space="preserve">Materiales </t>
  </si>
  <si>
    <t xml:space="preserve">1- Intercambio de experiencias en el equipamiento en donde se desarrolla el proceso de laboratorios creativos </t>
  </si>
  <si>
    <t>2- Intercambio de experiencias entre los equipamientos en donde se desarrolla el proceso de laboratorios creativos</t>
  </si>
  <si>
    <t xml:space="preserve">Talleres Complementarios </t>
  </si>
  <si>
    <t>Experto invitado</t>
  </si>
  <si>
    <t>Mesa de coordinación interinstitucional</t>
  </si>
  <si>
    <t>Mesa de formación Interinstitucional</t>
  </si>
  <si>
    <t>VI Feria de la Danza Creativa</t>
  </si>
  <si>
    <t>Socialización del proceso</t>
  </si>
  <si>
    <t xml:space="preserve">Maestros expertos, Refrigerios, Materiales, Logística
Transporte
</t>
  </si>
  <si>
    <t>Encuentro Reflexivo Red de Danza 2019</t>
  </si>
  <si>
    <t>Refrigerios, Materiales, Logística
Transporte</t>
  </si>
  <si>
    <t>Apoyo técnico en el mantenimiento del material de la Red de Danza</t>
  </si>
  <si>
    <t xml:space="preserve">Lavandería, Limpieza y organización de la bodega, Transporte de materiales
</t>
  </si>
  <si>
    <t>Un (1) Auxiliar Logistico</t>
  </si>
  <si>
    <t xml:space="preserve">ESTUDIO PREVIO </t>
  </si>
  <si>
    <t xml:space="preserve">Técnico Administrativo </t>
  </si>
  <si>
    <t>Componente dirigido a la ejecución financiera de la Red</t>
  </si>
  <si>
    <t xml:space="preserve">Estrategia de visibilización </t>
  </si>
  <si>
    <t xml:space="preserve">Boletín bimensual Red de Danza </t>
  </si>
  <si>
    <t xml:space="preserve">Elaboración primera edición revista digital Red Danza 2019 </t>
  </si>
  <si>
    <t>Este componente es transversal al proceso ya que apoyará la realización los Laboratorios creativos y la difusión de la información</t>
  </si>
  <si>
    <t>Un (1) Diseñador gráfico, Publicista, Comunicador Gráfico y/o Artista Plástico.</t>
  </si>
  <si>
    <t>Un (1) Comunicador social, comunicador y/o periodista</t>
  </si>
  <si>
    <t>Este componente es transversal al proceso ya que apoyará la realización los Laboratorios creativos y la difusión de la información.</t>
  </si>
  <si>
    <t>Presupuesto PROCESO 5 - Convenio de asociación para desarrollar el proyecto Red de Danza de Medellín, con énfasis en danzas populares y de salón.</t>
  </si>
  <si>
    <t xml:space="preserve">Presupuesto PROCESO 1 -  Convenio de asociación para desarrollar el proyecto Red de Danza Ciudad de Medellín, con énfasis en Laboratorios Creativos.   </t>
  </si>
  <si>
    <t>Presupuesto PROCESO 2 -  Convenio de asociación para desarrollar el proyecto Red de Danza Ciudad de Medellín, con énfasis en danzas de origen afrodescendiente.</t>
  </si>
  <si>
    <t xml:space="preserve">Presupuesto PROCESO 3 -  Convenio de asociación para desarrollar el proyecto Red de Danza Ciudad de Medellín, con énfasis en danzas folclóricas y tradicionales </t>
  </si>
  <si>
    <t>Presupuesto PROCESO 4 - Convenio de asociación para desarrollar el proyecto Red de Danza Ciudad de Medellín, con énfasis en danzas urbanas</t>
  </si>
  <si>
    <t xml:space="preserve">Nota: Este presupuesto está sujeto al convenio de asociación que se lleve a cabo con la entidad adjudicadora del PROCESO 1, para temas de porcentajes derivados de la propuesta entregada por el asociado. </t>
  </si>
  <si>
    <t xml:space="preserve">Nota: Este presupuesto está sujeto al convenio de asociación que se lleve a cabo con la entidad adjudicadora del  PROCESO 2, para temas de porcentajes derivados de la propuesta entregada por el asociado. </t>
  </si>
  <si>
    <t xml:space="preserve">Nota: Este presupuesto está sujeto al convenio de asociación que se lleve a cabo con la entidad adjudicadora del  PROCESO 3, para temas de porcentajes derivados de la propuesta entregada por el asociado. </t>
  </si>
  <si>
    <t xml:space="preserve">Nota: Este presupuesto está sujeto al convenio de asociación que se lleve a cabo con la entidad adjudicadora del  PROCESO 4, para temas de porcentajes derivados de la propuesta entregada por el asociado. </t>
  </si>
  <si>
    <t xml:space="preserve">Nota: Este presupuesto está sujeto al convenio de asociación que se lleve a cabo con la entidad adjudicadora del  PROCESO 5, para temas de porcentajes derivados de la propuesta entregada por el asociado. </t>
  </si>
  <si>
    <t>Hora</t>
  </si>
  <si>
    <t>Kit de materiales requeridos por el artista formador para el desarrollo de su laboratorio creativo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</si>
</sst>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-&quot;$&quot;\ * #,##0_-;\-&quot;$&quot;\ * #,##0_-;_-&quot;$&quot;\ * &quot;-&quot;_-;_-@_-"/>
    <numFmt numFmtId="165" formatCode="_-&quot;$&quot;* #,##0_-;\-&quot;$&quot;* #,##0_-;_-&quot;$&quot;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2">
    <xf numFmtId="0" fontId="0" fillId="0" borderId="0" xfId="0"/>
    <xf numFmtId="41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0" fillId="0" borderId="0" xfId="0" applyNumberFormat="1"/>
    <xf numFmtId="9" fontId="0" fillId="0" borderId="0" xfId="3" applyNumberFormat="1" applyFont="1"/>
    <xf numFmtId="0" fontId="0" fillId="0" borderId="5" xfId="0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41" fontId="3" fillId="0" borderId="0" xfId="0" applyNumberFormat="1" applyFont="1" applyAlignment="1">
      <alignment vertical="center"/>
    </xf>
    <xf numFmtId="0" fontId="0" fillId="0" borderId="2" xfId="0" applyBorder="1" applyAlignment="1">
      <alignment horizontal="center" vertical="center" wrapText="1"/>
    </xf>
    <xf numFmtId="41" fontId="0" fillId="0" borderId="2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41" fontId="0" fillId="3" borderId="1" xfId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2" borderId="5" xfId="0" applyFont="1" applyFill="1" applyBorder="1" applyAlignment="1">
      <alignment vertical="center" wrapText="1"/>
    </xf>
    <xf numFmtId="41" fontId="2" fillId="2" borderId="5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7" xfId="0" applyFont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7" fillId="0" borderId="22" xfId="0" applyFont="1" applyBorder="1" applyAlignment="1">
      <alignment wrapText="1"/>
    </xf>
    <xf numFmtId="164" fontId="6" fillId="0" borderId="25" xfId="2" applyFont="1" applyBorder="1" applyAlignment="1">
      <alignment wrapText="1"/>
    </xf>
    <xf numFmtId="0" fontId="7" fillId="0" borderId="26" xfId="0" applyFont="1" applyBorder="1" applyAlignment="1">
      <alignment wrapText="1"/>
    </xf>
    <xf numFmtId="0" fontId="6" fillId="0" borderId="27" xfId="0" applyFont="1" applyBorder="1" applyAlignment="1">
      <alignment wrapText="1"/>
    </xf>
    <xf numFmtId="164" fontId="7" fillId="0" borderId="0" xfId="0" applyNumberFormat="1" applyFont="1" applyAlignment="1">
      <alignment wrapText="1"/>
    </xf>
    <xf numFmtId="41" fontId="7" fillId="0" borderId="0" xfId="0" applyNumberFormat="1" applyFont="1" applyAlignment="1">
      <alignment wrapText="1"/>
    </xf>
    <xf numFmtId="0" fontId="7" fillId="0" borderId="24" xfId="0" applyFont="1" applyBorder="1" applyAlignment="1">
      <alignment wrapText="1"/>
    </xf>
    <xf numFmtId="0" fontId="6" fillId="0" borderId="21" xfId="0" applyFont="1" applyBorder="1" applyAlignment="1">
      <alignment wrapText="1"/>
    </xf>
    <xf numFmtId="9" fontId="7" fillId="0" borderId="0" xfId="0" applyNumberFormat="1" applyFont="1" applyAlignment="1">
      <alignment wrapText="1"/>
    </xf>
    <xf numFmtId="41" fontId="7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0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1" fontId="6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center" vertical="center" wrapText="1"/>
    </xf>
    <xf numFmtId="41" fontId="12" fillId="0" borderId="43" xfId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top"/>
    </xf>
    <xf numFmtId="0" fontId="11" fillId="0" borderId="44" xfId="0" applyFont="1" applyBorder="1" applyAlignment="1">
      <alignment horizontal="center" vertical="top"/>
    </xf>
    <xf numFmtId="41" fontId="12" fillId="0" borderId="26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top"/>
    </xf>
    <xf numFmtId="0" fontId="11" fillId="0" borderId="27" xfId="0" applyFont="1" applyBorder="1" applyAlignment="1">
      <alignment horizontal="center" vertical="top"/>
    </xf>
    <xf numFmtId="0" fontId="11" fillId="2" borderId="18" xfId="0" applyFont="1" applyFill="1" applyBorder="1" applyAlignment="1">
      <alignment vertical="center" wrapText="1"/>
    </xf>
    <xf numFmtId="0" fontId="11" fillId="2" borderId="19" xfId="0" applyFont="1" applyFill="1" applyBorder="1" applyAlignment="1">
      <alignment vertical="center" wrapText="1"/>
    </xf>
    <xf numFmtId="165" fontId="7" fillId="0" borderId="0" xfId="0" applyNumberFormat="1" applyFont="1" applyAlignment="1">
      <alignment wrapText="1"/>
    </xf>
    <xf numFmtId="165" fontId="7" fillId="0" borderId="0" xfId="3" applyNumberFormat="1" applyFont="1" applyAlignment="1">
      <alignment wrapText="1"/>
    </xf>
    <xf numFmtId="165" fontId="6" fillId="2" borderId="36" xfId="0" applyNumberFormat="1" applyFont="1" applyFill="1" applyBorder="1" applyAlignment="1">
      <alignment horizontal="center" vertical="center" wrapText="1"/>
    </xf>
    <xf numFmtId="165" fontId="7" fillId="0" borderId="1" xfId="1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vertical="center" wrapText="1"/>
    </xf>
    <xf numFmtId="41" fontId="12" fillId="0" borderId="5" xfId="1" applyFont="1" applyBorder="1" applyAlignment="1">
      <alignment horizontal="center" vertical="center"/>
    </xf>
    <xf numFmtId="0" fontId="9" fillId="4" borderId="37" xfId="0" applyFont="1" applyFill="1" applyBorder="1" applyAlignment="1">
      <alignment horizontal="justify" vertical="center" wrapText="1"/>
    </xf>
    <xf numFmtId="0" fontId="0" fillId="4" borderId="23" xfId="0" applyFill="1" applyBorder="1" applyAlignment="1">
      <alignment horizontal="center" vertical="center" wrapText="1"/>
    </xf>
    <xf numFmtId="41" fontId="0" fillId="4" borderId="23" xfId="1" applyFont="1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165" fontId="0" fillId="4" borderId="25" xfId="1" applyNumberFormat="1" applyFont="1" applyFill="1" applyBorder="1" applyAlignment="1">
      <alignment horizontal="center" vertical="center"/>
    </xf>
    <xf numFmtId="0" fontId="9" fillId="4" borderId="38" xfId="0" applyFont="1" applyFill="1" applyBorder="1" applyAlignment="1">
      <alignment horizontal="justify" vertical="center" wrapText="1"/>
    </xf>
    <xf numFmtId="0" fontId="0" fillId="4" borderId="20" xfId="0" applyFill="1" applyBorder="1" applyAlignment="1">
      <alignment horizontal="center" vertical="center"/>
    </xf>
    <xf numFmtId="41" fontId="0" fillId="4" borderId="20" xfId="1" applyFont="1" applyFill="1" applyBorder="1" applyAlignment="1">
      <alignment horizontal="center" vertical="center"/>
    </xf>
    <xf numFmtId="165" fontId="0" fillId="4" borderId="21" xfId="1" applyNumberFormat="1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41" fontId="0" fillId="4" borderId="18" xfId="1" applyFont="1" applyFill="1" applyBorder="1" applyAlignment="1">
      <alignment horizontal="center" vertical="center"/>
    </xf>
    <xf numFmtId="165" fontId="0" fillId="4" borderId="19" xfId="1" applyNumberFormat="1" applyFont="1" applyFill="1" applyBorder="1" applyAlignment="1">
      <alignment horizontal="center" vertical="center"/>
    </xf>
    <xf numFmtId="0" fontId="9" fillId="4" borderId="22" xfId="0" applyFont="1" applyFill="1" applyBorder="1" applyAlignment="1">
      <alignment horizontal="justify" vertical="center" wrapText="1"/>
    </xf>
    <xf numFmtId="0" fontId="7" fillId="4" borderId="23" xfId="0" applyFont="1" applyFill="1" applyBorder="1" applyAlignment="1">
      <alignment horizontal="center" vertical="center" wrapText="1"/>
    </xf>
    <xf numFmtId="41" fontId="7" fillId="4" borderId="23" xfId="1" applyFont="1" applyFill="1" applyBorder="1" applyAlignment="1">
      <alignment horizontal="center" vertical="center" wrapText="1"/>
    </xf>
    <xf numFmtId="165" fontId="7" fillId="4" borderId="25" xfId="1" applyNumberFormat="1" applyFont="1" applyFill="1" applyBorder="1" applyAlignment="1">
      <alignment horizontal="center" vertical="center" wrapText="1"/>
    </xf>
    <xf numFmtId="0" fontId="9" fillId="4" borderId="26" xfId="0" applyFont="1" applyFill="1" applyBorder="1" applyAlignment="1">
      <alignment horizontal="justify" vertical="center" wrapText="1"/>
    </xf>
    <xf numFmtId="0" fontId="7" fillId="4" borderId="1" xfId="0" applyFont="1" applyFill="1" applyBorder="1" applyAlignment="1">
      <alignment horizontal="center" vertical="center" wrapText="1"/>
    </xf>
    <xf numFmtId="41" fontId="7" fillId="4" borderId="1" xfId="1" applyFont="1" applyFill="1" applyBorder="1" applyAlignment="1">
      <alignment horizontal="center" vertical="center" wrapText="1"/>
    </xf>
    <xf numFmtId="165" fontId="7" fillId="4" borderId="27" xfId="1" applyNumberFormat="1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justify" vertical="center" wrapText="1"/>
    </xf>
    <xf numFmtId="0" fontId="7" fillId="4" borderId="20" xfId="0" applyFont="1" applyFill="1" applyBorder="1" applyAlignment="1">
      <alignment horizontal="center" vertical="center" wrapText="1"/>
    </xf>
    <xf numFmtId="41" fontId="7" fillId="4" borderId="20" xfId="1" applyFont="1" applyFill="1" applyBorder="1" applyAlignment="1">
      <alignment horizontal="center" vertical="center" wrapText="1"/>
    </xf>
    <xf numFmtId="165" fontId="7" fillId="4" borderId="21" xfId="1" applyNumberFormat="1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vertical="center" wrapText="1"/>
    </xf>
    <xf numFmtId="0" fontId="9" fillId="4" borderId="18" xfId="0" applyFont="1" applyFill="1" applyBorder="1" applyAlignment="1">
      <alignment horizontal="justify" vertical="center" wrapText="1"/>
    </xf>
    <xf numFmtId="0" fontId="7" fillId="4" borderId="18" xfId="0" applyFont="1" applyFill="1" applyBorder="1" applyAlignment="1">
      <alignment horizontal="center" vertical="center" wrapText="1"/>
    </xf>
    <xf numFmtId="41" fontId="7" fillId="4" borderId="18" xfId="1" applyFont="1" applyFill="1" applyBorder="1" applyAlignment="1">
      <alignment horizontal="center" vertical="center" wrapText="1"/>
    </xf>
    <xf numFmtId="165" fontId="7" fillId="4" borderId="19" xfId="1" applyNumberFormat="1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vertical="center" wrapText="1"/>
    </xf>
    <xf numFmtId="0" fontId="9" fillId="4" borderId="23" xfId="0" applyFont="1" applyFill="1" applyBorder="1" applyAlignment="1">
      <alignment horizontal="justify" vertical="center" wrapText="1"/>
    </xf>
    <xf numFmtId="0" fontId="7" fillId="4" borderId="30" xfId="0" applyFont="1" applyFill="1" applyBorder="1" applyAlignment="1">
      <alignment horizontal="left" vertical="center" wrapText="1"/>
    </xf>
    <xf numFmtId="0" fontId="9" fillId="4" borderId="23" xfId="0" applyFont="1" applyFill="1" applyBorder="1" applyAlignment="1">
      <alignment horizontal="left" vertical="top" wrapText="1"/>
    </xf>
    <xf numFmtId="0" fontId="9" fillId="4" borderId="23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justify" vertical="center" wrapText="1"/>
    </xf>
    <xf numFmtId="0" fontId="7" fillId="4" borderId="4" xfId="0" applyFont="1" applyFill="1" applyBorder="1" applyAlignment="1">
      <alignment vertical="center" wrapText="1"/>
    </xf>
    <xf numFmtId="0" fontId="7" fillId="4" borderId="4" xfId="0" applyFont="1" applyFill="1" applyBorder="1" applyAlignment="1">
      <alignment horizontal="justify" vertical="center" wrapText="1"/>
    </xf>
    <xf numFmtId="0" fontId="7" fillId="4" borderId="4" xfId="0" applyFont="1" applyFill="1" applyBorder="1" applyAlignment="1">
      <alignment horizontal="center" vertical="center" wrapText="1"/>
    </xf>
    <xf numFmtId="41" fontId="7" fillId="4" borderId="4" xfId="1" applyFont="1" applyFill="1" applyBorder="1" applyAlignment="1">
      <alignment horizontal="center" vertical="center" wrapText="1"/>
    </xf>
    <xf numFmtId="165" fontId="7" fillId="4" borderId="4" xfId="1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justify" vertical="center" wrapText="1"/>
    </xf>
    <xf numFmtId="165" fontId="7" fillId="4" borderId="1" xfId="1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41" fontId="6" fillId="4" borderId="1" xfId="0" applyNumberFormat="1" applyFont="1" applyFill="1" applyBorder="1" applyAlignment="1">
      <alignment vertical="center" wrapText="1"/>
    </xf>
    <xf numFmtId="165" fontId="6" fillId="4" borderId="1" xfId="0" applyNumberFormat="1" applyFont="1" applyFill="1" applyBorder="1" applyAlignment="1">
      <alignment vertical="center" wrapText="1"/>
    </xf>
    <xf numFmtId="0" fontId="7" fillId="4" borderId="0" xfId="0" applyFont="1" applyFill="1" applyAlignment="1">
      <alignment wrapText="1"/>
    </xf>
    <xf numFmtId="165" fontId="7" fillId="4" borderId="0" xfId="0" applyNumberFormat="1" applyFont="1" applyFill="1" applyAlignment="1">
      <alignment wrapText="1"/>
    </xf>
    <xf numFmtId="0" fontId="9" fillId="4" borderId="2" xfId="0" applyFont="1" applyFill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 wrapText="1"/>
    </xf>
    <xf numFmtId="41" fontId="7" fillId="4" borderId="2" xfId="1" applyFont="1" applyFill="1" applyBorder="1" applyAlignment="1">
      <alignment horizontal="center" vertical="center" wrapText="1"/>
    </xf>
    <xf numFmtId="165" fontId="7" fillId="4" borderId="33" xfId="1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justify" vertical="center" wrapText="1"/>
    </xf>
    <xf numFmtId="0" fontId="6" fillId="4" borderId="4" xfId="0" applyFont="1" applyFill="1" applyBorder="1" applyAlignment="1">
      <alignment vertical="center" wrapText="1"/>
    </xf>
    <xf numFmtId="41" fontId="6" fillId="4" borderId="4" xfId="0" applyNumberFormat="1" applyFont="1" applyFill="1" applyBorder="1" applyAlignment="1">
      <alignment vertical="center" wrapText="1"/>
    </xf>
    <xf numFmtId="165" fontId="6" fillId="4" borderId="4" xfId="0" applyNumberFormat="1" applyFont="1" applyFill="1" applyBorder="1" applyAlignment="1">
      <alignment vertical="center" wrapText="1"/>
    </xf>
    <xf numFmtId="0" fontId="7" fillId="4" borderId="24" xfId="0" applyFont="1" applyFill="1" applyBorder="1" applyAlignment="1">
      <alignment vertical="center" wrapText="1"/>
    </xf>
    <xf numFmtId="0" fontId="7" fillId="4" borderId="20" xfId="0" applyFont="1" applyFill="1" applyBorder="1" applyAlignment="1">
      <alignment horizontal="justify" vertical="center" wrapText="1"/>
    </xf>
    <xf numFmtId="0" fontId="7" fillId="4" borderId="22" xfId="0" applyFont="1" applyFill="1" applyBorder="1" applyAlignment="1">
      <alignment vertical="center" wrapText="1"/>
    </xf>
    <xf numFmtId="0" fontId="7" fillId="4" borderId="23" xfId="0" applyFont="1" applyFill="1" applyBorder="1" applyAlignment="1">
      <alignment horizontal="justify" vertical="center" wrapText="1"/>
    </xf>
    <xf numFmtId="0" fontId="5" fillId="4" borderId="42" xfId="0" applyFont="1" applyFill="1" applyBorder="1" applyAlignment="1">
      <alignment horizontal="left" vertical="center" wrapText="1"/>
    </xf>
    <xf numFmtId="0" fontId="5" fillId="4" borderId="40" xfId="0" applyFont="1" applyFill="1" applyBorder="1" applyAlignment="1">
      <alignment horizontal="left" vertical="center" wrapText="1"/>
    </xf>
    <xf numFmtId="0" fontId="7" fillId="4" borderId="26" xfId="0" applyFont="1" applyFill="1" applyBorder="1" applyAlignment="1">
      <alignment horizontal="left" vertical="center" wrapText="1"/>
    </xf>
    <xf numFmtId="0" fontId="7" fillId="4" borderId="24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vertical="center" wrapText="1"/>
    </xf>
    <xf numFmtId="41" fontId="6" fillId="0" borderId="4" xfId="0" applyNumberFormat="1" applyFont="1" applyBorder="1" applyAlignment="1">
      <alignment vertical="center" wrapText="1"/>
    </xf>
    <xf numFmtId="165" fontId="6" fillId="0" borderId="4" xfId="0" applyNumberFormat="1" applyFont="1" applyBorder="1" applyAlignment="1">
      <alignment vertical="center" wrapText="1"/>
    </xf>
    <xf numFmtId="0" fontId="9" fillId="4" borderId="54" xfId="0" applyFont="1" applyFill="1" applyBorder="1" applyAlignment="1">
      <alignment horizontal="justify" vertical="center" wrapText="1"/>
    </xf>
    <xf numFmtId="164" fontId="6" fillId="0" borderId="25" xfId="2" applyFont="1" applyBorder="1" applyAlignment="1">
      <alignment horizontal="right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7" fillId="4" borderId="52" xfId="0" applyFont="1" applyFill="1" applyBorder="1" applyAlignment="1">
      <alignment horizontal="center" vertical="center" wrapText="1"/>
    </xf>
    <xf numFmtId="0" fontId="7" fillId="4" borderId="53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10" fillId="4" borderId="41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9" fillId="4" borderId="22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left" vertical="center" wrapText="1"/>
    </xf>
    <xf numFmtId="0" fontId="9" fillId="4" borderId="28" xfId="0" applyFont="1" applyFill="1" applyBorder="1" applyAlignment="1">
      <alignment horizontal="left" vertical="center" wrapText="1"/>
    </xf>
    <xf numFmtId="41" fontId="12" fillId="0" borderId="45" xfId="1" applyFont="1" applyBorder="1" applyAlignment="1">
      <alignment horizontal="center" vertical="center"/>
    </xf>
    <xf numFmtId="41" fontId="12" fillId="0" borderId="46" xfId="1" applyFont="1" applyBorder="1" applyAlignment="1">
      <alignment horizontal="center" vertical="center"/>
    </xf>
    <xf numFmtId="41" fontId="12" fillId="0" borderId="47" xfId="1" applyFont="1" applyBorder="1" applyAlignment="1">
      <alignment horizontal="center" vertical="center"/>
    </xf>
    <xf numFmtId="0" fontId="11" fillId="4" borderId="17" xfId="0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 vertical="center" wrapText="1"/>
    </xf>
    <xf numFmtId="0" fontId="11" fillId="0" borderId="48" xfId="0" applyFont="1" applyBorder="1" applyAlignment="1">
      <alignment horizontal="center" vertical="top"/>
    </xf>
    <xf numFmtId="0" fontId="11" fillId="0" borderId="49" xfId="0" applyFont="1" applyBorder="1" applyAlignment="1">
      <alignment horizontal="center" vertical="top"/>
    </xf>
    <xf numFmtId="0" fontId="11" fillId="0" borderId="50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center" vertical="top" wrapText="1"/>
    </xf>
    <xf numFmtId="0" fontId="10" fillId="0" borderId="28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0" fillId="0" borderId="41" xfId="0" applyFont="1" applyBorder="1" applyAlignment="1">
      <alignment horizontal="center" vertical="top" wrapText="1"/>
    </xf>
    <xf numFmtId="0" fontId="10" fillId="0" borderId="13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14" xfId="0" applyFont="1" applyBorder="1" applyAlignment="1">
      <alignment horizontal="center" vertical="top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9" fillId="4" borderId="5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7" fillId="4" borderId="22" xfId="0" applyFont="1" applyFill="1" applyBorder="1" applyAlignment="1">
      <alignment horizontal="left" vertical="center" wrapText="1"/>
    </xf>
    <xf numFmtId="0" fontId="7" fillId="4" borderId="26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</cellXfs>
  <cellStyles count="4">
    <cellStyle name="Millares [0]" xfId="1" builtinId="6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16"/>
  <sheetViews>
    <sheetView topLeftCell="A4" workbookViewId="0">
      <selection activeCell="H11" sqref="H11"/>
    </sheetView>
  </sheetViews>
  <sheetFormatPr baseColWidth="10" defaultRowHeight="15" x14ac:dyDescent="0.25"/>
  <cols>
    <col min="1" max="1" width="16.7109375" customWidth="1"/>
    <col min="2" max="2" width="27" customWidth="1"/>
    <col min="3" max="3" width="17.5703125" customWidth="1"/>
    <col min="4" max="4" width="15.140625" customWidth="1"/>
    <col min="5" max="5" width="14.7109375" customWidth="1"/>
    <col min="6" max="6" width="17" customWidth="1"/>
    <col min="10" max="10" width="11.42578125" customWidth="1"/>
  </cols>
  <sheetData>
    <row r="4" spans="1:12" ht="38.25" customHeight="1" x14ac:dyDescent="0.25">
      <c r="A4" s="143" t="s">
        <v>3</v>
      </c>
      <c r="B4" s="143" t="s">
        <v>4</v>
      </c>
      <c r="C4" s="135" t="s">
        <v>28</v>
      </c>
      <c r="D4" s="136"/>
      <c r="E4" s="134" t="s">
        <v>27</v>
      </c>
      <c r="F4" s="134" t="s">
        <v>10</v>
      </c>
    </row>
    <row r="5" spans="1:12" ht="47.25" customHeight="1" x14ac:dyDescent="0.25">
      <c r="A5" s="143"/>
      <c r="B5" s="143"/>
      <c r="C5" s="2" t="s">
        <v>29</v>
      </c>
      <c r="D5" s="2" t="s">
        <v>30</v>
      </c>
      <c r="E5" s="134"/>
      <c r="F5" s="134"/>
    </row>
    <row r="6" spans="1:12" ht="33.75" customHeight="1" x14ac:dyDescent="0.25">
      <c r="A6" s="137" t="s">
        <v>11</v>
      </c>
      <c r="B6" s="3" t="s">
        <v>12</v>
      </c>
      <c r="C6" s="3"/>
      <c r="D6" s="4"/>
      <c r="E6" s="5"/>
      <c r="F6" s="5">
        <v>23040000</v>
      </c>
      <c r="K6" s="1"/>
      <c r="L6" s="7"/>
    </row>
    <row r="7" spans="1:12" ht="29.25" customHeight="1" x14ac:dyDescent="0.25">
      <c r="A7" s="138"/>
      <c r="B7" s="3" t="s">
        <v>13</v>
      </c>
      <c r="C7" s="3"/>
      <c r="D7" s="6"/>
      <c r="E7" s="5"/>
      <c r="F7" s="5">
        <v>600000</v>
      </c>
      <c r="L7" s="8"/>
    </row>
    <row r="8" spans="1:12" ht="29.25" customHeight="1" x14ac:dyDescent="0.25">
      <c r="A8" s="138"/>
      <c r="B8" s="3" t="s">
        <v>18</v>
      </c>
      <c r="C8" s="17"/>
      <c r="D8" s="4"/>
      <c r="E8" s="5"/>
      <c r="F8" s="5">
        <v>21600000</v>
      </c>
    </row>
    <row r="9" spans="1:12" ht="42.75" customHeight="1" x14ac:dyDescent="0.25">
      <c r="A9" s="138"/>
      <c r="B9" s="3" t="s">
        <v>15</v>
      </c>
      <c r="C9" s="3"/>
      <c r="D9" s="6"/>
      <c r="E9" s="5"/>
      <c r="F9" s="5">
        <v>9600000</v>
      </c>
    </row>
    <row r="10" spans="1:12" ht="32.25" customHeight="1" x14ac:dyDescent="0.25">
      <c r="A10" s="138"/>
      <c r="B10" s="3" t="s">
        <v>19</v>
      </c>
      <c r="C10" s="3"/>
      <c r="D10" s="4"/>
      <c r="E10" s="5"/>
      <c r="F10" s="5">
        <v>13600000</v>
      </c>
    </row>
    <row r="11" spans="1:12" ht="27" customHeight="1" x14ac:dyDescent="0.25">
      <c r="A11" s="139"/>
      <c r="B11" s="3" t="s">
        <v>20</v>
      </c>
      <c r="C11" s="3"/>
      <c r="D11" s="12"/>
      <c r="E11" s="13"/>
      <c r="F11" s="13">
        <v>20000000</v>
      </c>
    </row>
    <row r="12" spans="1:12" ht="48" customHeight="1" x14ac:dyDescent="0.25">
      <c r="A12" s="21" t="s">
        <v>22</v>
      </c>
      <c r="B12" s="9" t="s">
        <v>23</v>
      </c>
      <c r="C12" s="9"/>
      <c r="D12" s="12"/>
      <c r="E12" s="13"/>
      <c r="F12" s="13">
        <v>28712000</v>
      </c>
    </row>
    <row r="13" spans="1:12" ht="30.75" customHeight="1" x14ac:dyDescent="0.25">
      <c r="A13" s="140" t="s">
        <v>16</v>
      </c>
      <c r="B13" s="9" t="s">
        <v>25</v>
      </c>
      <c r="C13" s="9"/>
      <c r="D13" s="12"/>
      <c r="E13" s="13"/>
      <c r="F13" s="13">
        <v>2800000</v>
      </c>
    </row>
    <row r="14" spans="1:12" ht="31.5" customHeight="1" x14ac:dyDescent="0.25">
      <c r="A14" s="141"/>
      <c r="B14" s="9" t="s">
        <v>24</v>
      </c>
      <c r="C14" s="9"/>
      <c r="D14" s="4"/>
      <c r="E14" s="13"/>
      <c r="F14" s="13">
        <v>224000</v>
      </c>
    </row>
    <row r="15" spans="1:12" ht="36.75" customHeight="1" x14ac:dyDescent="0.25">
      <c r="A15" s="142"/>
      <c r="B15" s="9" t="s">
        <v>21</v>
      </c>
      <c r="C15" s="9"/>
      <c r="D15" s="4"/>
      <c r="E15" s="5"/>
      <c r="F15" s="5">
        <v>13824000</v>
      </c>
    </row>
    <row r="16" spans="1:12" ht="33.75" customHeight="1" x14ac:dyDescent="0.25">
      <c r="A16" s="135" t="s">
        <v>17</v>
      </c>
      <c r="B16" s="136"/>
      <c r="C16" s="24"/>
      <c r="D16" s="22"/>
      <c r="E16" s="22"/>
      <c r="F16" s="23">
        <f>SUM(F6:F15)</f>
        <v>134000000</v>
      </c>
    </row>
  </sheetData>
  <mergeCells count="8">
    <mergeCell ref="E4:E5"/>
    <mergeCell ref="F4:F5"/>
    <mergeCell ref="A16:B16"/>
    <mergeCell ref="A6:A11"/>
    <mergeCell ref="A13:A15"/>
    <mergeCell ref="C4:D4"/>
    <mergeCell ref="B4:B5"/>
    <mergeCell ref="A4:A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zoomScaleNormal="100" workbookViewId="0">
      <selection activeCell="I3" sqref="I3"/>
    </sheetView>
  </sheetViews>
  <sheetFormatPr baseColWidth="10" defaultRowHeight="15" x14ac:dyDescent="0.25"/>
  <cols>
    <col min="1" max="1" width="27.140625" customWidth="1"/>
    <col min="2" max="2" width="28.140625" customWidth="1"/>
    <col min="3" max="3" width="17.5703125" customWidth="1"/>
    <col min="4" max="5" width="14.28515625" customWidth="1"/>
    <col min="6" max="6" width="13.5703125" customWidth="1"/>
  </cols>
  <sheetData>
    <row r="1" spans="1:12" ht="7.5" customHeight="1" x14ac:dyDescent="0.25"/>
    <row r="2" spans="1:12" ht="33" customHeight="1" x14ac:dyDescent="0.25">
      <c r="A2" s="143" t="s">
        <v>3</v>
      </c>
      <c r="B2" s="143" t="s">
        <v>4</v>
      </c>
      <c r="C2" s="135" t="s">
        <v>28</v>
      </c>
      <c r="D2" s="136"/>
      <c r="E2" s="134" t="s">
        <v>27</v>
      </c>
      <c r="F2" s="134" t="s">
        <v>10</v>
      </c>
    </row>
    <row r="3" spans="1:12" ht="47.25" customHeight="1" x14ac:dyDescent="0.25">
      <c r="A3" s="143"/>
      <c r="B3" s="143"/>
      <c r="C3" s="2" t="s">
        <v>29</v>
      </c>
      <c r="D3" s="2" t="s">
        <v>30</v>
      </c>
      <c r="E3" s="134"/>
      <c r="F3" s="134"/>
    </row>
    <row r="4" spans="1:12" ht="116.25" customHeight="1" x14ac:dyDescent="0.25">
      <c r="A4" s="144" t="s">
        <v>11</v>
      </c>
      <c r="B4" s="3" t="s">
        <v>12</v>
      </c>
      <c r="C4" s="4"/>
      <c r="D4" s="5"/>
      <c r="E4" s="5"/>
      <c r="F4" s="6"/>
      <c r="K4" s="1"/>
      <c r="L4" s="7"/>
    </row>
    <row r="5" spans="1:12" ht="81.75" customHeight="1" x14ac:dyDescent="0.25">
      <c r="A5" s="145"/>
      <c r="B5" s="3" t="s">
        <v>13</v>
      </c>
      <c r="C5" s="6"/>
      <c r="D5" s="5"/>
      <c r="E5" s="5"/>
      <c r="F5" s="6"/>
      <c r="L5" s="8"/>
    </row>
    <row r="6" spans="1:12" ht="87" customHeight="1" x14ac:dyDescent="0.25">
      <c r="A6" s="145"/>
      <c r="B6" s="3" t="s">
        <v>18</v>
      </c>
      <c r="C6" s="4"/>
      <c r="D6" s="5"/>
      <c r="E6" s="5"/>
      <c r="F6" s="6"/>
    </row>
    <row r="7" spans="1:12" ht="108.75" customHeight="1" x14ac:dyDescent="0.25">
      <c r="A7" s="145"/>
      <c r="B7" s="18" t="s">
        <v>15</v>
      </c>
      <c r="C7" s="19"/>
      <c r="D7" s="20"/>
      <c r="E7" s="20"/>
      <c r="F7" s="19"/>
    </row>
    <row r="8" spans="1:12" ht="111" customHeight="1" x14ac:dyDescent="0.25">
      <c r="A8" s="145"/>
      <c r="B8" s="3" t="s">
        <v>19</v>
      </c>
      <c r="C8" s="4"/>
      <c r="D8" s="5"/>
      <c r="E8" s="5"/>
      <c r="F8" s="6"/>
    </row>
    <row r="9" spans="1:12" ht="58.5" customHeight="1" x14ac:dyDescent="0.25">
      <c r="A9" s="146"/>
      <c r="B9" s="3" t="s">
        <v>26</v>
      </c>
      <c r="C9" s="12"/>
      <c r="D9" s="13"/>
      <c r="E9" s="13"/>
      <c r="F9" s="14"/>
    </row>
    <row r="10" spans="1:12" ht="58.5" customHeight="1" x14ac:dyDescent="0.25">
      <c r="A10" s="16" t="s">
        <v>22</v>
      </c>
      <c r="B10" s="9" t="s">
        <v>23</v>
      </c>
      <c r="C10" s="12"/>
      <c r="D10" s="13"/>
      <c r="E10" s="13"/>
      <c r="F10" s="14"/>
    </row>
    <row r="11" spans="1:12" ht="58.5" customHeight="1" x14ac:dyDescent="0.25">
      <c r="A11" s="147" t="s">
        <v>16</v>
      </c>
      <c r="B11" s="9" t="s">
        <v>25</v>
      </c>
      <c r="C11" s="12"/>
      <c r="D11" s="13"/>
      <c r="E11" s="13"/>
      <c r="F11" s="14"/>
    </row>
    <row r="12" spans="1:12" ht="58.5" customHeight="1" x14ac:dyDescent="0.25">
      <c r="A12" s="147"/>
      <c r="B12" s="9" t="s">
        <v>21</v>
      </c>
      <c r="C12" s="4"/>
      <c r="D12" s="5"/>
      <c r="E12" s="5"/>
      <c r="F12" s="6"/>
    </row>
    <row r="13" spans="1:12" ht="77.25" customHeight="1" x14ac:dyDescent="0.25">
      <c r="A13" s="15"/>
      <c r="B13" s="25" t="s">
        <v>17</v>
      </c>
      <c r="C13" s="10"/>
      <c r="D13" s="11">
        <f>SUM(D4:D12)</f>
        <v>0</v>
      </c>
      <c r="E13" s="11"/>
      <c r="F13" s="10"/>
    </row>
  </sheetData>
  <mergeCells count="7">
    <mergeCell ref="A4:A9"/>
    <mergeCell ref="A11:A12"/>
    <mergeCell ref="C2:D2"/>
    <mergeCell ref="E2:E3"/>
    <mergeCell ref="F2:F3"/>
    <mergeCell ref="A2:A3"/>
    <mergeCell ref="B2:B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8"/>
  <sheetViews>
    <sheetView tabSelected="1" zoomScale="80" zoomScaleNormal="80" workbookViewId="0">
      <selection activeCell="C16" sqref="C16"/>
    </sheetView>
  </sheetViews>
  <sheetFormatPr baseColWidth="10" defaultColWidth="11.5703125" defaultRowHeight="12.75" x14ac:dyDescent="0.2"/>
  <cols>
    <col min="1" max="1" width="25.28515625" style="27" customWidth="1"/>
    <col min="2" max="2" width="36.28515625" style="27" customWidth="1"/>
    <col min="3" max="3" width="61.7109375" style="27" customWidth="1"/>
    <col min="4" max="4" width="15.140625" style="27" customWidth="1"/>
    <col min="5" max="5" width="21.5703125" style="27" customWidth="1"/>
    <col min="6" max="6" width="12.42578125" style="27" customWidth="1"/>
    <col min="7" max="7" width="20" style="27" customWidth="1"/>
    <col min="8" max="8" width="26" style="58" customWidth="1"/>
    <col min="9" max="9" width="14.42578125" style="27" customWidth="1"/>
    <col min="10" max="11" width="11.5703125" style="27"/>
    <col min="12" max="12" width="11.42578125" style="27" customWidth="1"/>
    <col min="13" max="16384" width="11.5703125" style="27"/>
  </cols>
  <sheetData>
    <row r="1" spans="1:14" ht="35.25" customHeight="1" thickBot="1" x14ac:dyDescent="0.25">
      <c r="A1" s="148" t="s">
        <v>85</v>
      </c>
      <c r="B1" s="149"/>
      <c r="C1" s="149"/>
      <c r="D1" s="149"/>
      <c r="E1" s="149"/>
      <c r="F1" s="149"/>
      <c r="G1" s="149"/>
      <c r="H1" s="150"/>
    </row>
    <row r="2" spans="1:14" ht="29.45" customHeight="1" thickBot="1" x14ac:dyDescent="0.25">
      <c r="A2" s="28"/>
      <c r="B2" s="152" t="s">
        <v>74</v>
      </c>
      <c r="C2" s="153"/>
      <c r="D2" s="154" t="s">
        <v>89</v>
      </c>
      <c r="E2" s="155"/>
      <c r="F2" s="155"/>
      <c r="G2" s="155"/>
      <c r="H2" s="156"/>
    </row>
    <row r="3" spans="1:14" ht="36.6" customHeight="1" thickBot="1" x14ac:dyDescent="0.25">
      <c r="A3" s="33"/>
      <c r="B3" s="29" t="s">
        <v>0</v>
      </c>
      <c r="C3" s="30">
        <f>H33</f>
        <v>139999999.99993497</v>
      </c>
      <c r="D3" s="157"/>
      <c r="E3" s="158"/>
      <c r="F3" s="158"/>
      <c r="G3" s="158"/>
      <c r="H3" s="159"/>
    </row>
    <row r="4" spans="1:14" ht="21" customHeight="1" thickBot="1" x14ac:dyDescent="0.25">
      <c r="B4" s="31" t="s">
        <v>1</v>
      </c>
      <c r="C4" s="32">
        <v>120</v>
      </c>
      <c r="D4" s="33"/>
    </row>
    <row r="5" spans="1:14" ht="19.5" customHeight="1" x14ac:dyDescent="0.2">
      <c r="B5" s="31" t="s">
        <v>31</v>
      </c>
      <c r="C5" s="32">
        <v>6</v>
      </c>
      <c r="G5" s="34"/>
      <c r="H5" s="59"/>
      <c r="I5" s="189" t="s">
        <v>49</v>
      </c>
      <c r="J5" s="190"/>
      <c r="K5" s="191"/>
    </row>
    <row r="6" spans="1:14" ht="20.25" customHeight="1" thickBot="1" x14ac:dyDescent="0.25">
      <c r="B6" s="35" t="s">
        <v>2</v>
      </c>
      <c r="C6" s="36">
        <v>8</v>
      </c>
      <c r="I6" s="192"/>
      <c r="J6" s="193"/>
      <c r="K6" s="194"/>
    </row>
    <row r="7" spans="1:14" ht="42" customHeight="1" thickBot="1" x14ac:dyDescent="0.25">
      <c r="I7" s="195"/>
      <c r="J7" s="196"/>
      <c r="K7" s="197"/>
    </row>
    <row r="8" spans="1:14" ht="47.25" customHeight="1" thickBot="1" x14ac:dyDescent="0.25">
      <c r="A8" s="42" t="s">
        <v>3</v>
      </c>
      <c r="B8" s="26" t="s">
        <v>4</v>
      </c>
      <c r="C8" s="43" t="s">
        <v>5</v>
      </c>
      <c r="D8" s="43" t="s">
        <v>6</v>
      </c>
      <c r="E8" s="44" t="s">
        <v>7</v>
      </c>
      <c r="F8" s="45" t="s">
        <v>8</v>
      </c>
      <c r="G8" s="45" t="s">
        <v>9</v>
      </c>
      <c r="H8" s="60" t="s">
        <v>10</v>
      </c>
      <c r="I8" s="49" t="s">
        <v>50</v>
      </c>
      <c r="J8" s="198" t="s">
        <v>51</v>
      </c>
      <c r="K8" s="199"/>
    </row>
    <row r="9" spans="1:14" ht="15" x14ac:dyDescent="0.2">
      <c r="A9" s="162" t="s">
        <v>44</v>
      </c>
      <c r="B9" s="160" t="s">
        <v>43</v>
      </c>
      <c r="C9" s="64" t="s">
        <v>42</v>
      </c>
      <c r="D9" s="65" t="s">
        <v>14</v>
      </c>
      <c r="E9" s="66">
        <v>2900000</v>
      </c>
      <c r="F9" s="66">
        <v>1</v>
      </c>
      <c r="G9" s="67">
        <v>8</v>
      </c>
      <c r="H9" s="68">
        <f>+E9*F9*G9</f>
        <v>23200000</v>
      </c>
      <c r="I9" s="50"/>
      <c r="J9" s="51" t="s">
        <v>52</v>
      </c>
      <c r="K9" s="52" t="s">
        <v>53</v>
      </c>
      <c r="M9" s="34"/>
      <c r="N9" s="37"/>
    </row>
    <row r="10" spans="1:14" ht="15.75" thickBot="1" x14ac:dyDescent="0.25">
      <c r="A10" s="163"/>
      <c r="B10" s="161"/>
      <c r="C10" s="69" t="s">
        <v>57</v>
      </c>
      <c r="D10" s="70" t="s">
        <v>94</v>
      </c>
      <c r="E10" s="71">
        <v>43704</v>
      </c>
      <c r="F10" s="71">
        <f>(52.6267618524)*3</f>
        <v>157.88028555720001</v>
      </c>
      <c r="G10" s="70">
        <v>8</v>
      </c>
      <c r="H10" s="72">
        <f>+E10*F10*G10</f>
        <v>55199999.999934956</v>
      </c>
      <c r="I10" s="53"/>
      <c r="J10" s="54" t="s">
        <v>52</v>
      </c>
      <c r="K10" s="55" t="s">
        <v>53</v>
      </c>
      <c r="M10" s="34"/>
      <c r="N10" s="37"/>
    </row>
    <row r="11" spans="1:14" ht="29.25" thickBot="1" x14ac:dyDescent="0.25">
      <c r="A11" s="163"/>
      <c r="B11" s="177" t="s">
        <v>33</v>
      </c>
      <c r="C11" s="123" t="s">
        <v>95</v>
      </c>
      <c r="D11" s="73" t="s">
        <v>41</v>
      </c>
      <c r="E11" s="74">
        <v>400000</v>
      </c>
      <c r="F11" s="74">
        <v>6</v>
      </c>
      <c r="G11" s="73">
        <v>1</v>
      </c>
      <c r="H11" s="75">
        <f>+E11*F11*G11</f>
        <v>2400000</v>
      </c>
      <c r="I11" s="53"/>
      <c r="J11" s="54"/>
      <c r="K11" s="55"/>
      <c r="M11" s="34"/>
      <c r="N11" s="37"/>
    </row>
    <row r="12" spans="1:14" ht="27.6" customHeight="1" thickBot="1" x14ac:dyDescent="0.25">
      <c r="A12" s="163"/>
      <c r="B12" s="178"/>
      <c r="C12" s="124" t="s">
        <v>56</v>
      </c>
      <c r="D12" s="73" t="s">
        <v>41</v>
      </c>
      <c r="E12" s="74">
        <v>1500000</v>
      </c>
      <c r="F12" s="74">
        <v>6</v>
      </c>
      <c r="G12" s="73">
        <v>1</v>
      </c>
      <c r="H12" s="75">
        <f>+E12*F12*G12</f>
        <v>9000000</v>
      </c>
      <c r="I12" s="53"/>
      <c r="J12" s="54" t="s">
        <v>52</v>
      </c>
      <c r="K12" s="55" t="s">
        <v>53</v>
      </c>
      <c r="M12" s="34"/>
      <c r="N12" s="37"/>
    </row>
    <row r="13" spans="1:14" ht="14.45" customHeight="1" thickBot="1" x14ac:dyDescent="0.25">
      <c r="A13" s="163"/>
      <c r="B13" s="170" t="s">
        <v>38</v>
      </c>
      <c r="C13" s="164" t="s">
        <v>60</v>
      </c>
      <c r="D13" s="165"/>
      <c r="E13" s="165"/>
      <c r="F13" s="165"/>
      <c r="G13" s="165"/>
      <c r="H13" s="166"/>
      <c r="I13" s="181"/>
      <c r="J13" s="182"/>
      <c r="K13" s="183"/>
      <c r="M13" s="34"/>
      <c r="N13" s="37"/>
    </row>
    <row r="14" spans="1:14" ht="13.15" customHeight="1" x14ac:dyDescent="0.2">
      <c r="A14" s="163"/>
      <c r="B14" s="171"/>
      <c r="C14" s="76" t="s">
        <v>39</v>
      </c>
      <c r="D14" s="77" t="s">
        <v>41</v>
      </c>
      <c r="E14" s="78">
        <v>200000</v>
      </c>
      <c r="F14" s="78">
        <v>6</v>
      </c>
      <c r="G14" s="77">
        <v>1</v>
      </c>
      <c r="H14" s="79">
        <f>E14*F14*G14</f>
        <v>1200000</v>
      </c>
      <c r="I14" s="63"/>
      <c r="J14" s="54" t="s">
        <v>52</v>
      </c>
      <c r="K14" s="55" t="s">
        <v>53</v>
      </c>
      <c r="M14" s="34"/>
      <c r="N14" s="37"/>
    </row>
    <row r="15" spans="1:14" ht="13.15" customHeight="1" x14ac:dyDescent="0.2">
      <c r="A15" s="163"/>
      <c r="B15" s="171"/>
      <c r="C15" s="80" t="s">
        <v>59</v>
      </c>
      <c r="D15" s="81" t="s">
        <v>41</v>
      </c>
      <c r="E15" s="82">
        <v>250000</v>
      </c>
      <c r="F15" s="82">
        <v>6</v>
      </c>
      <c r="G15" s="81">
        <v>1</v>
      </c>
      <c r="H15" s="83">
        <f>E15*F15*G15</f>
        <v>1500000</v>
      </c>
      <c r="I15" s="63"/>
      <c r="J15" s="54"/>
      <c r="K15" s="55"/>
      <c r="M15" s="34"/>
      <c r="N15" s="37"/>
    </row>
    <row r="16" spans="1:14" ht="14.45" customHeight="1" thickBot="1" x14ac:dyDescent="0.25">
      <c r="A16" s="163"/>
      <c r="B16" s="171"/>
      <c r="C16" s="84" t="s">
        <v>58</v>
      </c>
      <c r="D16" s="85" t="s">
        <v>41</v>
      </c>
      <c r="E16" s="86">
        <v>250000</v>
      </c>
      <c r="F16" s="86">
        <v>6</v>
      </c>
      <c r="G16" s="85">
        <v>1</v>
      </c>
      <c r="H16" s="87">
        <f>E16*F16*G16</f>
        <v>1500000</v>
      </c>
      <c r="I16" s="63"/>
      <c r="J16" s="54" t="s">
        <v>52</v>
      </c>
      <c r="K16" s="55" t="s">
        <v>53</v>
      </c>
      <c r="M16" s="34"/>
      <c r="N16" s="37"/>
    </row>
    <row r="17" spans="1:30" ht="14.45" customHeight="1" thickBot="1" x14ac:dyDescent="0.25">
      <c r="A17" s="163"/>
      <c r="B17" s="171"/>
      <c r="C17" s="167" t="s">
        <v>61</v>
      </c>
      <c r="D17" s="168"/>
      <c r="E17" s="168"/>
      <c r="F17" s="168"/>
      <c r="G17" s="168"/>
      <c r="H17" s="169"/>
      <c r="I17" s="181"/>
      <c r="J17" s="182" t="s">
        <v>52</v>
      </c>
      <c r="K17" s="183" t="s">
        <v>53</v>
      </c>
      <c r="M17" s="34"/>
      <c r="N17" s="37"/>
    </row>
    <row r="18" spans="1:30" ht="14.45" customHeight="1" x14ac:dyDescent="0.2">
      <c r="A18" s="163"/>
      <c r="B18" s="171"/>
      <c r="C18" s="76" t="s">
        <v>39</v>
      </c>
      <c r="D18" s="77" t="s">
        <v>41</v>
      </c>
      <c r="E18" s="78">
        <v>200000</v>
      </c>
      <c r="F18" s="78">
        <v>6</v>
      </c>
      <c r="G18" s="77">
        <v>1</v>
      </c>
      <c r="H18" s="79">
        <f t="shared" ref="H18:H23" si="0">E18*F18*G18</f>
        <v>1200000</v>
      </c>
      <c r="I18" s="63"/>
      <c r="J18" s="54" t="s">
        <v>52</v>
      </c>
      <c r="K18" s="55" t="s">
        <v>53</v>
      </c>
      <c r="M18" s="34"/>
      <c r="N18" s="37"/>
    </row>
    <row r="19" spans="1:30" ht="14.45" customHeight="1" x14ac:dyDescent="0.2">
      <c r="A19" s="163"/>
      <c r="B19" s="171"/>
      <c r="C19" s="80" t="s">
        <v>59</v>
      </c>
      <c r="D19" s="81" t="s">
        <v>41</v>
      </c>
      <c r="E19" s="82">
        <v>200000</v>
      </c>
      <c r="F19" s="82">
        <v>6</v>
      </c>
      <c r="G19" s="81">
        <v>1</v>
      </c>
      <c r="H19" s="83">
        <f t="shared" si="0"/>
        <v>1200000</v>
      </c>
      <c r="I19" s="63"/>
      <c r="J19" s="54" t="s">
        <v>52</v>
      </c>
      <c r="K19" s="55" t="s">
        <v>53</v>
      </c>
      <c r="M19" s="34"/>
      <c r="N19" s="37"/>
    </row>
    <row r="20" spans="1:30" ht="14.45" customHeight="1" x14ac:dyDescent="0.2">
      <c r="A20" s="163"/>
      <c r="B20" s="171"/>
      <c r="C20" s="80" t="s">
        <v>40</v>
      </c>
      <c r="D20" s="81" t="s">
        <v>41</v>
      </c>
      <c r="E20" s="82">
        <v>400000</v>
      </c>
      <c r="F20" s="82">
        <v>6</v>
      </c>
      <c r="G20" s="81">
        <v>1</v>
      </c>
      <c r="H20" s="83">
        <f t="shared" si="0"/>
        <v>2400000</v>
      </c>
      <c r="I20" s="63"/>
      <c r="J20" s="54"/>
      <c r="K20" s="55"/>
      <c r="M20" s="34"/>
      <c r="N20" s="37"/>
    </row>
    <row r="21" spans="1:30" ht="15" customHeight="1" thickBot="1" x14ac:dyDescent="0.25">
      <c r="A21" s="163"/>
      <c r="B21" s="172"/>
      <c r="C21" s="84" t="s">
        <v>58</v>
      </c>
      <c r="D21" s="85" t="s">
        <v>41</v>
      </c>
      <c r="E21" s="86">
        <v>200000</v>
      </c>
      <c r="F21" s="86">
        <v>6</v>
      </c>
      <c r="G21" s="85">
        <v>1</v>
      </c>
      <c r="H21" s="87">
        <f t="shared" si="0"/>
        <v>1200000</v>
      </c>
      <c r="I21" s="63"/>
      <c r="J21" s="54" t="s">
        <v>52</v>
      </c>
      <c r="K21" s="55" t="s">
        <v>53</v>
      </c>
      <c r="M21" s="34"/>
      <c r="N21" s="37"/>
    </row>
    <row r="22" spans="1:30" ht="15" customHeight="1" x14ac:dyDescent="0.2">
      <c r="A22" s="163"/>
      <c r="B22" s="179" t="s">
        <v>62</v>
      </c>
      <c r="C22" s="80" t="s">
        <v>59</v>
      </c>
      <c r="D22" s="81" t="s">
        <v>41</v>
      </c>
      <c r="E22" s="82">
        <v>100000</v>
      </c>
      <c r="F22" s="82">
        <v>6</v>
      </c>
      <c r="G22" s="81">
        <v>1</v>
      </c>
      <c r="H22" s="83">
        <f t="shared" si="0"/>
        <v>600000</v>
      </c>
      <c r="I22" s="63"/>
      <c r="J22" s="54"/>
      <c r="K22" s="55"/>
      <c r="M22" s="34"/>
      <c r="N22" s="37"/>
    </row>
    <row r="23" spans="1:30" ht="15" customHeight="1" thickBot="1" x14ac:dyDescent="0.25">
      <c r="A23" s="163"/>
      <c r="B23" s="180"/>
      <c r="C23" s="130" t="s">
        <v>63</v>
      </c>
      <c r="D23" s="112" t="s">
        <v>41</v>
      </c>
      <c r="E23" s="113">
        <v>200000</v>
      </c>
      <c r="F23" s="113">
        <v>6</v>
      </c>
      <c r="G23" s="112">
        <v>1</v>
      </c>
      <c r="H23" s="114">
        <f t="shared" si="0"/>
        <v>1200000</v>
      </c>
      <c r="I23" s="63"/>
      <c r="J23" s="54"/>
      <c r="K23" s="55"/>
      <c r="M23" s="34"/>
      <c r="N23" s="37"/>
    </row>
    <row r="24" spans="1:30" ht="15.75" thickBot="1" x14ac:dyDescent="0.25">
      <c r="A24" s="163"/>
      <c r="B24" s="88" t="s">
        <v>64</v>
      </c>
      <c r="C24" s="89" t="s">
        <v>39</v>
      </c>
      <c r="D24" s="90" t="s">
        <v>41</v>
      </c>
      <c r="E24" s="91">
        <v>8000</v>
      </c>
      <c r="F24" s="91">
        <v>1</v>
      </c>
      <c r="G24" s="90">
        <f>+C6</f>
        <v>8</v>
      </c>
      <c r="H24" s="92">
        <f t="shared" ref="H24:H32" si="1">+E24*F24*G24</f>
        <v>64000</v>
      </c>
      <c r="I24" s="53"/>
      <c r="J24" s="54" t="s">
        <v>52</v>
      </c>
      <c r="K24" s="55" t="s">
        <v>53</v>
      </c>
    </row>
    <row r="25" spans="1:30" ht="15.75" thickBot="1" x14ac:dyDescent="0.25">
      <c r="A25" s="163"/>
      <c r="B25" s="88" t="s">
        <v>65</v>
      </c>
      <c r="C25" s="89" t="s">
        <v>39</v>
      </c>
      <c r="D25" s="90" t="s">
        <v>41</v>
      </c>
      <c r="E25" s="91">
        <v>15000</v>
      </c>
      <c r="F25" s="91">
        <v>1</v>
      </c>
      <c r="G25" s="90">
        <v>8</v>
      </c>
      <c r="H25" s="92">
        <f t="shared" si="1"/>
        <v>120000</v>
      </c>
      <c r="I25" s="53"/>
      <c r="J25" s="54" t="s">
        <v>52</v>
      </c>
      <c r="K25" s="55" t="s">
        <v>53</v>
      </c>
    </row>
    <row r="26" spans="1:30" ht="17.45" customHeight="1" thickBot="1" x14ac:dyDescent="0.25">
      <c r="A26" s="163"/>
      <c r="B26" s="93" t="s">
        <v>67</v>
      </c>
      <c r="C26" s="94" t="s">
        <v>66</v>
      </c>
      <c r="D26" s="77" t="s">
        <v>41</v>
      </c>
      <c r="E26" s="78">
        <v>10000000</v>
      </c>
      <c r="F26" s="78">
        <v>1</v>
      </c>
      <c r="G26" s="77">
        <v>1</v>
      </c>
      <c r="H26" s="79">
        <f t="shared" ref="H26:H28" si="2">+E26*F26*G26</f>
        <v>10000000</v>
      </c>
      <c r="I26" s="53"/>
      <c r="J26" s="54"/>
      <c r="K26" s="55"/>
    </row>
    <row r="27" spans="1:30" ht="32.450000000000003" customHeight="1" thickBot="1" x14ac:dyDescent="0.25">
      <c r="A27" s="163"/>
      <c r="B27" s="95" t="s">
        <v>13</v>
      </c>
      <c r="C27" s="96" t="s">
        <v>68</v>
      </c>
      <c r="D27" s="77" t="s">
        <v>41</v>
      </c>
      <c r="E27" s="78">
        <v>1500000</v>
      </c>
      <c r="F27" s="78">
        <v>1</v>
      </c>
      <c r="G27" s="77">
        <v>1</v>
      </c>
      <c r="H27" s="79">
        <f t="shared" si="2"/>
        <v>1500000</v>
      </c>
      <c r="I27" s="53"/>
      <c r="J27" s="54"/>
      <c r="K27" s="55"/>
    </row>
    <row r="28" spans="1:30" ht="32.450000000000003" customHeight="1" thickBot="1" x14ac:dyDescent="0.25">
      <c r="A28" s="163"/>
      <c r="B28" s="95" t="s">
        <v>69</v>
      </c>
      <c r="C28" s="96" t="s">
        <v>70</v>
      </c>
      <c r="D28" s="77" t="s">
        <v>41</v>
      </c>
      <c r="E28" s="78">
        <v>750000</v>
      </c>
      <c r="F28" s="78">
        <v>1</v>
      </c>
      <c r="G28" s="77">
        <v>1</v>
      </c>
      <c r="H28" s="79">
        <f t="shared" si="2"/>
        <v>750000</v>
      </c>
      <c r="I28" s="53"/>
      <c r="J28" s="54"/>
      <c r="K28" s="55"/>
    </row>
    <row r="29" spans="1:30" ht="39" customHeight="1" x14ac:dyDescent="0.2">
      <c r="A29" s="173" t="s">
        <v>36</v>
      </c>
      <c r="B29" s="175" t="s">
        <v>48</v>
      </c>
      <c r="C29" s="94" t="s">
        <v>39</v>
      </c>
      <c r="D29" s="77" t="s">
        <v>41</v>
      </c>
      <c r="E29" s="78">
        <v>50000</v>
      </c>
      <c r="F29" s="78">
        <v>1</v>
      </c>
      <c r="G29" s="77">
        <v>4</v>
      </c>
      <c r="H29" s="79">
        <f t="shared" si="1"/>
        <v>200000</v>
      </c>
      <c r="I29" s="53"/>
      <c r="J29" s="54" t="s">
        <v>52</v>
      </c>
      <c r="K29" s="55" t="s">
        <v>53</v>
      </c>
    </row>
    <row r="30" spans="1:30" ht="30.6" customHeight="1" thickBot="1" x14ac:dyDescent="0.25">
      <c r="A30" s="174"/>
      <c r="B30" s="176"/>
      <c r="C30" s="98" t="s">
        <v>40</v>
      </c>
      <c r="D30" s="85" t="s">
        <v>41</v>
      </c>
      <c r="E30" s="86">
        <v>50000</v>
      </c>
      <c r="F30" s="86">
        <v>1</v>
      </c>
      <c r="G30" s="85">
        <v>4</v>
      </c>
      <c r="H30" s="87">
        <f t="shared" si="1"/>
        <v>200000</v>
      </c>
      <c r="I30" s="53"/>
      <c r="J30" s="54" t="s">
        <v>52</v>
      </c>
      <c r="K30" s="55" t="s">
        <v>53</v>
      </c>
    </row>
    <row r="31" spans="1:30" ht="51" x14ac:dyDescent="0.2">
      <c r="A31" s="132" t="s">
        <v>37</v>
      </c>
      <c r="B31" s="99" t="s">
        <v>34</v>
      </c>
      <c r="C31" s="100" t="s">
        <v>45</v>
      </c>
      <c r="D31" s="101" t="s">
        <v>14</v>
      </c>
      <c r="E31" s="102">
        <v>1366000</v>
      </c>
      <c r="F31" s="102">
        <v>1</v>
      </c>
      <c r="G31" s="101">
        <v>1</v>
      </c>
      <c r="H31" s="103">
        <f t="shared" si="1"/>
        <v>1366000</v>
      </c>
      <c r="I31" s="53"/>
      <c r="J31" s="54" t="s">
        <v>52</v>
      </c>
      <c r="K31" s="55" t="s">
        <v>53</v>
      </c>
    </row>
    <row r="32" spans="1:30" s="41" customFormat="1" ht="63.75" x14ac:dyDescent="0.2">
      <c r="A32" s="133" t="s">
        <v>32</v>
      </c>
      <c r="B32" s="104" t="s">
        <v>46</v>
      </c>
      <c r="C32" s="104" t="s">
        <v>47</v>
      </c>
      <c r="D32" s="81" t="s">
        <v>14</v>
      </c>
      <c r="E32" s="82">
        <v>3000000</v>
      </c>
      <c r="F32" s="82">
        <v>1</v>
      </c>
      <c r="G32" s="81">
        <v>8</v>
      </c>
      <c r="H32" s="105">
        <f t="shared" si="1"/>
        <v>24000000</v>
      </c>
      <c r="I32" s="53"/>
      <c r="J32" s="54" t="s">
        <v>52</v>
      </c>
      <c r="K32" s="55" t="s">
        <v>53</v>
      </c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</row>
    <row r="33" spans="1:11" ht="17.45" customHeight="1" thickBot="1" x14ac:dyDescent="0.25">
      <c r="A33" s="151" t="s">
        <v>17</v>
      </c>
      <c r="B33" s="151"/>
      <c r="C33" s="151"/>
      <c r="D33" s="106"/>
      <c r="E33" s="107"/>
      <c r="F33" s="107"/>
      <c r="G33" s="106"/>
      <c r="H33" s="108">
        <f>SUM(H9:H32)</f>
        <v>139999999.99993497</v>
      </c>
      <c r="I33" s="186"/>
      <c r="J33" s="187"/>
      <c r="K33" s="188"/>
    </row>
    <row r="34" spans="1:11" ht="15.6" customHeight="1" thickBot="1" x14ac:dyDescent="0.25">
      <c r="A34" s="184" t="s">
        <v>54</v>
      </c>
      <c r="B34" s="185"/>
      <c r="C34" s="185"/>
      <c r="D34" s="185"/>
      <c r="E34" s="185"/>
      <c r="F34" s="185"/>
      <c r="G34" s="185"/>
      <c r="H34" s="185"/>
      <c r="I34" s="56"/>
      <c r="J34" s="56"/>
      <c r="K34" s="57"/>
    </row>
    <row r="35" spans="1:11" ht="15.75" thickBot="1" x14ac:dyDescent="0.25">
      <c r="A35" s="184" t="s">
        <v>55</v>
      </c>
      <c r="B35" s="185"/>
      <c r="C35" s="185"/>
      <c r="D35" s="185"/>
      <c r="E35" s="185"/>
      <c r="F35" s="185"/>
      <c r="G35" s="185"/>
      <c r="H35" s="185"/>
      <c r="I35" s="56"/>
      <c r="J35" s="56"/>
      <c r="K35" s="57"/>
    </row>
    <row r="36" spans="1:11" x14ac:dyDescent="0.2">
      <c r="A36" s="109"/>
      <c r="B36" s="109"/>
      <c r="C36" s="109"/>
      <c r="D36" s="109"/>
      <c r="E36" s="109"/>
      <c r="F36" s="109"/>
      <c r="G36" s="109"/>
      <c r="H36" s="110"/>
    </row>
    <row r="37" spans="1:11" x14ac:dyDescent="0.2">
      <c r="A37" s="109"/>
      <c r="B37" s="109"/>
      <c r="C37" s="109"/>
      <c r="D37" s="109"/>
      <c r="E37" s="109"/>
      <c r="F37" s="109"/>
      <c r="G37" s="109"/>
      <c r="H37" s="110"/>
    </row>
    <row r="38" spans="1:11" x14ac:dyDescent="0.2">
      <c r="A38" s="109"/>
      <c r="B38" s="109"/>
      <c r="C38" s="109"/>
      <c r="D38" s="109"/>
      <c r="E38" s="109"/>
      <c r="F38" s="109"/>
      <c r="G38" s="109"/>
      <c r="H38" s="110"/>
    </row>
    <row r="39" spans="1:11" x14ac:dyDescent="0.2">
      <c r="A39" s="109"/>
      <c r="B39" s="109"/>
      <c r="C39" s="109"/>
      <c r="D39" s="109"/>
      <c r="E39" s="109"/>
      <c r="F39" s="109"/>
      <c r="G39" s="109"/>
      <c r="H39" s="110"/>
    </row>
    <row r="40" spans="1:11" x14ac:dyDescent="0.2">
      <c r="A40" s="109"/>
      <c r="B40" s="109"/>
      <c r="C40" s="109"/>
      <c r="D40" s="109"/>
      <c r="E40" s="109"/>
      <c r="F40" s="109"/>
      <c r="G40" s="109"/>
      <c r="H40" s="110"/>
    </row>
    <row r="41" spans="1:11" x14ac:dyDescent="0.2">
      <c r="A41" s="109"/>
      <c r="B41" s="109"/>
      <c r="C41" s="109"/>
      <c r="D41" s="109"/>
      <c r="E41" s="109"/>
      <c r="F41" s="109"/>
      <c r="G41" s="109"/>
      <c r="H41" s="110"/>
    </row>
    <row r="42" spans="1:11" x14ac:dyDescent="0.2">
      <c r="A42" s="109"/>
      <c r="B42" s="109"/>
      <c r="C42" s="109"/>
      <c r="D42" s="109"/>
      <c r="E42" s="109"/>
      <c r="F42" s="109"/>
      <c r="G42" s="109"/>
      <c r="H42" s="110"/>
    </row>
    <row r="43" spans="1:11" x14ac:dyDescent="0.2">
      <c r="A43" s="109"/>
      <c r="B43" s="109"/>
      <c r="C43" s="109"/>
      <c r="D43" s="109"/>
      <c r="E43" s="109"/>
      <c r="F43" s="109"/>
      <c r="G43" s="109"/>
      <c r="H43" s="110"/>
    </row>
    <row r="44" spans="1:11" x14ac:dyDescent="0.2">
      <c r="A44" s="109"/>
      <c r="B44" s="109"/>
      <c r="C44" s="109"/>
      <c r="D44" s="109"/>
      <c r="E44" s="109"/>
      <c r="F44" s="109"/>
      <c r="G44" s="109"/>
      <c r="H44" s="110"/>
    </row>
    <row r="45" spans="1:11" x14ac:dyDescent="0.2">
      <c r="A45" s="109"/>
      <c r="B45" s="109"/>
      <c r="C45" s="109"/>
      <c r="D45" s="109"/>
      <c r="E45" s="109"/>
      <c r="F45" s="109"/>
      <c r="G45" s="109"/>
      <c r="H45" s="110"/>
    </row>
    <row r="46" spans="1:11" x14ac:dyDescent="0.2">
      <c r="A46" s="109"/>
      <c r="B46" s="109"/>
      <c r="C46" s="109"/>
      <c r="D46" s="109"/>
      <c r="E46" s="109"/>
      <c r="F46" s="109"/>
      <c r="G46" s="109"/>
      <c r="H46" s="110"/>
    </row>
    <row r="47" spans="1:11" x14ac:dyDescent="0.2">
      <c r="A47" s="109"/>
      <c r="B47" s="109"/>
      <c r="C47" s="109"/>
      <c r="D47" s="109"/>
      <c r="E47" s="109"/>
      <c r="F47" s="109"/>
      <c r="G47" s="109"/>
      <c r="H47" s="110"/>
    </row>
    <row r="48" spans="1:11" x14ac:dyDescent="0.2">
      <c r="A48" s="109"/>
      <c r="B48" s="109"/>
      <c r="C48" s="109"/>
      <c r="D48" s="109"/>
      <c r="E48" s="109"/>
      <c r="F48" s="109"/>
      <c r="G48" s="109"/>
      <c r="H48" s="110"/>
    </row>
    <row r="49" spans="1:8" x14ac:dyDescent="0.2">
      <c r="A49" s="109"/>
      <c r="B49" s="109"/>
      <c r="C49" s="109"/>
      <c r="D49" s="109"/>
      <c r="E49" s="109"/>
      <c r="F49" s="109"/>
      <c r="G49" s="109"/>
      <c r="H49" s="110"/>
    </row>
    <row r="50" spans="1:8" x14ac:dyDescent="0.2">
      <c r="A50" s="109"/>
      <c r="B50" s="109"/>
      <c r="C50" s="109"/>
      <c r="D50" s="109"/>
      <c r="E50" s="109"/>
      <c r="F50" s="109"/>
      <c r="G50" s="109"/>
      <c r="H50" s="110"/>
    </row>
    <row r="51" spans="1:8" x14ac:dyDescent="0.2">
      <c r="A51" s="109"/>
      <c r="B51" s="109"/>
      <c r="C51" s="109"/>
      <c r="D51" s="109"/>
      <c r="E51" s="109"/>
      <c r="F51" s="109"/>
      <c r="G51" s="109"/>
      <c r="H51" s="110"/>
    </row>
    <row r="52" spans="1:8" x14ac:dyDescent="0.2">
      <c r="A52" s="109"/>
      <c r="B52" s="109"/>
      <c r="C52" s="109"/>
      <c r="D52" s="109"/>
      <c r="E52" s="109"/>
      <c r="F52" s="109"/>
      <c r="G52" s="109"/>
      <c r="H52" s="110"/>
    </row>
    <row r="53" spans="1:8" x14ac:dyDescent="0.2">
      <c r="A53" s="109"/>
      <c r="B53" s="109"/>
      <c r="C53" s="109"/>
      <c r="D53" s="109"/>
      <c r="E53" s="109"/>
      <c r="F53" s="109"/>
      <c r="G53" s="109"/>
      <c r="H53" s="110"/>
    </row>
    <row r="54" spans="1:8" x14ac:dyDescent="0.2">
      <c r="A54" s="109"/>
      <c r="B54" s="109"/>
      <c r="C54" s="109"/>
      <c r="D54" s="109"/>
      <c r="E54" s="109"/>
      <c r="F54" s="109"/>
      <c r="G54" s="109"/>
      <c r="H54" s="110"/>
    </row>
    <row r="55" spans="1:8" x14ac:dyDescent="0.2">
      <c r="A55" s="109"/>
      <c r="B55" s="109"/>
      <c r="C55" s="109"/>
      <c r="D55" s="109"/>
      <c r="E55" s="109"/>
      <c r="F55" s="109"/>
      <c r="G55" s="109"/>
      <c r="H55" s="110"/>
    </row>
    <row r="56" spans="1:8" x14ac:dyDescent="0.2">
      <c r="A56" s="109"/>
      <c r="B56" s="109"/>
      <c r="C56" s="109"/>
      <c r="D56" s="109"/>
      <c r="E56" s="109"/>
      <c r="F56" s="109"/>
      <c r="G56" s="109"/>
      <c r="H56" s="110"/>
    </row>
    <row r="57" spans="1:8" x14ac:dyDescent="0.2">
      <c r="A57" s="109"/>
      <c r="B57" s="109"/>
      <c r="C57" s="109"/>
      <c r="D57" s="109"/>
      <c r="E57" s="109"/>
      <c r="F57" s="109"/>
      <c r="G57" s="109"/>
      <c r="H57" s="110"/>
    </row>
    <row r="58" spans="1:8" x14ac:dyDescent="0.2">
      <c r="A58" s="109"/>
      <c r="B58" s="109"/>
      <c r="C58" s="109"/>
      <c r="D58" s="109"/>
      <c r="E58" s="109"/>
      <c r="F58" s="109"/>
      <c r="G58" s="109"/>
      <c r="H58" s="110"/>
    </row>
    <row r="59" spans="1:8" x14ac:dyDescent="0.2">
      <c r="A59" s="109"/>
      <c r="B59" s="109"/>
      <c r="C59" s="109"/>
      <c r="D59" s="109"/>
      <c r="E59" s="109"/>
      <c r="F59" s="109"/>
      <c r="G59" s="109"/>
      <c r="H59" s="110"/>
    </row>
    <row r="60" spans="1:8" x14ac:dyDescent="0.2">
      <c r="A60" s="109"/>
      <c r="B60" s="109"/>
      <c r="C60" s="109"/>
      <c r="D60" s="109"/>
      <c r="E60" s="109"/>
      <c r="F60" s="109"/>
      <c r="G60" s="109"/>
      <c r="H60" s="110"/>
    </row>
    <row r="61" spans="1:8" x14ac:dyDescent="0.2">
      <c r="A61" s="109"/>
      <c r="B61" s="109"/>
      <c r="C61" s="109"/>
      <c r="D61" s="109"/>
      <c r="E61" s="109"/>
      <c r="F61" s="109"/>
      <c r="G61" s="109"/>
      <c r="H61" s="110"/>
    </row>
    <row r="62" spans="1:8" x14ac:dyDescent="0.2">
      <c r="A62" s="109"/>
      <c r="B62" s="109"/>
      <c r="C62" s="109"/>
      <c r="D62" s="109"/>
      <c r="E62" s="109"/>
      <c r="F62" s="109"/>
      <c r="G62" s="109"/>
      <c r="H62" s="110"/>
    </row>
    <row r="63" spans="1:8" x14ac:dyDescent="0.2">
      <c r="A63" s="109"/>
      <c r="B63" s="109"/>
      <c r="C63" s="109"/>
      <c r="D63" s="109"/>
      <c r="E63" s="109"/>
      <c r="F63" s="109"/>
      <c r="G63" s="109"/>
      <c r="H63" s="110"/>
    </row>
    <row r="64" spans="1:8" x14ac:dyDescent="0.2">
      <c r="A64" s="109"/>
      <c r="B64" s="109"/>
      <c r="C64" s="109"/>
      <c r="D64" s="109"/>
      <c r="E64" s="109"/>
      <c r="F64" s="109"/>
      <c r="G64" s="109"/>
      <c r="H64" s="110"/>
    </row>
    <row r="65" spans="1:8" x14ac:dyDescent="0.2">
      <c r="A65" s="109"/>
      <c r="B65" s="109"/>
      <c r="C65" s="109"/>
      <c r="D65" s="109"/>
      <c r="E65" s="109"/>
      <c r="F65" s="109"/>
      <c r="G65" s="109"/>
      <c r="H65" s="110"/>
    </row>
    <row r="66" spans="1:8" x14ac:dyDescent="0.2">
      <c r="A66" s="109"/>
      <c r="B66" s="109"/>
      <c r="C66" s="109"/>
      <c r="D66" s="109"/>
      <c r="E66" s="109"/>
      <c r="F66" s="109"/>
      <c r="G66" s="109"/>
      <c r="H66" s="110"/>
    </row>
    <row r="67" spans="1:8" x14ac:dyDescent="0.2">
      <c r="A67" s="109"/>
      <c r="B67" s="109"/>
      <c r="C67" s="109"/>
      <c r="D67" s="109"/>
      <c r="E67" s="109"/>
      <c r="F67" s="109"/>
      <c r="G67" s="109"/>
      <c r="H67" s="110"/>
    </row>
    <row r="68" spans="1:8" x14ac:dyDescent="0.2">
      <c r="A68" s="109"/>
      <c r="B68" s="109"/>
      <c r="C68" s="109"/>
      <c r="D68" s="109"/>
      <c r="E68" s="109"/>
      <c r="F68" s="109"/>
      <c r="G68" s="109"/>
      <c r="H68" s="110"/>
    </row>
    <row r="69" spans="1:8" x14ac:dyDescent="0.2">
      <c r="A69" s="109"/>
      <c r="B69" s="109"/>
      <c r="C69" s="109"/>
      <c r="D69" s="109"/>
      <c r="E69" s="109"/>
      <c r="F69" s="109"/>
      <c r="G69" s="109"/>
      <c r="H69" s="110"/>
    </row>
    <row r="70" spans="1:8" x14ac:dyDescent="0.2">
      <c r="A70" s="109"/>
      <c r="B70" s="109"/>
      <c r="C70" s="109"/>
      <c r="D70" s="109"/>
      <c r="E70" s="109"/>
      <c r="F70" s="109"/>
      <c r="G70" s="109"/>
      <c r="H70" s="110"/>
    </row>
    <row r="71" spans="1:8" x14ac:dyDescent="0.2">
      <c r="A71" s="109"/>
      <c r="B71" s="109"/>
      <c r="C71" s="109"/>
      <c r="D71" s="109"/>
      <c r="E71" s="109"/>
      <c r="F71" s="109"/>
      <c r="G71" s="109"/>
      <c r="H71" s="110"/>
    </row>
    <row r="72" spans="1:8" x14ac:dyDescent="0.2">
      <c r="A72" s="109"/>
      <c r="B72" s="109"/>
      <c r="C72" s="109"/>
      <c r="D72" s="109"/>
      <c r="E72" s="109"/>
      <c r="F72" s="109"/>
      <c r="G72" s="109"/>
      <c r="H72" s="110"/>
    </row>
    <row r="73" spans="1:8" x14ac:dyDescent="0.2">
      <c r="A73" s="109"/>
      <c r="B73" s="109"/>
      <c r="C73" s="109"/>
      <c r="D73" s="109"/>
      <c r="E73" s="109"/>
      <c r="F73" s="109"/>
      <c r="G73" s="109"/>
      <c r="H73" s="110"/>
    </row>
    <row r="74" spans="1:8" x14ac:dyDescent="0.2">
      <c r="A74" s="109"/>
      <c r="B74" s="109"/>
      <c r="C74" s="109"/>
      <c r="D74" s="109"/>
      <c r="E74" s="109"/>
      <c r="F74" s="109"/>
      <c r="G74" s="109"/>
      <c r="H74" s="110"/>
    </row>
    <row r="75" spans="1:8" x14ac:dyDescent="0.2">
      <c r="A75" s="109"/>
      <c r="B75" s="109"/>
      <c r="C75" s="109"/>
      <c r="D75" s="109"/>
      <c r="E75" s="109"/>
      <c r="F75" s="109"/>
      <c r="G75" s="109"/>
      <c r="H75" s="110"/>
    </row>
    <row r="76" spans="1:8" x14ac:dyDescent="0.2">
      <c r="A76" s="109"/>
      <c r="B76" s="109"/>
      <c r="C76" s="109"/>
      <c r="D76" s="109"/>
      <c r="E76" s="109"/>
      <c r="F76" s="109"/>
      <c r="G76" s="109"/>
      <c r="H76" s="110"/>
    </row>
    <row r="77" spans="1:8" x14ac:dyDescent="0.2">
      <c r="A77" s="109"/>
      <c r="B77" s="109"/>
      <c r="C77" s="109"/>
      <c r="D77" s="109"/>
      <c r="E77" s="109"/>
      <c r="F77" s="109"/>
      <c r="G77" s="109"/>
      <c r="H77" s="110"/>
    </row>
    <row r="78" spans="1:8" x14ac:dyDescent="0.2">
      <c r="A78" s="109"/>
      <c r="B78" s="109"/>
      <c r="C78" s="109"/>
      <c r="D78" s="109"/>
      <c r="E78" s="109"/>
      <c r="F78" s="109"/>
      <c r="G78" s="109"/>
      <c r="H78" s="110"/>
    </row>
  </sheetData>
  <mergeCells count="20">
    <mergeCell ref="I17:K17"/>
    <mergeCell ref="A34:H34"/>
    <mergeCell ref="A35:H35"/>
    <mergeCell ref="I33:K33"/>
    <mergeCell ref="I5:K7"/>
    <mergeCell ref="J8:K8"/>
    <mergeCell ref="I13:K13"/>
    <mergeCell ref="A1:H1"/>
    <mergeCell ref="A33:C33"/>
    <mergeCell ref="B2:C2"/>
    <mergeCell ref="D2:H3"/>
    <mergeCell ref="B9:B10"/>
    <mergeCell ref="A9:A28"/>
    <mergeCell ref="C13:H13"/>
    <mergeCell ref="C17:H17"/>
    <mergeCell ref="B13:B21"/>
    <mergeCell ref="A29:A30"/>
    <mergeCell ref="B29:B30"/>
    <mergeCell ref="B11:B12"/>
    <mergeCell ref="B22:B2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"/>
  <sheetViews>
    <sheetView zoomScale="80" zoomScaleNormal="80" workbookViewId="0">
      <selection activeCell="C11" sqref="C11"/>
    </sheetView>
  </sheetViews>
  <sheetFormatPr baseColWidth="10" defaultColWidth="11.5703125" defaultRowHeight="12.75" x14ac:dyDescent="0.2"/>
  <cols>
    <col min="1" max="1" width="25.28515625" style="27" customWidth="1"/>
    <col min="2" max="2" width="36.28515625" style="27" customWidth="1"/>
    <col min="3" max="3" width="59.5703125" style="27" customWidth="1"/>
    <col min="4" max="4" width="15.140625" style="27" customWidth="1"/>
    <col min="5" max="5" width="21.5703125" style="27" customWidth="1"/>
    <col min="6" max="6" width="12.42578125" style="27" customWidth="1"/>
    <col min="7" max="7" width="20" style="27" customWidth="1"/>
    <col min="8" max="8" width="26" style="58" customWidth="1"/>
    <col min="9" max="9" width="14.42578125" style="27" customWidth="1"/>
    <col min="10" max="11" width="11.5703125" style="27"/>
    <col min="12" max="12" width="11.42578125" style="27" customWidth="1"/>
    <col min="13" max="16384" width="11.5703125" style="27"/>
  </cols>
  <sheetData>
    <row r="1" spans="1:14" ht="35.25" customHeight="1" thickBot="1" x14ac:dyDescent="0.25">
      <c r="A1" s="148" t="s">
        <v>86</v>
      </c>
      <c r="B1" s="149"/>
      <c r="C1" s="149"/>
      <c r="D1" s="149"/>
      <c r="E1" s="149"/>
      <c r="F1" s="149"/>
      <c r="G1" s="149"/>
      <c r="H1" s="150"/>
    </row>
    <row r="2" spans="1:14" ht="29.45" customHeight="1" thickBot="1" x14ac:dyDescent="0.25">
      <c r="A2" s="28"/>
      <c r="B2" s="152" t="s">
        <v>74</v>
      </c>
      <c r="C2" s="153"/>
      <c r="D2" s="154" t="s">
        <v>90</v>
      </c>
      <c r="E2" s="155"/>
      <c r="F2" s="155"/>
      <c r="G2" s="155"/>
      <c r="H2" s="156"/>
    </row>
    <row r="3" spans="1:14" ht="36.6" customHeight="1" thickBot="1" x14ac:dyDescent="0.25">
      <c r="B3" s="29" t="s">
        <v>0</v>
      </c>
      <c r="C3" s="30">
        <f>H35</f>
        <v>140199999.99993497</v>
      </c>
      <c r="D3" s="157"/>
      <c r="E3" s="158"/>
      <c r="F3" s="158"/>
      <c r="G3" s="158"/>
      <c r="H3" s="159"/>
    </row>
    <row r="4" spans="1:14" ht="21" customHeight="1" thickBot="1" x14ac:dyDescent="0.25">
      <c r="B4" s="31" t="s">
        <v>1</v>
      </c>
      <c r="C4" s="32">
        <v>120</v>
      </c>
      <c r="D4" s="33"/>
    </row>
    <row r="5" spans="1:14" ht="19.5" customHeight="1" x14ac:dyDescent="0.2">
      <c r="B5" s="31" t="s">
        <v>31</v>
      </c>
      <c r="C5" s="32">
        <v>6</v>
      </c>
      <c r="G5" s="34"/>
      <c r="H5" s="59"/>
      <c r="I5" s="189" t="s">
        <v>49</v>
      </c>
      <c r="J5" s="190"/>
      <c r="K5" s="191"/>
    </row>
    <row r="6" spans="1:14" ht="20.25" customHeight="1" thickBot="1" x14ac:dyDescent="0.25">
      <c r="B6" s="35" t="s">
        <v>2</v>
      </c>
      <c r="C6" s="36">
        <v>8</v>
      </c>
      <c r="I6" s="192"/>
      <c r="J6" s="193"/>
      <c r="K6" s="194"/>
    </row>
    <row r="7" spans="1:14" ht="42" customHeight="1" thickBot="1" x14ac:dyDescent="0.25">
      <c r="I7" s="195"/>
      <c r="J7" s="196"/>
      <c r="K7" s="197"/>
    </row>
    <row r="8" spans="1:14" ht="47.25" customHeight="1" thickBot="1" x14ac:dyDescent="0.25">
      <c r="A8" s="42" t="s">
        <v>3</v>
      </c>
      <c r="B8" s="26" t="s">
        <v>4</v>
      </c>
      <c r="C8" s="43" t="s">
        <v>5</v>
      </c>
      <c r="D8" s="43" t="s">
        <v>6</v>
      </c>
      <c r="E8" s="44" t="s">
        <v>7</v>
      </c>
      <c r="F8" s="45" t="s">
        <v>8</v>
      </c>
      <c r="G8" s="45" t="s">
        <v>9</v>
      </c>
      <c r="H8" s="60" t="s">
        <v>10</v>
      </c>
      <c r="I8" s="49" t="s">
        <v>50</v>
      </c>
      <c r="J8" s="198" t="s">
        <v>51</v>
      </c>
      <c r="K8" s="199"/>
    </row>
    <row r="9" spans="1:14" ht="15" x14ac:dyDescent="0.2">
      <c r="A9" s="162" t="s">
        <v>44</v>
      </c>
      <c r="B9" s="160" t="s">
        <v>43</v>
      </c>
      <c r="C9" s="64" t="s">
        <v>42</v>
      </c>
      <c r="D9" s="65" t="s">
        <v>14</v>
      </c>
      <c r="E9" s="66">
        <v>2900000</v>
      </c>
      <c r="F9" s="66">
        <v>1</v>
      </c>
      <c r="G9" s="67">
        <v>8</v>
      </c>
      <c r="H9" s="68">
        <f>+E9*F9*G9</f>
        <v>23200000</v>
      </c>
      <c r="I9" s="50"/>
      <c r="J9" s="51" t="s">
        <v>52</v>
      </c>
      <c r="K9" s="52" t="s">
        <v>53</v>
      </c>
      <c r="M9" s="34"/>
      <c r="N9" s="37"/>
    </row>
    <row r="10" spans="1:14" ht="15.75" thickBot="1" x14ac:dyDescent="0.25">
      <c r="A10" s="163"/>
      <c r="B10" s="161"/>
      <c r="C10" s="69" t="s">
        <v>57</v>
      </c>
      <c r="D10" s="70" t="s">
        <v>94</v>
      </c>
      <c r="E10" s="71">
        <v>43704</v>
      </c>
      <c r="F10" s="71">
        <f>(52.6267618524)*3</f>
        <v>157.88028555720001</v>
      </c>
      <c r="G10" s="70">
        <v>8</v>
      </c>
      <c r="H10" s="72">
        <f>+E10*F10*G10</f>
        <v>55199999.999934956</v>
      </c>
      <c r="I10" s="53"/>
      <c r="J10" s="54" t="s">
        <v>52</v>
      </c>
      <c r="K10" s="55" t="s">
        <v>53</v>
      </c>
      <c r="M10" s="34"/>
      <c r="N10" s="37"/>
    </row>
    <row r="11" spans="1:14" ht="29.25" thickBot="1" x14ac:dyDescent="0.25">
      <c r="A11" s="163"/>
      <c r="B11" s="177" t="s">
        <v>33</v>
      </c>
      <c r="C11" s="123" t="s">
        <v>95</v>
      </c>
      <c r="D11" s="73" t="s">
        <v>41</v>
      </c>
      <c r="E11" s="74">
        <v>400000</v>
      </c>
      <c r="F11" s="74">
        <v>6</v>
      </c>
      <c r="G11" s="73">
        <v>1</v>
      </c>
      <c r="H11" s="75">
        <f>+E11*F11*G11</f>
        <v>2400000</v>
      </c>
      <c r="I11" s="53"/>
      <c r="J11" s="54"/>
      <c r="K11" s="55"/>
      <c r="M11" s="34"/>
      <c r="N11" s="37"/>
    </row>
    <row r="12" spans="1:14" ht="27.6" customHeight="1" thickBot="1" x14ac:dyDescent="0.25">
      <c r="A12" s="163"/>
      <c r="B12" s="178"/>
      <c r="C12" s="124" t="s">
        <v>56</v>
      </c>
      <c r="D12" s="73" t="s">
        <v>41</v>
      </c>
      <c r="E12" s="74">
        <v>1500000</v>
      </c>
      <c r="F12" s="74">
        <v>6</v>
      </c>
      <c r="G12" s="73">
        <v>1</v>
      </c>
      <c r="H12" s="75">
        <f>+E12*F12*G12</f>
        <v>9000000</v>
      </c>
      <c r="I12" s="53"/>
      <c r="J12" s="54" t="s">
        <v>52</v>
      </c>
      <c r="K12" s="55" t="s">
        <v>53</v>
      </c>
      <c r="M12" s="34"/>
      <c r="N12" s="37"/>
    </row>
    <row r="13" spans="1:14" ht="14.45" customHeight="1" thickBot="1" x14ac:dyDescent="0.25">
      <c r="A13" s="163"/>
      <c r="B13" s="170" t="s">
        <v>38</v>
      </c>
      <c r="C13" s="164" t="s">
        <v>60</v>
      </c>
      <c r="D13" s="165"/>
      <c r="E13" s="165"/>
      <c r="F13" s="165"/>
      <c r="G13" s="165"/>
      <c r="H13" s="166"/>
      <c r="I13" s="181"/>
      <c r="J13" s="182"/>
      <c r="K13" s="183"/>
      <c r="M13" s="34"/>
      <c r="N13" s="37"/>
    </row>
    <row r="14" spans="1:14" ht="13.15" customHeight="1" x14ac:dyDescent="0.2">
      <c r="A14" s="163"/>
      <c r="B14" s="171"/>
      <c r="C14" s="76" t="s">
        <v>39</v>
      </c>
      <c r="D14" s="77" t="s">
        <v>41</v>
      </c>
      <c r="E14" s="78">
        <v>200000</v>
      </c>
      <c r="F14" s="78">
        <v>6</v>
      </c>
      <c r="G14" s="77">
        <v>1</v>
      </c>
      <c r="H14" s="79">
        <f>E14*F14*G14</f>
        <v>1200000</v>
      </c>
      <c r="I14" s="63"/>
      <c r="J14" s="54" t="s">
        <v>52</v>
      </c>
      <c r="K14" s="55" t="s">
        <v>53</v>
      </c>
      <c r="M14" s="34"/>
      <c r="N14" s="37"/>
    </row>
    <row r="15" spans="1:14" ht="13.15" customHeight="1" x14ac:dyDescent="0.2">
      <c r="A15" s="163"/>
      <c r="B15" s="171"/>
      <c r="C15" s="80" t="s">
        <v>59</v>
      </c>
      <c r="D15" s="81" t="s">
        <v>41</v>
      </c>
      <c r="E15" s="82">
        <v>250000</v>
      </c>
      <c r="F15" s="82">
        <v>6</v>
      </c>
      <c r="G15" s="81">
        <v>1</v>
      </c>
      <c r="H15" s="83">
        <f>E15*F15*G15</f>
        <v>1500000</v>
      </c>
      <c r="I15" s="63"/>
      <c r="J15" s="54"/>
      <c r="K15" s="55"/>
      <c r="M15" s="34"/>
      <c r="N15" s="37"/>
    </row>
    <row r="16" spans="1:14" ht="14.45" customHeight="1" thickBot="1" x14ac:dyDescent="0.25">
      <c r="A16" s="163"/>
      <c r="B16" s="171"/>
      <c r="C16" s="84" t="s">
        <v>58</v>
      </c>
      <c r="D16" s="85" t="s">
        <v>41</v>
      </c>
      <c r="E16" s="86">
        <v>250000</v>
      </c>
      <c r="F16" s="86">
        <v>6</v>
      </c>
      <c r="G16" s="85">
        <v>1</v>
      </c>
      <c r="H16" s="87">
        <f>E16*F16*G16</f>
        <v>1500000</v>
      </c>
      <c r="I16" s="63"/>
      <c r="J16" s="54" t="s">
        <v>52</v>
      </c>
      <c r="K16" s="55" t="s">
        <v>53</v>
      </c>
      <c r="M16" s="34"/>
      <c r="N16" s="37"/>
    </row>
    <row r="17" spans="1:14" ht="14.45" customHeight="1" thickBot="1" x14ac:dyDescent="0.25">
      <c r="A17" s="163"/>
      <c r="B17" s="171"/>
      <c r="C17" s="167" t="s">
        <v>61</v>
      </c>
      <c r="D17" s="168"/>
      <c r="E17" s="168"/>
      <c r="F17" s="168"/>
      <c r="G17" s="168"/>
      <c r="H17" s="169"/>
      <c r="I17" s="181"/>
      <c r="J17" s="182" t="s">
        <v>52</v>
      </c>
      <c r="K17" s="183" t="s">
        <v>53</v>
      </c>
      <c r="M17" s="34"/>
      <c r="N17" s="37"/>
    </row>
    <row r="18" spans="1:14" ht="14.45" customHeight="1" x14ac:dyDescent="0.2">
      <c r="A18" s="163"/>
      <c r="B18" s="171"/>
      <c r="C18" s="76" t="s">
        <v>39</v>
      </c>
      <c r="D18" s="77" t="s">
        <v>41</v>
      </c>
      <c r="E18" s="78">
        <v>200000</v>
      </c>
      <c r="F18" s="78">
        <v>6</v>
      </c>
      <c r="G18" s="77">
        <v>1</v>
      </c>
      <c r="H18" s="79">
        <f t="shared" ref="H18:H23" si="0">E18*F18*G18</f>
        <v>1200000</v>
      </c>
      <c r="I18" s="63"/>
      <c r="J18" s="54" t="s">
        <v>52</v>
      </c>
      <c r="K18" s="55" t="s">
        <v>53</v>
      </c>
      <c r="M18" s="34"/>
      <c r="N18" s="37"/>
    </row>
    <row r="19" spans="1:14" ht="14.45" customHeight="1" x14ac:dyDescent="0.2">
      <c r="A19" s="163"/>
      <c r="B19" s="171"/>
      <c r="C19" s="80" t="s">
        <v>59</v>
      </c>
      <c r="D19" s="81" t="s">
        <v>41</v>
      </c>
      <c r="E19" s="82">
        <v>200000</v>
      </c>
      <c r="F19" s="82">
        <v>6</v>
      </c>
      <c r="G19" s="81">
        <v>1</v>
      </c>
      <c r="H19" s="83">
        <f t="shared" si="0"/>
        <v>1200000</v>
      </c>
      <c r="I19" s="63"/>
      <c r="J19" s="54" t="s">
        <v>52</v>
      </c>
      <c r="K19" s="55" t="s">
        <v>53</v>
      </c>
      <c r="M19" s="34"/>
      <c r="N19" s="37"/>
    </row>
    <row r="20" spans="1:14" ht="14.45" customHeight="1" x14ac:dyDescent="0.2">
      <c r="A20" s="163"/>
      <c r="B20" s="171"/>
      <c r="C20" s="80" t="s">
        <v>40</v>
      </c>
      <c r="D20" s="81" t="s">
        <v>41</v>
      </c>
      <c r="E20" s="82">
        <v>400000</v>
      </c>
      <c r="F20" s="82">
        <v>6</v>
      </c>
      <c r="G20" s="81">
        <v>1</v>
      </c>
      <c r="H20" s="83">
        <f t="shared" si="0"/>
        <v>2400000</v>
      </c>
      <c r="I20" s="63"/>
      <c r="J20" s="54"/>
      <c r="K20" s="55"/>
      <c r="M20" s="34"/>
      <c r="N20" s="37"/>
    </row>
    <row r="21" spans="1:14" ht="15" customHeight="1" thickBot="1" x14ac:dyDescent="0.25">
      <c r="A21" s="163"/>
      <c r="B21" s="172"/>
      <c r="C21" s="84" t="s">
        <v>58</v>
      </c>
      <c r="D21" s="85" t="s">
        <v>41</v>
      </c>
      <c r="E21" s="86">
        <v>200000</v>
      </c>
      <c r="F21" s="86">
        <v>6</v>
      </c>
      <c r="G21" s="85">
        <v>1</v>
      </c>
      <c r="H21" s="87">
        <f t="shared" si="0"/>
        <v>1200000</v>
      </c>
      <c r="I21" s="63"/>
      <c r="J21" s="54" t="s">
        <v>52</v>
      </c>
      <c r="K21" s="55" t="s">
        <v>53</v>
      </c>
      <c r="M21" s="34"/>
      <c r="N21" s="37"/>
    </row>
    <row r="22" spans="1:14" ht="15" customHeight="1" x14ac:dyDescent="0.2">
      <c r="A22" s="163"/>
      <c r="B22" s="179" t="s">
        <v>62</v>
      </c>
      <c r="C22" s="80" t="s">
        <v>59</v>
      </c>
      <c r="D22" s="81" t="s">
        <v>41</v>
      </c>
      <c r="E22" s="82">
        <v>100000</v>
      </c>
      <c r="F22" s="82">
        <v>6</v>
      </c>
      <c r="G22" s="81">
        <v>1</v>
      </c>
      <c r="H22" s="83">
        <f t="shared" si="0"/>
        <v>600000</v>
      </c>
      <c r="I22" s="63"/>
      <c r="J22" s="54"/>
      <c r="K22" s="55"/>
      <c r="M22" s="34"/>
      <c r="N22" s="37"/>
    </row>
    <row r="23" spans="1:14" ht="15" customHeight="1" thickBot="1" x14ac:dyDescent="0.25">
      <c r="A23" s="163"/>
      <c r="B23" s="180"/>
      <c r="C23" s="130" t="s">
        <v>63</v>
      </c>
      <c r="D23" s="112" t="s">
        <v>41</v>
      </c>
      <c r="E23" s="113">
        <v>200000</v>
      </c>
      <c r="F23" s="113">
        <v>6</v>
      </c>
      <c r="G23" s="112">
        <v>1</v>
      </c>
      <c r="H23" s="114">
        <f t="shared" si="0"/>
        <v>1200000</v>
      </c>
      <c r="I23" s="63"/>
      <c r="J23" s="54"/>
      <c r="K23" s="55"/>
      <c r="M23" s="34"/>
      <c r="N23" s="37"/>
    </row>
    <row r="24" spans="1:14" ht="15.75" thickBot="1" x14ac:dyDescent="0.25">
      <c r="A24" s="163"/>
      <c r="B24" s="88" t="s">
        <v>64</v>
      </c>
      <c r="C24" s="89" t="s">
        <v>39</v>
      </c>
      <c r="D24" s="90" t="s">
        <v>41</v>
      </c>
      <c r="E24" s="91">
        <v>8000</v>
      </c>
      <c r="F24" s="91">
        <v>1</v>
      </c>
      <c r="G24" s="90">
        <f>+C6</f>
        <v>8</v>
      </c>
      <c r="H24" s="92">
        <f t="shared" ref="H24:H34" si="1">+E24*F24*G24</f>
        <v>64000</v>
      </c>
      <c r="I24" s="53"/>
      <c r="J24" s="54" t="s">
        <v>52</v>
      </c>
      <c r="K24" s="55" t="s">
        <v>53</v>
      </c>
    </row>
    <row r="25" spans="1:14" ht="15.75" thickBot="1" x14ac:dyDescent="0.25">
      <c r="A25" s="163"/>
      <c r="B25" s="88" t="s">
        <v>65</v>
      </c>
      <c r="C25" s="89" t="s">
        <v>39</v>
      </c>
      <c r="D25" s="90" t="s">
        <v>41</v>
      </c>
      <c r="E25" s="91">
        <v>15000</v>
      </c>
      <c r="F25" s="91">
        <v>1</v>
      </c>
      <c r="G25" s="90">
        <v>8</v>
      </c>
      <c r="H25" s="92">
        <f t="shared" si="1"/>
        <v>120000</v>
      </c>
      <c r="I25" s="53"/>
      <c r="J25" s="54" t="s">
        <v>52</v>
      </c>
      <c r="K25" s="55" t="s">
        <v>53</v>
      </c>
    </row>
    <row r="26" spans="1:14" ht="17.45" customHeight="1" thickBot="1" x14ac:dyDescent="0.25">
      <c r="A26" s="163"/>
      <c r="B26" s="93" t="s">
        <v>67</v>
      </c>
      <c r="C26" s="94" t="s">
        <v>66</v>
      </c>
      <c r="D26" s="77" t="s">
        <v>41</v>
      </c>
      <c r="E26" s="78">
        <v>10000000</v>
      </c>
      <c r="F26" s="78">
        <v>1</v>
      </c>
      <c r="G26" s="77">
        <v>1</v>
      </c>
      <c r="H26" s="79">
        <f t="shared" si="1"/>
        <v>10000000</v>
      </c>
      <c r="I26" s="53"/>
      <c r="J26" s="54"/>
      <c r="K26" s="55"/>
    </row>
    <row r="27" spans="1:14" ht="32.450000000000003" customHeight="1" thickBot="1" x14ac:dyDescent="0.25">
      <c r="A27" s="163"/>
      <c r="B27" s="95" t="s">
        <v>13</v>
      </c>
      <c r="C27" s="96" t="s">
        <v>68</v>
      </c>
      <c r="D27" s="77" t="s">
        <v>41</v>
      </c>
      <c r="E27" s="78">
        <v>1500000</v>
      </c>
      <c r="F27" s="78">
        <v>1</v>
      </c>
      <c r="G27" s="77">
        <v>1</v>
      </c>
      <c r="H27" s="79">
        <f t="shared" si="1"/>
        <v>1500000</v>
      </c>
      <c r="I27" s="53"/>
      <c r="J27" s="54"/>
      <c r="K27" s="55"/>
    </row>
    <row r="28" spans="1:14" ht="32.450000000000003" customHeight="1" thickBot="1" x14ac:dyDescent="0.25">
      <c r="A28" s="163"/>
      <c r="B28" s="95" t="s">
        <v>69</v>
      </c>
      <c r="C28" s="96" t="s">
        <v>70</v>
      </c>
      <c r="D28" s="77" t="s">
        <v>41</v>
      </c>
      <c r="E28" s="78">
        <v>750000</v>
      </c>
      <c r="F28" s="78">
        <v>1</v>
      </c>
      <c r="G28" s="77">
        <v>1</v>
      </c>
      <c r="H28" s="79">
        <f t="shared" si="1"/>
        <v>750000</v>
      </c>
      <c r="I28" s="53"/>
      <c r="J28" s="54"/>
      <c r="K28" s="55"/>
    </row>
    <row r="29" spans="1:14" ht="39" customHeight="1" x14ac:dyDescent="0.2">
      <c r="A29" s="173" t="s">
        <v>36</v>
      </c>
      <c r="B29" s="175" t="s">
        <v>48</v>
      </c>
      <c r="C29" s="94" t="s">
        <v>39</v>
      </c>
      <c r="D29" s="77" t="s">
        <v>41</v>
      </c>
      <c r="E29" s="78">
        <v>50000</v>
      </c>
      <c r="F29" s="78">
        <v>1</v>
      </c>
      <c r="G29" s="77">
        <v>4</v>
      </c>
      <c r="H29" s="79">
        <f t="shared" si="1"/>
        <v>200000</v>
      </c>
      <c r="I29" s="53"/>
      <c r="J29" s="54" t="s">
        <v>52</v>
      </c>
      <c r="K29" s="55" t="s">
        <v>53</v>
      </c>
    </row>
    <row r="30" spans="1:14" ht="30.6" customHeight="1" thickBot="1" x14ac:dyDescent="0.25">
      <c r="A30" s="174"/>
      <c r="B30" s="200"/>
      <c r="C30" s="111" t="s">
        <v>40</v>
      </c>
      <c r="D30" s="112" t="s">
        <v>41</v>
      </c>
      <c r="E30" s="113">
        <v>50000</v>
      </c>
      <c r="F30" s="113">
        <v>1</v>
      </c>
      <c r="G30" s="112">
        <v>4</v>
      </c>
      <c r="H30" s="114">
        <f t="shared" si="1"/>
        <v>200000</v>
      </c>
      <c r="I30" s="53"/>
      <c r="J30" s="54" t="s">
        <v>52</v>
      </c>
      <c r="K30" s="55" t="s">
        <v>53</v>
      </c>
    </row>
    <row r="31" spans="1:14" ht="30.6" customHeight="1" x14ac:dyDescent="0.2">
      <c r="A31" s="173" t="s">
        <v>37</v>
      </c>
      <c r="B31" s="203" t="s">
        <v>77</v>
      </c>
      <c r="C31" s="94" t="s">
        <v>78</v>
      </c>
      <c r="D31" s="77" t="s">
        <v>14</v>
      </c>
      <c r="E31" s="78">
        <v>300000</v>
      </c>
      <c r="F31" s="78">
        <v>1</v>
      </c>
      <c r="G31" s="77">
        <v>4</v>
      </c>
      <c r="H31" s="79">
        <f t="shared" si="1"/>
        <v>1200000</v>
      </c>
      <c r="I31" s="63"/>
      <c r="J31" s="54"/>
      <c r="K31" s="55"/>
    </row>
    <row r="32" spans="1:14" ht="40.15" customHeight="1" x14ac:dyDescent="0.2">
      <c r="A32" s="202"/>
      <c r="B32" s="204"/>
      <c r="C32" s="115" t="s">
        <v>79</v>
      </c>
      <c r="D32" s="81" t="s">
        <v>41</v>
      </c>
      <c r="E32" s="82">
        <v>7000000</v>
      </c>
      <c r="F32" s="82">
        <v>1</v>
      </c>
      <c r="G32" s="81">
        <v>1</v>
      </c>
      <c r="H32" s="83">
        <f t="shared" ref="H32:H33" si="2">+E32*F32*G32</f>
        <v>7000000</v>
      </c>
      <c r="I32" s="63"/>
      <c r="J32" s="54"/>
      <c r="K32" s="55"/>
    </row>
    <row r="33" spans="1:11" ht="63.6" customHeight="1" x14ac:dyDescent="0.2">
      <c r="A33" s="202"/>
      <c r="B33" s="125" t="s">
        <v>80</v>
      </c>
      <c r="C33" s="115" t="s">
        <v>81</v>
      </c>
      <c r="D33" s="81" t="s">
        <v>14</v>
      </c>
      <c r="E33" s="82">
        <v>2000000</v>
      </c>
      <c r="F33" s="82">
        <v>1</v>
      </c>
      <c r="G33" s="81">
        <v>8</v>
      </c>
      <c r="H33" s="83">
        <f t="shared" si="2"/>
        <v>16000000</v>
      </c>
      <c r="I33" s="63"/>
      <c r="J33" s="54"/>
      <c r="K33" s="55"/>
    </row>
    <row r="34" spans="1:11" ht="57.6" customHeight="1" thickBot="1" x14ac:dyDescent="0.25">
      <c r="A34" s="174"/>
      <c r="B34" s="126" t="s">
        <v>34</v>
      </c>
      <c r="C34" s="120" t="s">
        <v>45</v>
      </c>
      <c r="D34" s="85" t="s">
        <v>14</v>
      </c>
      <c r="E34" s="86">
        <v>1366000</v>
      </c>
      <c r="F34" s="86">
        <v>1</v>
      </c>
      <c r="G34" s="85">
        <v>1</v>
      </c>
      <c r="H34" s="87">
        <f t="shared" si="1"/>
        <v>1366000</v>
      </c>
      <c r="I34" s="63"/>
      <c r="J34" s="54" t="s">
        <v>52</v>
      </c>
      <c r="K34" s="55" t="s">
        <v>53</v>
      </c>
    </row>
    <row r="35" spans="1:11" ht="17.45" customHeight="1" thickBot="1" x14ac:dyDescent="0.25">
      <c r="A35" s="201" t="s">
        <v>17</v>
      </c>
      <c r="B35" s="201"/>
      <c r="C35" s="201"/>
      <c r="D35" s="116"/>
      <c r="E35" s="117"/>
      <c r="F35" s="117"/>
      <c r="G35" s="116"/>
      <c r="H35" s="118">
        <f>SUM(H9:H34)</f>
        <v>140199999.99993497</v>
      </c>
      <c r="I35" s="186"/>
      <c r="J35" s="187"/>
      <c r="K35" s="188"/>
    </row>
    <row r="36" spans="1:11" ht="15.6" customHeight="1" thickBot="1" x14ac:dyDescent="0.25">
      <c r="A36" s="184" t="s">
        <v>54</v>
      </c>
      <c r="B36" s="185"/>
      <c r="C36" s="185"/>
      <c r="D36" s="185"/>
      <c r="E36" s="185"/>
      <c r="F36" s="185"/>
      <c r="G36" s="185"/>
      <c r="H36" s="185"/>
      <c r="I36" s="56"/>
      <c r="J36" s="56"/>
      <c r="K36" s="57"/>
    </row>
    <row r="37" spans="1:11" ht="15.75" thickBot="1" x14ac:dyDescent="0.25">
      <c r="A37" s="184" t="s">
        <v>55</v>
      </c>
      <c r="B37" s="185"/>
      <c r="C37" s="185"/>
      <c r="D37" s="185"/>
      <c r="E37" s="185"/>
      <c r="F37" s="185"/>
      <c r="G37" s="185"/>
      <c r="H37" s="185"/>
      <c r="I37" s="56"/>
      <c r="J37" s="56"/>
      <c r="K37" s="57"/>
    </row>
    <row r="38" spans="1:11" x14ac:dyDescent="0.2">
      <c r="A38" s="109"/>
      <c r="B38" s="109"/>
      <c r="C38" s="109"/>
      <c r="D38" s="109"/>
      <c r="E38" s="109"/>
      <c r="F38" s="109"/>
      <c r="G38" s="109"/>
      <c r="H38" s="110"/>
    </row>
    <row r="39" spans="1:11" x14ac:dyDescent="0.2">
      <c r="A39" s="109"/>
      <c r="B39" s="109"/>
      <c r="C39" s="109"/>
      <c r="D39" s="109"/>
      <c r="E39" s="109"/>
      <c r="F39" s="109"/>
      <c r="G39" s="109"/>
      <c r="H39" s="110"/>
    </row>
    <row r="40" spans="1:11" x14ac:dyDescent="0.2">
      <c r="A40" s="109"/>
      <c r="B40" s="109"/>
      <c r="C40" s="109"/>
      <c r="D40" s="109"/>
      <c r="E40" s="109"/>
      <c r="F40" s="109"/>
      <c r="G40" s="109"/>
      <c r="H40" s="110"/>
    </row>
    <row r="41" spans="1:11" x14ac:dyDescent="0.2">
      <c r="A41" s="109"/>
      <c r="B41" s="109"/>
      <c r="C41" s="109"/>
      <c r="D41" s="109"/>
      <c r="E41" s="109"/>
      <c r="F41" s="109"/>
      <c r="G41" s="109"/>
      <c r="H41" s="110"/>
    </row>
    <row r="42" spans="1:11" x14ac:dyDescent="0.2">
      <c r="A42" s="109"/>
      <c r="B42" s="109"/>
      <c r="C42" s="109"/>
      <c r="D42" s="109"/>
      <c r="E42" s="109"/>
      <c r="F42" s="109"/>
      <c r="G42" s="109"/>
      <c r="H42" s="110"/>
    </row>
    <row r="43" spans="1:11" x14ac:dyDescent="0.2">
      <c r="A43" s="109"/>
      <c r="B43" s="109"/>
      <c r="C43" s="109"/>
      <c r="D43" s="109"/>
      <c r="E43" s="109"/>
      <c r="F43" s="109"/>
      <c r="G43" s="109"/>
      <c r="H43" s="110"/>
    </row>
    <row r="44" spans="1:11" x14ac:dyDescent="0.2">
      <c r="A44" s="109"/>
      <c r="B44" s="109"/>
      <c r="C44" s="109"/>
      <c r="D44" s="109"/>
      <c r="E44" s="109"/>
      <c r="F44" s="109"/>
      <c r="G44" s="109"/>
      <c r="H44" s="110"/>
    </row>
    <row r="45" spans="1:11" x14ac:dyDescent="0.2">
      <c r="A45" s="109"/>
      <c r="B45" s="109"/>
      <c r="C45" s="109"/>
      <c r="D45" s="109"/>
      <c r="E45" s="109"/>
      <c r="F45" s="109"/>
      <c r="G45" s="109"/>
      <c r="H45" s="110"/>
    </row>
    <row r="46" spans="1:11" x14ac:dyDescent="0.2">
      <c r="A46" s="109"/>
      <c r="B46" s="109"/>
      <c r="C46" s="109"/>
      <c r="D46" s="109"/>
      <c r="E46" s="109"/>
      <c r="F46" s="109"/>
      <c r="G46" s="109"/>
      <c r="H46" s="110"/>
    </row>
    <row r="47" spans="1:11" x14ac:dyDescent="0.2">
      <c r="A47" s="109"/>
      <c r="B47" s="109"/>
      <c r="C47" s="109"/>
      <c r="D47" s="109"/>
      <c r="E47" s="109"/>
      <c r="F47" s="109"/>
      <c r="G47" s="109"/>
      <c r="H47" s="110"/>
    </row>
    <row r="48" spans="1:11" x14ac:dyDescent="0.2">
      <c r="A48" s="109"/>
      <c r="B48" s="109"/>
      <c r="C48" s="109"/>
      <c r="D48" s="109"/>
      <c r="E48" s="109"/>
      <c r="F48" s="109"/>
      <c r="G48" s="109"/>
      <c r="H48" s="110"/>
    </row>
    <row r="49" spans="1:8" x14ac:dyDescent="0.2">
      <c r="A49" s="109"/>
      <c r="B49" s="109"/>
      <c r="C49" s="109"/>
      <c r="D49" s="109"/>
      <c r="E49" s="109"/>
      <c r="F49" s="109"/>
      <c r="G49" s="109"/>
      <c r="H49" s="110"/>
    </row>
    <row r="50" spans="1:8" x14ac:dyDescent="0.2">
      <c r="A50" s="109"/>
      <c r="B50" s="109"/>
      <c r="C50" s="109"/>
      <c r="D50" s="109"/>
      <c r="E50" s="109"/>
      <c r="F50" s="109"/>
      <c r="G50" s="109"/>
      <c r="H50" s="110"/>
    </row>
    <row r="51" spans="1:8" x14ac:dyDescent="0.2">
      <c r="A51" s="109"/>
      <c r="B51" s="109"/>
      <c r="C51" s="109"/>
      <c r="D51" s="109"/>
      <c r="E51" s="109"/>
      <c r="F51" s="109"/>
      <c r="G51" s="109"/>
      <c r="H51" s="110"/>
    </row>
    <row r="52" spans="1:8" x14ac:dyDescent="0.2">
      <c r="A52" s="109"/>
      <c r="B52" s="109"/>
      <c r="C52" s="109"/>
      <c r="D52" s="109"/>
      <c r="E52" s="109"/>
      <c r="F52" s="109"/>
      <c r="G52" s="109"/>
      <c r="H52" s="110"/>
    </row>
    <row r="53" spans="1:8" x14ac:dyDescent="0.2">
      <c r="A53" s="109"/>
      <c r="B53" s="109"/>
      <c r="C53" s="109"/>
      <c r="D53" s="109"/>
      <c r="E53" s="109"/>
      <c r="F53" s="109"/>
      <c r="G53" s="109"/>
      <c r="H53" s="110"/>
    </row>
    <row r="54" spans="1:8" x14ac:dyDescent="0.2">
      <c r="A54" s="109"/>
      <c r="B54" s="109"/>
      <c r="C54" s="109"/>
      <c r="D54" s="109"/>
      <c r="E54" s="109"/>
      <c r="F54" s="109"/>
      <c r="G54" s="109"/>
      <c r="H54" s="110"/>
    </row>
    <row r="55" spans="1:8" x14ac:dyDescent="0.2">
      <c r="A55" s="109"/>
      <c r="B55" s="109"/>
      <c r="C55" s="109"/>
      <c r="D55" s="109"/>
      <c r="E55" s="109"/>
      <c r="F55" s="109"/>
      <c r="G55" s="109"/>
      <c r="H55" s="110"/>
    </row>
    <row r="56" spans="1:8" x14ac:dyDescent="0.2">
      <c r="A56" s="109"/>
      <c r="B56" s="109"/>
      <c r="C56" s="109"/>
      <c r="D56" s="109"/>
      <c r="E56" s="109"/>
      <c r="F56" s="109"/>
      <c r="G56" s="109"/>
      <c r="H56" s="110"/>
    </row>
    <row r="57" spans="1:8" x14ac:dyDescent="0.2">
      <c r="A57" s="109"/>
      <c r="B57" s="109"/>
      <c r="C57" s="109"/>
      <c r="D57" s="109"/>
      <c r="E57" s="109"/>
      <c r="F57" s="109"/>
      <c r="G57" s="109"/>
      <c r="H57" s="110"/>
    </row>
    <row r="58" spans="1:8" x14ac:dyDescent="0.2">
      <c r="A58" s="109"/>
      <c r="B58" s="109"/>
      <c r="C58" s="109"/>
      <c r="D58" s="109"/>
      <c r="E58" s="109"/>
      <c r="F58" s="109"/>
      <c r="G58" s="109"/>
      <c r="H58" s="110"/>
    </row>
    <row r="59" spans="1:8" x14ac:dyDescent="0.2">
      <c r="A59" s="109"/>
      <c r="B59" s="109"/>
      <c r="C59" s="109"/>
      <c r="D59" s="109"/>
      <c r="E59" s="109"/>
      <c r="F59" s="109"/>
      <c r="G59" s="109"/>
      <c r="H59" s="110"/>
    </row>
    <row r="60" spans="1:8" x14ac:dyDescent="0.2">
      <c r="A60" s="109"/>
      <c r="B60" s="109"/>
      <c r="C60" s="109"/>
      <c r="D60" s="109"/>
      <c r="E60" s="109"/>
      <c r="F60" s="109"/>
      <c r="G60" s="109"/>
      <c r="H60" s="110"/>
    </row>
    <row r="61" spans="1:8" x14ac:dyDescent="0.2">
      <c r="A61" s="109"/>
      <c r="B61" s="109"/>
      <c r="C61" s="109"/>
      <c r="D61" s="109"/>
      <c r="E61" s="109"/>
      <c r="F61" s="109"/>
      <c r="G61" s="109"/>
      <c r="H61" s="110"/>
    </row>
    <row r="62" spans="1:8" x14ac:dyDescent="0.2">
      <c r="A62" s="109"/>
      <c r="B62" s="109"/>
      <c r="C62" s="109"/>
      <c r="D62" s="109"/>
      <c r="E62" s="109"/>
      <c r="F62" s="109"/>
      <c r="G62" s="109"/>
      <c r="H62" s="110"/>
    </row>
    <row r="63" spans="1:8" x14ac:dyDescent="0.2">
      <c r="A63" s="109"/>
      <c r="B63" s="109"/>
      <c r="C63" s="109"/>
      <c r="D63" s="109"/>
      <c r="E63" s="109"/>
      <c r="F63" s="109"/>
      <c r="G63" s="109"/>
      <c r="H63" s="110"/>
    </row>
    <row r="64" spans="1:8" x14ac:dyDescent="0.2">
      <c r="A64" s="109"/>
      <c r="B64" s="109"/>
      <c r="C64" s="109"/>
      <c r="D64" s="109"/>
      <c r="E64" s="109"/>
      <c r="F64" s="109"/>
      <c r="G64" s="109"/>
      <c r="H64" s="110"/>
    </row>
    <row r="65" spans="1:8" x14ac:dyDescent="0.2">
      <c r="A65" s="109"/>
      <c r="B65" s="109"/>
      <c r="C65" s="109"/>
      <c r="D65" s="109"/>
      <c r="E65" s="109"/>
      <c r="F65" s="109"/>
      <c r="G65" s="109"/>
      <c r="H65" s="110"/>
    </row>
    <row r="66" spans="1:8" x14ac:dyDescent="0.2">
      <c r="A66" s="109"/>
      <c r="B66" s="109"/>
      <c r="C66" s="109"/>
      <c r="D66" s="109"/>
      <c r="E66" s="109"/>
      <c r="F66" s="109"/>
      <c r="G66" s="109"/>
      <c r="H66" s="110"/>
    </row>
    <row r="67" spans="1:8" x14ac:dyDescent="0.2">
      <c r="A67" s="109"/>
      <c r="B67" s="109"/>
      <c r="C67" s="109"/>
      <c r="D67" s="109"/>
      <c r="E67" s="109"/>
      <c r="F67" s="109"/>
      <c r="G67" s="109"/>
      <c r="H67" s="110"/>
    </row>
    <row r="68" spans="1:8" x14ac:dyDescent="0.2">
      <c r="A68" s="109"/>
      <c r="B68" s="109"/>
      <c r="C68" s="109"/>
      <c r="D68" s="109"/>
      <c r="E68" s="109"/>
      <c r="F68" s="109"/>
      <c r="G68" s="109"/>
      <c r="H68" s="110"/>
    </row>
    <row r="69" spans="1:8" x14ac:dyDescent="0.2">
      <c r="A69" s="109"/>
      <c r="B69" s="109"/>
      <c r="C69" s="109"/>
      <c r="D69" s="109"/>
      <c r="E69" s="109"/>
      <c r="F69" s="109"/>
      <c r="G69" s="109"/>
      <c r="H69" s="110"/>
    </row>
    <row r="70" spans="1:8" x14ac:dyDescent="0.2">
      <c r="A70" s="109"/>
      <c r="B70" s="109"/>
      <c r="C70" s="109"/>
      <c r="D70" s="109"/>
      <c r="E70" s="109"/>
      <c r="F70" s="109"/>
      <c r="G70" s="109"/>
      <c r="H70" s="110"/>
    </row>
    <row r="71" spans="1:8" x14ac:dyDescent="0.2">
      <c r="A71" s="109"/>
      <c r="B71" s="109"/>
      <c r="C71" s="109"/>
      <c r="D71" s="109"/>
      <c r="E71" s="109"/>
      <c r="F71" s="109"/>
      <c r="G71" s="109"/>
      <c r="H71" s="110"/>
    </row>
    <row r="72" spans="1:8" x14ac:dyDescent="0.2">
      <c r="A72" s="109"/>
      <c r="B72" s="109"/>
      <c r="C72" s="109"/>
      <c r="D72" s="109"/>
      <c r="E72" s="109"/>
      <c r="F72" s="109"/>
      <c r="G72" s="109"/>
      <c r="H72" s="110"/>
    </row>
    <row r="73" spans="1:8" x14ac:dyDescent="0.2">
      <c r="A73" s="109"/>
      <c r="B73" s="109"/>
      <c r="C73" s="109"/>
      <c r="D73" s="109"/>
      <c r="E73" s="109"/>
      <c r="F73" s="109"/>
      <c r="G73" s="109"/>
      <c r="H73" s="110"/>
    </row>
    <row r="74" spans="1:8" x14ac:dyDescent="0.2">
      <c r="A74" s="109"/>
      <c r="B74" s="109"/>
      <c r="C74" s="109"/>
      <c r="D74" s="109"/>
      <c r="E74" s="109"/>
      <c r="F74" s="109"/>
      <c r="G74" s="109"/>
      <c r="H74" s="110"/>
    </row>
    <row r="75" spans="1:8" x14ac:dyDescent="0.2">
      <c r="A75" s="109"/>
      <c r="B75" s="109"/>
      <c r="C75" s="109"/>
      <c r="D75" s="109"/>
      <c r="E75" s="109"/>
      <c r="F75" s="109"/>
      <c r="G75" s="109"/>
      <c r="H75" s="110"/>
    </row>
    <row r="76" spans="1:8" x14ac:dyDescent="0.2">
      <c r="A76" s="109"/>
      <c r="B76" s="109"/>
      <c r="C76" s="109"/>
      <c r="D76" s="109"/>
      <c r="E76" s="109"/>
      <c r="F76" s="109"/>
      <c r="G76" s="109"/>
      <c r="H76" s="110"/>
    </row>
    <row r="77" spans="1:8" x14ac:dyDescent="0.2">
      <c r="A77" s="109"/>
      <c r="B77" s="109"/>
      <c r="C77" s="109"/>
      <c r="D77" s="109"/>
      <c r="E77" s="109"/>
      <c r="F77" s="109"/>
      <c r="G77" s="109"/>
      <c r="H77" s="110"/>
    </row>
    <row r="78" spans="1:8" x14ac:dyDescent="0.2">
      <c r="A78" s="109"/>
      <c r="B78" s="109"/>
      <c r="C78" s="109"/>
      <c r="D78" s="109"/>
      <c r="E78" s="109"/>
      <c r="F78" s="109"/>
      <c r="G78" s="109"/>
      <c r="H78" s="110"/>
    </row>
    <row r="79" spans="1:8" x14ac:dyDescent="0.2">
      <c r="A79" s="109"/>
      <c r="B79" s="109"/>
      <c r="C79" s="109"/>
      <c r="D79" s="109"/>
      <c r="E79" s="109"/>
      <c r="F79" s="109"/>
      <c r="G79" s="109"/>
      <c r="H79" s="110"/>
    </row>
    <row r="80" spans="1:8" x14ac:dyDescent="0.2">
      <c r="A80" s="109"/>
      <c r="B80" s="109"/>
      <c r="C80" s="109"/>
      <c r="D80" s="109"/>
      <c r="E80" s="109"/>
      <c r="F80" s="109"/>
      <c r="G80" s="109"/>
      <c r="H80" s="110"/>
    </row>
  </sheetData>
  <mergeCells count="22">
    <mergeCell ref="A35:C35"/>
    <mergeCell ref="I35:K35"/>
    <mergeCell ref="A36:H36"/>
    <mergeCell ref="A37:H37"/>
    <mergeCell ref="A31:A34"/>
    <mergeCell ref="B31:B32"/>
    <mergeCell ref="I13:K13"/>
    <mergeCell ref="C17:H17"/>
    <mergeCell ref="I17:K17"/>
    <mergeCell ref="B22:B23"/>
    <mergeCell ref="A29:A30"/>
    <mergeCell ref="B29:B30"/>
    <mergeCell ref="A9:A28"/>
    <mergeCell ref="B9:B10"/>
    <mergeCell ref="B11:B12"/>
    <mergeCell ref="B13:B21"/>
    <mergeCell ref="C13:H13"/>
    <mergeCell ref="A1:H1"/>
    <mergeCell ref="B2:C2"/>
    <mergeCell ref="D2:H3"/>
    <mergeCell ref="I5:K7"/>
    <mergeCell ref="J8:K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7"/>
  <sheetViews>
    <sheetView zoomScale="80" zoomScaleNormal="80" workbookViewId="0">
      <selection activeCell="C12" sqref="C12"/>
    </sheetView>
  </sheetViews>
  <sheetFormatPr baseColWidth="10" defaultColWidth="11.5703125" defaultRowHeight="12.75" x14ac:dyDescent="0.2"/>
  <cols>
    <col min="1" max="1" width="25.28515625" style="27" customWidth="1"/>
    <col min="2" max="2" width="36.28515625" style="27" customWidth="1"/>
    <col min="3" max="3" width="61.7109375" style="27" customWidth="1"/>
    <col min="4" max="4" width="15.140625" style="27" customWidth="1"/>
    <col min="5" max="5" width="21.5703125" style="27" customWidth="1"/>
    <col min="6" max="6" width="12.42578125" style="27" customWidth="1"/>
    <col min="7" max="7" width="20" style="27" customWidth="1"/>
    <col min="8" max="8" width="26" style="58" customWidth="1"/>
    <col min="9" max="9" width="14.42578125" style="27" customWidth="1"/>
    <col min="10" max="11" width="11.5703125" style="27"/>
    <col min="12" max="12" width="11.42578125" style="27" customWidth="1"/>
    <col min="13" max="16384" width="11.5703125" style="27"/>
  </cols>
  <sheetData>
    <row r="1" spans="1:14" ht="35.25" customHeight="1" thickBot="1" x14ac:dyDescent="0.25">
      <c r="A1" s="148" t="s">
        <v>87</v>
      </c>
      <c r="B1" s="149"/>
      <c r="C1" s="149"/>
      <c r="D1" s="149"/>
      <c r="E1" s="149"/>
      <c r="F1" s="149"/>
      <c r="G1" s="149"/>
      <c r="H1" s="150"/>
    </row>
    <row r="2" spans="1:14" ht="29.45" customHeight="1" thickBot="1" x14ac:dyDescent="0.25">
      <c r="A2" s="28"/>
      <c r="B2" s="157" t="s">
        <v>74</v>
      </c>
      <c r="C2" s="159"/>
      <c r="D2" s="154" t="s">
        <v>91</v>
      </c>
      <c r="E2" s="155"/>
      <c r="F2" s="155"/>
      <c r="G2" s="155"/>
      <c r="H2" s="156"/>
    </row>
    <row r="3" spans="1:14" ht="36.6" customHeight="1" thickBot="1" x14ac:dyDescent="0.25">
      <c r="B3" s="29" t="s">
        <v>0</v>
      </c>
      <c r="C3" s="30">
        <f>H35</f>
        <v>137799999.99993497</v>
      </c>
      <c r="D3" s="157"/>
      <c r="E3" s="158"/>
      <c r="F3" s="158"/>
      <c r="G3" s="158"/>
      <c r="H3" s="159"/>
    </row>
    <row r="4" spans="1:14" ht="21" customHeight="1" thickBot="1" x14ac:dyDescent="0.25">
      <c r="B4" s="31" t="s">
        <v>1</v>
      </c>
      <c r="C4" s="32">
        <v>120</v>
      </c>
      <c r="D4" s="33"/>
    </row>
    <row r="5" spans="1:14" ht="19.5" customHeight="1" x14ac:dyDescent="0.2">
      <c r="B5" s="31" t="s">
        <v>31</v>
      </c>
      <c r="C5" s="32">
        <v>6</v>
      </c>
      <c r="G5" s="34"/>
      <c r="H5" s="59"/>
      <c r="I5" s="189" t="s">
        <v>49</v>
      </c>
      <c r="J5" s="190"/>
      <c r="K5" s="191"/>
    </row>
    <row r="6" spans="1:14" ht="20.25" customHeight="1" thickBot="1" x14ac:dyDescent="0.25">
      <c r="B6" s="35" t="s">
        <v>2</v>
      </c>
      <c r="C6" s="36">
        <v>8</v>
      </c>
      <c r="I6" s="192"/>
      <c r="J6" s="193"/>
      <c r="K6" s="194"/>
    </row>
    <row r="7" spans="1:14" ht="42" customHeight="1" thickBot="1" x14ac:dyDescent="0.25">
      <c r="I7" s="195"/>
      <c r="J7" s="196"/>
      <c r="K7" s="197"/>
    </row>
    <row r="8" spans="1:14" ht="47.25" customHeight="1" thickBot="1" x14ac:dyDescent="0.25">
      <c r="A8" s="42" t="s">
        <v>3</v>
      </c>
      <c r="B8" s="26" t="s">
        <v>4</v>
      </c>
      <c r="C8" s="43" t="s">
        <v>5</v>
      </c>
      <c r="D8" s="43" t="s">
        <v>6</v>
      </c>
      <c r="E8" s="44" t="s">
        <v>7</v>
      </c>
      <c r="F8" s="45" t="s">
        <v>8</v>
      </c>
      <c r="G8" s="45" t="s">
        <v>9</v>
      </c>
      <c r="H8" s="60" t="s">
        <v>10</v>
      </c>
      <c r="I8" s="49" t="s">
        <v>50</v>
      </c>
      <c r="J8" s="198" t="s">
        <v>51</v>
      </c>
      <c r="K8" s="199"/>
    </row>
    <row r="9" spans="1:14" ht="15" x14ac:dyDescent="0.2">
      <c r="A9" s="162" t="s">
        <v>44</v>
      </c>
      <c r="B9" s="160" t="s">
        <v>43</v>
      </c>
      <c r="C9" s="64" t="s">
        <v>42</v>
      </c>
      <c r="D9" s="65" t="s">
        <v>14</v>
      </c>
      <c r="E9" s="66">
        <v>2900000</v>
      </c>
      <c r="F9" s="66">
        <v>1</v>
      </c>
      <c r="G9" s="67">
        <v>8</v>
      </c>
      <c r="H9" s="68">
        <f>+E9*F9*G9</f>
        <v>23200000</v>
      </c>
      <c r="I9" s="50"/>
      <c r="J9" s="51" t="s">
        <v>52</v>
      </c>
      <c r="K9" s="52" t="s">
        <v>53</v>
      </c>
      <c r="M9" s="34"/>
      <c r="N9" s="37"/>
    </row>
    <row r="10" spans="1:14" ht="15.75" thickBot="1" x14ac:dyDescent="0.25">
      <c r="A10" s="163"/>
      <c r="B10" s="208"/>
      <c r="C10" s="69" t="s">
        <v>57</v>
      </c>
      <c r="D10" s="70" t="s">
        <v>94</v>
      </c>
      <c r="E10" s="71">
        <v>43704</v>
      </c>
      <c r="F10" s="71">
        <f>(52.6267618524)*3</f>
        <v>157.88028555720001</v>
      </c>
      <c r="G10" s="70">
        <v>8</v>
      </c>
      <c r="H10" s="72">
        <f>+E10*F10*G10</f>
        <v>55199999.999934956</v>
      </c>
      <c r="I10" s="50"/>
      <c r="J10" s="51"/>
      <c r="K10" s="52"/>
      <c r="M10" s="34"/>
      <c r="N10" s="37"/>
    </row>
    <row r="11" spans="1:14" ht="15.75" thickBot="1" x14ac:dyDescent="0.25">
      <c r="A11" s="163"/>
      <c r="B11" s="161"/>
      <c r="C11" s="69" t="s">
        <v>73</v>
      </c>
      <c r="D11" s="70" t="s">
        <v>14</v>
      </c>
      <c r="E11" s="71">
        <v>1200000</v>
      </c>
      <c r="F11" s="71">
        <v>1</v>
      </c>
      <c r="G11" s="70">
        <v>8</v>
      </c>
      <c r="H11" s="72">
        <f>+E11*F11*G11</f>
        <v>9600000</v>
      </c>
      <c r="I11" s="53"/>
      <c r="J11" s="54" t="s">
        <v>52</v>
      </c>
      <c r="K11" s="55" t="s">
        <v>53</v>
      </c>
      <c r="M11" s="34"/>
      <c r="N11" s="37"/>
    </row>
    <row r="12" spans="1:14" ht="29.25" thickBot="1" x14ac:dyDescent="0.25">
      <c r="A12" s="163"/>
      <c r="B12" s="177" t="s">
        <v>33</v>
      </c>
      <c r="C12" s="123" t="s">
        <v>95</v>
      </c>
      <c r="D12" s="73" t="s">
        <v>41</v>
      </c>
      <c r="E12" s="74">
        <v>400000</v>
      </c>
      <c r="F12" s="74">
        <v>6</v>
      </c>
      <c r="G12" s="73">
        <v>1</v>
      </c>
      <c r="H12" s="75">
        <f>+E12*F12*G12</f>
        <v>2400000</v>
      </c>
      <c r="I12" s="53"/>
      <c r="J12" s="54"/>
      <c r="K12" s="55"/>
      <c r="M12" s="34"/>
      <c r="N12" s="37"/>
    </row>
    <row r="13" spans="1:14" ht="27.6" customHeight="1" thickBot="1" x14ac:dyDescent="0.25">
      <c r="A13" s="163"/>
      <c r="B13" s="178"/>
      <c r="C13" s="124" t="s">
        <v>56</v>
      </c>
      <c r="D13" s="73" t="s">
        <v>41</v>
      </c>
      <c r="E13" s="74">
        <v>1500000</v>
      </c>
      <c r="F13" s="74">
        <v>6</v>
      </c>
      <c r="G13" s="73">
        <v>1</v>
      </c>
      <c r="H13" s="75">
        <f>+E13*F13*G13</f>
        <v>9000000</v>
      </c>
      <c r="I13" s="53"/>
      <c r="J13" s="54" t="s">
        <v>52</v>
      </c>
      <c r="K13" s="55" t="s">
        <v>53</v>
      </c>
      <c r="M13" s="34"/>
      <c r="N13" s="37"/>
    </row>
    <row r="14" spans="1:14" ht="14.45" customHeight="1" thickBot="1" x14ac:dyDescent="0.25">
      <c r="A14" s="163"/>
      <c r="B14" s="170" t="s">
        <v>38</v>
      </c>
      <c r="C14" s="164" t="s">
        <v>60</v>
      </c>
      <c r="D14" s="165"/>
      <c r="E14" s="165"/>
      <c r="F14" s="165"/>
      <c r="G14" s="165"/>
      <c r="H14" s="166"/>
      <c r="I14" s="181"/>
      <c r="J14" s="182"/>
      <c r="K14" s="183"/>
      <c r="M14" s="34"/>
      <c r="N14" s="37"/>
    </row>
    <row r="15" spans="1:14" ht="13.15" customHeight="1" x14ac:dyDescent="0.2">
      <c r="A15" s="163"/>
      <c r="B15" s="171"/>
      <c r="C15" s="76" t="s">
        <v>39</v>
      </c>
      <c r="D15" s="77" t="s">
        <v>41</v>
      </c>
      <c r="E15" s="78">
        <v>200000</v>
      </c>
      <c r="F15" s="78">
        <v>6</v>
      </c>
      <c r="G15" s="77">
        <v>1</v>
      </c>
      <c r="H15" s="79">
        <f>E15*F15*G15</f>
        <v>1200000</v>
      </c>
      <c r="I15" s="63"/>
      <c r="J15" s="54" t="s">
        <v>52</v>
      </c>
      <c r="K15" s="55" t="s">
        <v>53</v>
      </c>
      <c r="M15" s="34"/>
      <c r="N15" s="37"/>
    </row>
    <row r="16" spans="1:14" ht="13.15" customHeight="1" x14ac:dyDescent="0.2">
      <c r="A16" s="163"/>
      <c r="B16" s="171"/>
      <c r="C16" s="80" t="s">
        <v>59</v>
      </c>
      <c r="D16" s="81" t="s">
        <v>41</v>
      </c>
      <c r="E16" s="82">
        <v>250000</v>
      </c>
      <c r="F16" s="82">
        <v>6</v>
      </c>
      <c r="G16" s="81">
        <v>1</v>
      </c>
      <c r="H16" s="83">
        <f>E16*F16*G16</f>
        <v>1500000</v>
      </c>
      <c r="I16" s="63"/>
      <c r="J16" s="54"/>
      <c r="K16" s="55"/>
      <c r="M16" s="34"/>
      <c r="N16" s="37"/>
    </row>
    <row r="17" spans="1:14" ht="14.45" customHeight="1" thickBot="1" x14ac:dyDescent="0.25">
      <c r="A17" s="163"/>
      <c r="B17" s="171"/>
      <c r="C17" s="84" t="s">
        <v>58</v>
      </c>
      <c r="D17" s="85" t="s">
        <v>41</v>
      </c>
      <c r="E17" s="86">
        <v>250000</v>
      </c>
      <c r="F17" s="86">
        <v>6</v>
      </c>
      <c r="G17" s="85">
        <v>1</v>
      </c>
      <c r="H17" s="87">
        <f>E17*F17*G17</f>
        <v>1500000</v>
      </c>
      <c r="I17" s="63"/>
      <c r="J17" s="54" t="s">
        <v>52</v>
      </c>
      <c r="K17" s="55" t="s">
        <v>53</v>
      </c>
      <c r="M17" s="34"/>
      <c r="N17" s="37"/>
    </row>
    <row r="18" spans="1:14" ht="14.45" customHeight="1" thickBot="1" x14ac:dyDescent="0.25">
      <c r="A18" s="163"/>
      <c r="B18" s="171"/>
      <c r="C18" s="167" t="s">
        <v>61</v>
      </c>
      <c r="D18" s="168"/>
      <c r="E18" s="168"/>
      <c r="F18" s="168"/>
      <c r="G18" s="168"/>
      <c r="H18" s="169"/>
      <c r="I18" s="181"/>
      <c r="J18" s="182" t="s">
        <v>52</v>
      </c>
      <c r="K18" s="183" t="s">
        <v>53</v>
      </c>
      <c r="M18" s="34"/>
      <c r="N18" s="37"/>
    </row>
    <row r="19" spans="1:14" ht="14.45" customHeight="1" x14ac:dyDescent="0.2">
      <c r="A19" s="163"/>
      <c r="B19" s="171"/>
      <c r="C19" s="76" t="s">
        <v>39</v>
      </c>
      <c r="D19" s="77" t="s">
        <v>41</v>
      </c>
      <c r="E19" s="78">
        <v>200000</v>
      </c>
      <c r="F19" s="78">
        <v>6</v>
      </c>
      <c r="G19" s="77">
        <v>1</v>
      </c>
      <c r="H19" s="79">
        <f t="shared" ref="H19:H24" si="0">E19*F19*G19</f>
        <v>1200000</v>
      </c>
      <c r="I19" s="63"/>
      <c r="J19" s="54" t="s">
        <v>52</v>
      </c>
      <c r="K19" s="55" t="s">
        <v>53</v>
      </c>
      <c r="M19" s="34"/>
      <c r="N19" s="37"/>
    </row>
    <row r="20" spans="1:14" ht="14.45" customHeight="1" x14ac:dyDescent="0.2">
      <c r="A20" s="163"/>
      <c r="B20" s="171"/>
      <c r="C20" s="80" t="s">
        <v>59</v>
      </c>
      <c r="D20" s="81" t="s">
        <v>41</v>
      </c>
      <c r="E20" s="82">
        <v>200000</v>
      </c>
      <c r="F20" s="82">
        <v>6</v>
      </c>
      <c r="G20" s="81">
        <v>1</v>
      </c>
      <c r="H20" s="83">
        <f t="shared" si="0"/>
        <v>1200000</v>
      </c>
      <c r="I20" s="63"/>
      <c r="J20" s="54" t="s">
        <v>52</v>
      </c>
      <c r="K20" s="55" t="s">
        <v>53</v>
      </c>
      <c r="M20" s="34"/>
      <c r="N20" s="37"/>
    </row>
    <row r="21" spans="1:14" ht="14.45" customHeight="1" x14ac:dyDescent="0.2">
      <c r="A21" s="163"/>
      <c r="B21" s="171"/>
      <c r="C21" s="80" t="s">
        <v>40</v>
      </c>
      <c r="D21" s="81" t="s">
        <v>41</v>
      </c>
      <c r="E21" s="82">
        <v>400000</v>
      </c>
      <c r="F21" s="82">
        <v>6</v>
      </c>
      <c r="G21" s="81">
        <v>1</v>
      </c>
      <c r="H21" s="83">
        <f t="shared" si="0"/>
        <v>2400000</v>
      </c>
      <c r="I21" s="63"/>
      <c r="J21" s="54"/>
      <c r="K21" s="55"/>
      <c r="M21" s="34"/>
      <c r="N21" s="37"/>
    </row>
    <row r="22" spans="1:14" ht="15" customHeight="1" thickBot="1" x14ac:dyDescent="0.25">
      <c r="A22" s="163"/>
      <c r="B22" s="172"/>
      <c r="C22" s="84" t="s">
        <v>58</v>
      </c>
      <c r="D22" s="85" t="s">
        <v>41</v>
      </c>
      <c r="E22" s="86">
        <v>200000</v>
      </c>
      <c r="F22" s="86">
        <v>6</v>
      </c>
      <c r="G22" s="85">
        <v>1</v>
      </c>
      <c r="H22" s="87">
        <f t="shared" si="0"/>
        <v>1200000</v>
      </c>
      <c r="I22" s="63"/>
      <c r="J22" s="54" t="s">
        <v>52</v>
      </c>
      <c r="K22" s="55" t="s">
        <v>53</v>
      </c>
      <c r="M22" s="34"/>
      <c r="N22" s="37"/>
    </row>
    <row r="23" spans="1:14" ht="15" customHeight="1" x14ac:dyDescent="0.2">
      <c r="A23" s="163"/>
      <c r="B23" s="179" t="s">
        <v>62</v>
      </c>
      <c r="C23" s="80" t="s">
        <v>59</v>
      </c>
      <c r="D23" s="81" t="s">
        <v>41</v>
      </c>
      <c r="E23" s="82">
        <v>100000</v>
      </c>
      <c r="F23" s="82">
        <v>6</v>
      </c>
      <c r="G23" s="81">
        <v>1</v>
      </c>
      <c r="H23" s="83">
        <f t="shared" si="0"/>
        <v>600000</v>
      </c>
      <c r="I23" s="63"/>
      <c r="J23" s="54"/>
      <c r="K23" s="55"/>
      <c r="M23" s="34"/>
      <c r="N23" s="37"/>
    </row>
    <row r="24" spans="1:14" ht="15" customHeight="1" thickBot="1" x14ac:dyDescent="0.25">
      <c r="A24" s="163"/>
      <c r="B24" s="180"/>
      <c r="C24" s="130" t="s">
        <v>63</v>
      </c>
      <c r="D24" s="112" t="s">
        <v>41</v>
      </c>
      <c r="E24" s="113">
        <v>200000</v>
      </c>
      <c r="F24" s="113">
        <v>6</v>
      </c>
      <c r="G24" s="112">
        <v>1</v>
      </c>
      <c r="H24" s="114">
        <f t="shared" si="0"/>
        <v>1200000</v>
      </c>
      <c r="I24" s="63"/>
      <c r="J24" s="54"/>
      <c r="K24" s="55"/>
      <c r="M24" s="34"/>
      <c r="N24" s="37"/>
    </row>
    <row r="25" spans="1:14" ht="15.75" thickBot="1" x14ac:dyDescent="0.25">
      <c r="A25" s="163"/>
      <c r="B25" s="88" t="s">
        <v>64</v>
      </c>
      <c r="C25" s="89" t="s">
        <v>39</v>
      </c>
      <c r="D25" s="90" t="s">
        <v>41</v>
      </c>
      <c r="E25" s="91">
        <v>8000</v>
      </c>
      <c r="F25" s="91">
        <v>1</v>
      </c>
      <c r="G25" s="90">
        <f>+C6</f>
        <v>8</v>
      </c>
      <c r="H25" s="92">
        <f t="shared" ref="H25:H34" si="1">+E25*F25*G25</f>
        <v>64000</v>
      </c>
      <c r="I25" s="53"/>
      <c r="J25" s="54" t="s">
        <v>52</v>
      </c>
      <c r="K25" s="55" t="s">
        <v>53</v>
      </c>
    </row>
    <row r="26" spans="1:14" ht="15.75" thickBot="1" x14ac:dyDescent="0.25">
      <c r="A26" s="163"/>
      <c r="B26" s="88" t="s">
        <v>65</v>
      </c>
      <c r="C26" s="89" t="s">
        <v>39</v>
      </c>
      <c r="D26" s="90" t="s">
        <v>41</v>
      </c>
      <c r="E26" s="91">
        <v>15000</v>
      </c>
      <c r="F26" s="91">
        <v>1</v>
      </c>
      <c r="G26" s="90">
        <v>8</v>
      </c>
      <c r="H26" s="92">
        <f t="shared" si="1"/>
        <v>120000</v>
      </c>
      <c r="I26" s="53"/>
      <c r="J26" s="54" t="s">
        <v>52</v>
      </c>
      <c r="K26" s="55" t="s">
        <v>53</v>
      </c>
    </row>
    <row r="27" spans="1:14" ht="17.45" customHeight="1" thickBot="1" x14ac:dyDescent="0.25">
      <c r="A27" s="163"/>
      <c r="B27" s="93" t="s">
        <v>67</v>
      </c>
      <c r="C27" s="94" t="s">
        <v>66</v>
      </c>
      <c r="D27" s="77" t="s">
        <v>41</v>
      </c>
      <c r="E27" s="78">
        <v>10000000</v>
      </c>
      <c r="F27" s="78">
        <v>1</v>
      </c>
      <c r="G27" s="77">
        <v>1</v>
      </c>
      <c r="H27" s="79">
        <f t="shared" si="1"/>
        <v>10000000</v>
      </c>
      <c r="I27" s="53"/>
      <c r="J27" s="54"/>
      <c r="K27" s="55"/>
    </row>
    <row r="28" spans="1:14" ht="32.450000000000003" customHeight="1" thickBot="1" x14ac:dyDescent="0.25">
      <c r="A28" s="163"/>
      <c r="B28" s="95" t="s">
        <v>13</v>
      </c>
      <c r="C28" s="96" t="s">
        <v>68</v>
      </c>
      <c r="D28" s="77" t="s">
        <v>41</v>
      </c>
      <c r="E28" s="78">
        <v>1500000</v>
      </c>
      <c r="F28" s="78">
        <v>1</v>
      </c>
      <c r="G28" s="77">
        <v>1</v>
      </c>
      <c r="H28" s="79">
        <f t="shared" si="1"/>
        <v>1500000</v>
      </c>
      <c r="I28" s="53"/>
      <c r="J28" s="54"/>
      <c r="K28" s="55"/>
    </row>
    <row r="29" spans="1:14" ht="32.450000000000003" customHeight="1" thickBot="1" x14ac:dyDescent="0.25">
      <c r="A29" s="163"/>
      <c r="B29" s="95" t="s">
        <v>69</v>
      </c>
      <c r="C29" s="96" t="s">
        <v>70</v>
      </c>
      <c r="D29" s="77" t="s">
        <v>41</v>
      </c>
      <c r="E29" s="78">
        <v>750000</v>
      </c>
      <c r="F29" s="78">
        <v>1</v>
      </c>
      <c r="G29" s="77">
        <v>1</v>
      </c>
      <c r="H29" s="79">
        <f t="shared" si="1"/>
        <v>750000</v>
      </c>
      <c r="I29" s="53"/>
      <c r="J29" s="54"/>
      <c r="K29" s="55"/>
    </row>
    <row r="30" spans="1:14" ht="34.9" customHeight="1" thickBot="1" x14ac:dyDescent="0.25">
      <c r="A30" s="163"/>
      <c r="B30" s="95" t="s">
        <v>71</v>
      </c>
      <c r="C30" s="97" t="s">
        <v>72</v>
      </c>
      <c r="D30" s="77" t="s">
        <v>41</v>
      </c>
      <c r="E30" s="78">
        <v>325000</v>
      </c>
      <c r="F30" s="78">
        <v>1</v>
      </c>
      <c r="G30" s="77">
        <v>8</v>
      </c>
      <c r="H30" s="79">
        <f t="shared" si="1"/>
        <v>2600000</v>
      </c>
      <c r="I30" s="53"/>
      <c r="J30" s="54" t="s">
        <v>52</v>
      </c>
      <c r="K30" s="55" t="s">
        <v>53</v>
      </c>
    </row>
    <row r="31" spans="1:14" ht="39" customHeight="1" x14ac:dyDescent="0.2">
      <c r="A31" s="173" t="s">
        <v>36</v>
      </c>
      <c r="B31" s="175" t="s">
        <v>48</v>
      </c>
      <c r="C31" s="94" t="s">
        <v>39</v>
      </c>
      <c r="D31" s="77" t="s">
        <v>41</v>
      </c>
      <c r="E31" s="78">
        <v>50000</v>
      </c>
      <c r="F31" s="78">
        <v>1</v>
      </c>
      <c r="G31" s="77">
        <v>4</v>
      </c>
      <c r="H31" s="79">
        <f t="shared" si="1"/>
        <v>200000</v>
      </c>
      <c r="I31" s="53"/>
      <c r="J31" s="54" t="s">
        <v>52</v>
      </c>
      <c r="K31" s="55" t="s">
        <v>53</v>
      </c>
    </row>
    <row r="32" spans="1:14" ht="30.6" customHeight="1" thickBot="1" x14ac:dyDescent="0.25">
      <c r="A32" s="174"/>
      <c r="B32" s="176"/>
      <c r="C32" s="98" t="s">
        <v>40</v>
      </c>
      <c r="D32" s="85" t="s">
        <v>41</v>
      </c>
      <c r="E32" s="86">
        <v>50000</v>
      </c>
      <c r="F32" s="86">
        <v>1</v>
      </c>
      <c r="G32" s="85">
        <v>4</v>
      </c>
      <c r="H32" s="87">
        <f t="shared" si="1"/>
        <v>200000</v>
      </c>
      <c r="I32" s="53"/>
      <c r="J32" s="54" t="s">
        <v>52</v>
      </c>
      <c r="K32" s="55" t="s">
        <v>53</v>
      </c>
    </row>
    <row r="33" spans="1:30" ht="51" x14ac:dyDescent="0.2">
      <c r="A33" s="132" t="s">
        <v>37</v>
      </c>
      <c r="B33" s="99" t="s">
        <v>34</v>
      </c>
      <c r="C33" s="100" t="s">
        <v>45</v>
      </c>
      <c r="D33" s="101" t="s">
        <v>14</v>
      </c>
      <c r="E33" s="102">
        <v>1366000</v>
      </c>
      <c r="F33" s="102">
        <v>1</v>
      </c>
      <c r="G33" s="101">
        <v>1</v>
      </c>
      <c r="H33" s="103">
        <f t="shared" si="1"/>
        <v>1366000</v>
      </c>
      <c r="I33" s="53"/>
      <c r="J33" s="54" t="s">
        <v>52</v>
      </c>
      <c r="K33" s="55" t="s">
        <v>53</v>
      </c>
    </row>
    <row r="34" spans="1:30" s="41" customFormat="1" ht="29.45" customHeight="1" x14ac:dyDescent="0.2">
      <c r="A34" s="133" t="s">
        <v>35</v>
      </c>
      <c r="B34" s="39" t="s">
        <v>76</v>
      </c>
      <c r="C34" s="39" t="s">
        <v>75</v>
      </c>
      <c r="D34" s="48" t="s">
        <v>14</v>
      </c>
      <c r="E34" s="38">
        <v>1200000</v>
      </c>
      <c r="F34" s="38">
        <v>1</v>
      </c>
      <c r="G34" s="48">
        <v>8</v>
      </c>
      <c r="H34" s="61">
        <f t="shared" si="1"/>
        <v>9600000</v>
      </c>
      <c r="I34" s="53"/>
      <c r="J34" s="54" t="s">
        <v>52</v>
      </c>
      <c r="K34" s="55" t="s">
        <v>53</v>
      </c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</row>
    <row r="35" spans="1:30" ht="22.15" customHeight="1" thickBot="1" x14ac:dyDescent="0.25">
      <c r="A35" s="205" t="s">
        <v>17</v>
      </c>
      <c r="B35" s="205"/>
      <c r="C35" s="205"/>
      <c r="D35" s="46"/>
      <c r="E35" s="47"/>
      <c r="F35" s="47"/>
      <c r="G35" s="46"/>
      <c r="H35" s="62">
        <f>SUM(H9:H34)</f>
        <v>137799999.99993497</v>
      </c>
      <c r="I35" s="186"/>
      <c r="J35" s="187"/>
      <c r="K35" s="188"/>
    </row>
    <row r="36" spans="1:30" ht="15.6" customHeight="1" thickBot="1" x14ac:dyDescent="0.25">
      <c r="A36" s="206" t="s">
        <v>54</v>
      </c>
      <c r="B36" s="207"/>
      <c r="C36" s="207"/>
      <c r="D36" s="207"/>
      <c r="E36" s="207"/>
      <c r="F36" s="207"/>
      <c r="G36" s="207"/>
      <c r="H36" s="207"/>
      <c r="I36" s="56"/>
      <c r="J36" s="56"/>
      <c r="K36" s="57"/>
    </row>
    <row r="37" spans="1:30" ht="15.75" thickBot="1" x14ac:dyDescent="0.25">
      <c r="A37" s="206" t="s">
        <v>55</v>
      </c>
      <c r="B37" s="207"/>
      <c r="C37" s="207"/>
      <c r="D37" s="207"/>
      <c r="E37" s="207"/>
      <c r="F37" s="207"/>
      <c r="G37" s="207"/>
      <c r="H37" s="207"/>
      <c r="I37" s="56"/>
      <c r="J37" s="56"/>
      <c r="K37" s="57"/>
    </row>
  </sheetData>
  <mergeCells count="20">
    <mergeCell ref="A35:C35"/>
    <mergeCell ref="I35:K35"/>
    <mergeCell ref="A36:H36"/>
    <mergeCell ref="A37:H37"/>
    <mergeCell ref="I14:K14"/>
    <mergeCell ref="C18:H18"/>
    <mergeCell ref="I18:K18"/>
    <mergeCell ref="B23:B24"/>
    <mergeCell ref="A31:A32"/>
    <mergeCell ref="B31:B32"/>
    <mergeCell ref="A9:A30"/>
    <mergeCell ref="B9:B11"/>
    <mergeCell ref="B12:B13"/>
    <mergeCell ref="B14:B22"/>
    <mergeCell ref="C14:H14"/>
    <mergeCell ref="A1:H1"/>
    <mergeCell ref="B2:C2"/>
    <mergeCell ref="D2:H3"/>
    <mergeCell ref="I5:K7"/>
    <mergeCell ref="J8:K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zoomScale="80" zoomScaleNormal="80" workbookViewId="0">
      <selection activeCell="C11" sqref="C11"/>
    </sheetView>
  </sheetViews>
  <sheetFormatPr baseColWidth="10" defaultColWidth="11.5703125" defaultRowHeight="12.75" x14ac:dyDescent="0.2"/>
  <cols>
    <col min="1" max="1" width="25.28515625" style="27" customWidth="1"/>
    <col min="2" max="2" width="36.28515625" style="27" customWidth="1"/>
    <col min="3" max="3" width="61.7109375" style="27" customWidth="1"/>
    <col min="4" max="4" width="15.140625" style="27" customWidth="1"/>
    <col min="5" max="5" width="21.5703125" style="27" customWidth="1"/>
    <col min="6" max="6" width="12.42578125" style="27" customWidth="1"/>
    <col min="7" max="7" width="20" style="27" customWidth="1"/>
    <col min="8" max="8" width="26" style="58" customWidth="1"/>
    <col min="9" max="9" width="14.42578125" style="27" customWidth="1"/>
    <col min="10" max="11" width="11.5703125" style="27"/>
    <col min="12" max="12" width="11.42578125" style="27" customWidth="1"/>
    <col min="13" max="16384" width="11.5703125" style="27"/>
  </cols>
  <sheetData>
    <row r="1" spans="1:14" ht="35.25" customHeight="1" thickBot="1" x14ac:dyDescent="0.25">
      <c r="A1" s="148" t="s">
        <v>88</v>
      </c>
      <c r="B1" s="149"/>
      <c r="C1" s="149"/>
      <c r="D1" s="149"/>
      <c r="E1" s="149"/>
      <c r="F1" s="149"/>
      <c r="G1" s="149"/>
      <c r="H1" s="150"/>
    </row>
    <row r="2" spans="1:14" ht="29.45" customHeight="1" thickBot="1" x14ac:dyDescent="0.25">
      <c r="A2" s="28"/>
      <c r="B2" s="157" t="s">
        <v>74</v>
      </c>
      <c r="C2" s="159"/>
      <c r="D2" s="154" t="s">
        <v>92</v>
      </c>
      <c r="E2" s="155"/>
      <c r="F2" s="155"/>
      <c r="G2" s="155"/>
      <c r="H2" s="156"/>
    </row>
    <row r="3" spans="1:14" ht="36.6" customHeight="1" thickBot="1" x14ac:dyDescent="0.25">
      <c r="B3" s="29" t="s">
        <v>0</v>
      </c>
      <c r="C3" s="131">
        <f>H32</f>
        <v>115999999.99993496</v>
      </c>
      <c r="D3" s="157"/>
      <c r="E3" s="158"/>
      <c r="F3" s="158"/>
      <c r="G3" s="158"/>
      <c r="H3" s="159"/>
    </row>
    <row r="4" spans="1:14" ht="21" customHeight="1" thickBot="1" x14ac:dyDescent="0.25">
      <c r="B4" s="31" t="s">
        <v>1</v>
      </c>
      <c r="C4" s="32">
        <v>120</v>
      </c>
      <c r="D4" s="33"/>
    </row>
    <row r="5" spans="1:14" ht="19.5" customHeight="1" x14ac:dyDescent="0.2">
      <c r="B5" s="31" t="s">
        <v>31</v>
      </c>
      <c r="C5" s="32">
        <v>6</v>
      </c>
      <c r="G5" s="34"/>
      <c r="H5" s="59"/>
      <c r="I5" s="189" t="s">
        <v>49</v>
      </c>
      <c r="J5" s="190"/>
      <c r="K5" s="191"/>
    </row>
    <row r="6" spans="1:14" ht="20.25" customHeight="1" thickBot="1" x14ac:dyDescent="0.25">
      <c r="B6" s="35" t="s">
        <v>2</v>
      </c>
      <c r="C6" s="36">
        <v>8</v>
      </c>
      <c r="I6" s="192"/>
      <c r="J6" s="193"/>
      <c r="K6" s="194"/>
    </row>
    <row r="7" spans="1:14" ht="42" customHeight="1" thickBot="1" x14ac:dyDescent="0.25">
      <c r="I7" s="195"/>
      <c r="J7" s="196"/>
      <c r="K7" s="197"/>
    </row>
    <row r="8" spans="1:14" ht="47.25" customHeight="1" thickBot="1" x14ac:dyDescent="0.25">
      <c r="A8" s="42" t="s">
        <v>3</v>
      </c>
      <c r="B8" s="26" t="s">
        <v>4</v>
      </c>
      <c r="C8" s="43" t="s">
        <v>5</v>
      </c>
      <c r="D8" s="43" t="s">
        <v>6</v>
      </c>
      <c r="E8" s="44" t="s">
        <v>7</v>
      </c>
      <c r="F8" s="45" t="s">
        <v>8</v>
      </c>
      <c r="G8" s="45" t="s">
        <v>9</v>
      </c>
      <c r="H8" s="60" t="s">
        <v>10</v>
      </c>
      <c r="I8" s="49" t="s">
        <v>50</v>
      </c>
      <c r="J8" s="198" t="s">
        <v>51</v>
      </c>
      <c r="K8" s="199"/>
    </row>
    <row r="9" spans="1:14" ht="15" x14ac:dyDescent="0.2">
      <c r="A9" s="162" t="s">
        <v>44</v>
      </c>
      <c r="B9" s="160" t="s">
        <v>43</v>
      </c>
      <c r="C9" s="64" t="s">
        <v>42</v>
      </c>
      <c r="D9" s="65" t="s">
        <v>14</v>
      </c>
      <c r="E9" s="66">
        <v>2900000</v>
      </c>
      <c r="F9" s="66">
        <v>1</v>
      </c>
      <c r="G9" s="67">
        <v>8</v>
      </c>
      <c r="H9" s="68">
        <f>+E9*F9*G9</f>
        <v>23200000</v>
      </c>
      <c r="I9" s="50"/>
      <c r="J9" s="51" t="s">
        <v>52</v>
      </c>
      <c r="K9" s="52" t="s">
        <v>53</v>
      </c>
      <c r="M9" s="34"/>
      <c r="N9" s="37"/>
    </row>
    <row r="10" spans="1:14" ht="15.75" thickBot="1" x14ac:dyDescent="0.25">
      <c r="A10" s="163"/>
      <c r="B10" s="208"/>
      <c r="C10" s="69" t="s">
        <v>57</v>
      </c>
      <c r="D10" s="70" t="s">
        <v>94</v>
      </c>
      <c r="E10" s="71">
        <v>43704</v>
      </c>
      <c r="F10" s="71">
        <f>(52.6267618524)*3</f>
        <v>157.88028555720001</v>
      </c>
      <c r="G10" s="70">
        <v>8</v>
      </c>
      <c r="H10" s="72">
        <f>+E10*F10*G10</f>
        <v>55199999.999934956</v>
      </c>
      <c r="I10" s="50"/>
      <c r="J10" s="51"/>
      <c r="K10" s="52"/>
      <c r="M10" s="34"/>
      <c r="N10" s="37"/>
    </row>
    <row r="11" spans="1:14" ht="29.25" thickBot="1" x14ac:dyDescent="0.25">
      <c r="A11" s="163"/>
      <c r="B11" s="177" t="s">
        <v>33</v>
      </c>
      <c r="C11" s="123" t="s">
        <v>95</v>
      </c>
      <c r="D11" s="73" t="s">
        <v>41</v>
      </c>
      <c r="E11" s="74">
        <v>400000</v>
      </c>
      <c r="F11" s="74">
        <v>6</v>
      </c>
      <c r="G11" s="73">
        <v>1</v>
      </c>
      <c r="H11" s="75">
        <f>+E11*F11*G11</f>
        <v>2400000</v>
      </c>
      <c r="I11" s="53"/>
      <c r="J11" s="54"/>
      <c r="K11" s="55"/>
      <c r="M11" s="34"/>
      <c r="N11" s="37"/>
    </row>
    <row r="12" spans="1:14" ht="27.6" customHeight="1" thickBot="1" x14ac:dyDescent="0.25">
      <c r="A12" s="163"/>
      <c r="B12" s="178"/>
      <c r="C12" s="124" t="s">
        <v>56</v>
      </c>
      <c r="D12" s="73" t="s">
        <v>41</v>
      </c>
      <c r="E12" s="74">
        <v>1500000</v>
      </c>
      <c r="F12" s="74">
        <v>6</v>
      </c>
      <c r="G12" s="73">
        <v>1</v>
      </c>
      <c r="H12" s="75">
        <f>+E12*F12*G12</f>
        <v>9000000</v>
      </c>
      <c r="I12" s="53"/>
      <c r="J12" s="54" t="s">
        <v>52</v>
      </c>
      <c r="K12" s="55" t="s">
        <v>53</v>
      </c>
      <c r="M12" s="34"/>
      <c r="N12" s="37"/>
    </row>
    <row r="13" spans="1:14" ht="14.45" customHeight="1" thickBot="1" x14ac:dyDescent="0.25">
      <c r="A13" s="163"/>
      <c r="B13" s="170" t="s">
        <v>38</v>
      </c>
      <c r="C13" s="164" t="s">
        <v>60</v>
      </c>
      <c r="D13" s="165"/>
      <c r="E13" s="165"/>
      <c r="F13" s="165"/>
      <c r="G13" s="165"/>
      <c r="H13" s="166"/>
      <c r="I13" s="181"/>
      <c r="J13" s="182"/>
      <c r="K13" s="183"/>
      <c r="M13" s="34"/>
      <c r="N13" s="37"/>
    </row>
    <row r="14" spans="1:14" ht="13.15" customHeight="1" x14ac:dyDescent="0.2">
      <c r="A14" s="163"/>
      <c r="B14" s="171"/>
      <c r="C14" s="76" t="s">
        <v>39</v>
      </c>
      <c r="D14" s="77" t="s">
        <v>41</v>
      </c>
      <c r="E14" s="78">
        <v>200000</v>
      </c>
      <c r="F14" s="78">
        <v>6</v>
      </c>
      <c r="G14" s="77">
        <v>1</v>
      </c>
      <c r="H14" s="79">
        <f>E14*F14*G14</f>
        <v>1200000</v>
      </c>
      <c r="I14" s="63"/>
      <c r="J14" s="54" t="s">
        <v>52</v>
      </c>
      <c r="K14" s="55" t="s">
        <v>53</v>
      </c>
      <c r="M14" s="34"/>
      <c r="N14" s="37"/>
    </row>
    <row r="15" spans="1:14" ht="13.15" customHeight="1" x14ac:dyDescent="0.2">
      <c r="A15" s="163"/>
      <c r="B15" s="171"/>
      <c r="C15" s="80" t="s">
        <v>59</v>
      </c>
      <c r="D15" s="81" t="s">
        <v>41</v>
      </c>
      <c r="E15" s="82">
        <v>250000</v>
      </c>
      <c r="F15" s="82">
        <v>6</v>
      </c>
      <c r="G15" s="81">
        <v>1</v>
      </c>
      <c r="H15" s="83">
        <f>E15*F15*G15</f>
        <v>1500000</v>
      </c>
      <c r="I15" s="63"/>
      <c r="J15" s="54"/>
      <c r="K15" s="55"/>
      <c r="M15" s="34"/>
      <c r="N15" s="37"/>
    </row>
    <row r="16" spans="1:14" ht="14.45" customHeight="1" thickBot="1" x14ac:dyDescent="0.25">
      <c r="A16" s="163"/>
      <c r="B16" s="171"/>
      <c r="C16" s="84" t="s">
        <v>58</v>
      </c>
      <c r="D16" s="85" t="s">
        <v>41</v>
      </c>
      <c r="E16" s="86">
        <v>250000</v>
      </c>
      <c r="F16" s="86">
        <v>6</v>
      </c>
      <c r="G16" s="85">
        <v>1</v>
      </c>
      <c r="H16" s="87">
        <f>E16*F16*G16</f>
        <v>1500000</v>
      </c>
      <c r="I16" s="63"/>
      <c r="J16" s="54" t="s">
        <v>52</v>
      </c>
      <c r="K16" s="55" t="s">
        <v>53</v>
      </c>
      <c r="M16" s="34"/>
      <c r="N16" s="37"/>
    </row>
    <row r="17" spans="1:14" ht="14.45" customHeight="1" thickBot="1" x14ac:dyDescent="0.25">
      <c r="A17" s="163"/>
      <c r="B17" s="171"/>
      <c r="C17" s="167" t="s">
        <v>61</v>
      </c>
      <c r="D17" s="168"/>
      <c r="E17" s="168"/>
      <c r="F17" s="168"/>
      <c r="G17" s="168"/>
      <c r="H17" s="169"/>
      <c r="I17" s="181"/>
      <c r="J17" s="182" t="s">
        <v>52</v>
      </c>
      <c r="K17" s="183" t="s">
        <v>53</v>
      </c>
      <c r="M17" s="34"/>
      <c r="N17" s="37"/>
    </row>
    <row r="18" spans="1:14" ht="14.45" customHeight="1" x14ac:dyDescent="0.2">
      <c r="A18" s="163"/>
      <c r="B18" s="171"/>
      <c r="C18" s="76" t="s">
        <v>39</v>
      </c>
      <c r="D18" s="77" t="s">
        <v>41</v>
      </c>
      <c r="E18" s="78">
        <v>200000</v>
      </c>
      <c r="F18" s="78">
        <v>6</v>
      </c>
      <c r="G18" s="77">
        <v>1</v>
      </c>
      <c r="H18" s="79">
        <f t="shared" ref="H18:H23" si="0">E18*F18*G18</f>
        <v>1200000</v>
      </c>
      <c r="I18" s="63"/>
      <c r="J18" s="54" t="s">
        <v>52</v>
      </c>
      <c r="K18" s="55" t="s">
        <v>53</v>
      </c>
      <c r="M18" s="34"/>
      <c r="N18" s="37"/>
    </row>
    <row r="19" spans="1:14" ht="14.45" customHeight="1" x14ac:dyDescent="0.2">
      <c r="A19" s="163"/>
      <c r="B19" s="171"/>
      <c r="C19" s="80" t="s">
        <v>59</v>
      </c>
      <c r="D19" s="81" t="s">
        <v>41</v>
      </c>
      <c r="E19" s="82">
        <v>200000</v>
      </c>
      <c r="F19" s="82">
        <v>6</v>
      </c>
      <c r="G19" s="81">
        <v>1</v>
      </c>
      <c r="H19" s="83">
        <f t="shared" si="0"/>
        <v>1200000</v>
      </c>
      <c r="I19" s="63"/>
      <c r="J19" s="54" t="s">
        <v>52</v>
      </c>
      <c r="K19" s="55" t="s">
        <v>53</v>
      </c>
      <c r="M19" s="34"/>
      <c r="N19" s="37"/>
    </row>
    <row r="20" spans="1:14" ht="14.45" customHeight="1" x14ac:dyDescent="0.2">
      <c r="A20" s="163"/>
      <c r="B20" s="171"/>
      <c r="C20" s="80" t="s">
        <v>40</v>
      </c>
      <c r="D20" s="81" t="s">
        <v>41</v>
      </c>
      <c r="E20" s="82">
        <v>400000</v>
      </c>
      <c r="F20" s="82">
        <v>6</v>
      </c>
      <c r="G20" s="81">
        <v>1</v>
      </c>
      <c r="H20" s="83">
        <f t="shared" si="0"/>
        <v>2400000</v>
      </c>
      <c r="I20" s="63"/>
      <c r="J20" s="54"/>
      <c r="K20" s="55"/>
      <c r="M20" s="34"/>
      <c r="N20" s="37"/>
    </row>
    <row r="21" spans="1:14" ht="15" customHeight="1" thickBot="1" x14ac:dyDescent="0.25">
      <c r="A21" s="163"/>
      <c r="B21" s="172"/>
      <c r="C21" s="84" t="s">
        <v>58</v>
      </c>
      <c r="D21" s="85" t="s">
        <v>41</v>
      </c>
      <c r="E21" s="86">
        <v>200000</v>
      </c>
      <c r="F21" s="86">
        <v>6</v>
      </c>
      <c r="G21" s="85">
        <v>1</v>
      </c>
      <c r="H21" s="87">
        <f t="shared" si="0"/>
        <v>1200000</v>
      </c>
      <c r="I21" s="63"/>
      <c r="J21" s="54" t="s">
        <v>52</v>
      </c>
      <c r="K21" s="55" t="s">
        <v>53</v>
      </c>
      <c r="M21" s="34"/>
      <c r="N21" s="37"/>
    </row>
    <row r="22" spans="1:14" ht="15" customHeight="1" x14ac:dyDescent="0.2">
      <c r="A22" s="163"/>
      <c r="B22" s="179" t="s">
        <v>62</v>
      </c>
      <c r="C22" s="80" t="s">
        <v>59</v>
      </c>
      <c r="D22" s="81" t="s">
        <v>41</v>
      </c>
      <c r="E22" s="82">
        <v>100000</v>
      </c>
      <c r="F22" s="82">
        <v>6</v>
      </c>
      <c r="G22" s="81">
        <v>1</v>
      </c>
      <c r="H22" s="83">
        <f t="shared" si="0"/>
        <v>600000</v>
      </c>
      <c r="I22" s="63"/>
      <c r="J22" s="54"/>
      <c r="K22" s="55"/>
      <c r="M22" s="34"/>
      <c r="N22" s="37"/>
    </row>
    <row r="23" spans="1:14" ht="15" customHeight="1" thickBot="1" x14ac:dyDescent="0.25">
      <c r="A23" s="163"/>
      <c r="B23" s="180"/>
      <c r="C23" s="130" t="s">
        <v>63</v>
      </c>
      <c r="D23" s="112" t="s">
        <v>41</v>
      </c>
      <c r="E23" s="113">
        <v>200000</v>
      </c>
      <c r="F23" s="113">
        <v>6</v>
      </c>
      <c r="G23" s="112">
        <v>1</v>
      </c>
      <c r="H23" s="114">
        <f t="shared" si="0"/>
        <v>1200000</v>
      </c>
      <c r="I23" s="63"/>
      <c r="J23" s="54"/>
      <c r="K23" s="55"/>
      <c r="M23" s="34"/>
      <c r="N23" s="37"/>
    </row>
    <row r="24" spans="1:14" ht="15.75" thickBot="1" x14ac:dyDescent="0.25">
      <c r="A24" s="163"/>
      <c r="B24" s="88" t="s">
        <v>64</v>
      </c>
      <c r="C24" s="89" t="s">
        <v>39</v>
      </c>
      <c r="D24" s="90" t="s">
        <v>41</v>
      </c>
      <c r="E24" s="91">
        <v>8000</v>
      </c>
      <c r="F24" s="91">
        <v>1</v>
      </c>
      <c r="G24" s="90">
        <f>+C6</f>
        <v>8</v>
      </c>
      <c r="H24" s="92">
        <f t="shared" ref="H24:H31" si="1">+E24*F24*G24</f>
        <v>64000</v>
      </c>
      <c r="I24" s="53"/>
      <c r="J24" s="54" t="s">
        <v>52</v>
      </c>
      <c r="K24" s="55" t="s">
        <v>53</v>
      </c>
    </row>
    <row r="25" spans="1:14" ht="15.75" thickBot="1" x14ac:dyDescent="0.25">
      <c r="A25" s="163"/>
      <c r="B25" s="88" t="s">
        <v>65</v>
      </c>
      <c r="C25" s="89" t="s">
        <v>39</v>
      </c>
      <c r="D25" s="90" t="s">
        <v>41</v>
      </c>
      <c r="E25" s="91">
        <v>15000</v>
      </c>
      <c r="F25" s="91">
        <v>1</v>
      </c>
      <c r="G25" s="90">
        <v>8</v>
      </c>
      <c r="H25" s="92">
        <f t="shared" si="1"/>
        <v>120000</v>
      </c>
      <c r="I25" s="53"/>
      <c r="J25" s="54" t="s">
        <v>52</v>
      </c>
      <c r="K25" s="55" t="s">
        <v>53</v>
      </c>
    </row>
    <row r="26" spans="1:14" ht="17.45" customHeight="1" thickBot="1" x14ac:dyDescent="0.25">
      <c r="A26" s="163"/>
      <c r="B26" s="93" t="s">
        <v>67</v>
      </c>
      <c r="C26" s="94" t="s">
        <v>66</v>
      </c>
      <c r="D26" s="77" t="s">
        <v>41</v>
      </c>
      <c r="E26" s="78">
        <v>10000000</v>
      </c>
      <c r="F26" s="78">
        <v>1</v>
      </c>
      <c r="G26" s="77">
        <v>1</v>
      </c>
      <c r="H26" s="79">
        <f t="shared" si="1"/>
        <v>10000000</v>
      </c>
      <c r="I26" s="53"/>
      <c r="J26" s="54"/>
      <c r="K26" s="55"/>
    </row>
    <row r="27" spans="1:14" ht="32.450000000000003" customHeight="1" thickBot="1" x14ac:dyDescent="0.25">
      <c r="A27" s="163"/>
      <c r="B27" s="95" t="s">
        <v>13</v>
      </c>
      <c r="C27" s="96" t="s">
        <v>68</v>
      </c>
      <c r="D27" s="77" t="s">
        <v>41</v>
      </c>
      <c r="E27" s="78">
        <v>1500000</v>
      </c>
      <c r="F27" s="78">
        <v>1</v>
      </c>
      <c r="G27" s="77">
        <v>1</v>
      </c>
      <c r="H27" s="79">
        <f t="shared" si="1"/>
        <v>1500000</v>
      </c>
      <c r="I27" s="53"/>
      <c r="J27" s="54"/>
      <c r="K27" s="55"/>
    </row>
    <row r="28" spans="1:14" ht="32.450000000000003" customHeight="1" thickBot="1" x14ac:dyDescent="0.25">
      <c r="A28" s="163"/>
      <c r="B28" s="95" t="s">
        <v>69</v>
      </c>
      <c r="C28" s="96" t="s">
        <v>70</v>
      </c>
      <c r="D28" s="77" t="s">
        <v>41</v>
      </c>
      <c r="E28" s="78">
        <v>750000</v>
      </c>
      <c r="F28" s="78">
        <v>1</v>
      </c>
      <c r="G28" s="77">
        <v>1</v>
      </c>
      <c r="H28" s="79">
        <f t="shared" si="1"/>
        <v>750000</v>
      </c>
      <c r="I28" s="53"/>
      <c r="J28" s="54"/>
      <c r="K28" s="55"/>
    </row>
    <row r="29" spans="1:14" ht="39" customHeight="1" x14ac:dyDescent="0.2">
      <c r="A29" s="173" t="s">
        <v>36</v>
      </c>
      <c r="B29" s="175" t="s">
        <v>48</v>
      </c>
      <c r="C29" s="94" t="s">
        <v>39</v>
      </c>
      <c r="D29" s="77" t="s">
        <v>41</v>
      </c>
      <c r="E29" s="78">
        <v>50000</v>
      </c>
      <c r="F29" s="78">
        <v>1</v>
      </c>
      <c r="G29" s="77">
        <v>4</v>
      </c>
      <c r="H29" s="79">
        <f t="shared" si="1"/>
        <v>200000</v>
      </c>
      <c r="I29" s="53"/>
      <c r="J29" s="54" t="s">
        <v>52</v>
      </c>
      <c r="K29" s="55" t="s">
        <v>53</v>
      </c>
    </row>
    <row r="30" spans="1:14" ht="30.6" customHeight="1" thickBot="1" x14ac:dyDescent="0.25">
      <c r="A30" s="174"/>
      <c r="B30" s="176"/>
      <c r="C30" s="98" t="s">
        <v>40</v>
      </c>
      <c r="D30" s="85" t="s">
        <v>41</v>
      </c>
      <c r="E30" s="86">
        <v>50000</v>
      </c>
      <c r="F30" s="86">
        <v>1</v>
      </c>
      <c r="G30" s="85">
        <v>4</v>
      </c>
      <c r="H30" s="87">
        <f t="shared" si="1"/>
        <v>200000</v>
      </c>
      <c r="I30" s="53"/>
      <c r="J30" s="54" t="s">
        <v>52</v>
      </c>
      <c r="K30" s="55" t="s">
        <v>53</v>
      </c>
    </row>
    <row r="31" spans="1:14" ht="51" x14ac:dyDescent="0.2">
      <c r="A31" s="132" t="s">
        <v>37</v>
      </c>
      <c r="B31" s="99" t="s">
        <v>34</v>
      </c>
      <c r="C31" s="100" t="s">
        <v>45</v>
      </c>
      <c r="D31" s="101" t="s">
        <v>14</v>
      </c>
      <c r="E31" s="102">
        <v>1366000</v>
      </c>
      <c r="F31" s="102">
        <v>1</v>
      </c>
      <c r="G31" s="101">
        <v>1</v>
      </c>
      <c r="H31" s="103">
        <f t="shared" si="1"/>
        <v>1366000</v>
      </c>
      <c r="I31" s="53"/>
      <c r="J31" s="54" t="s">
        <v>52</v>
      </c>
      <c r="K31" s="55" t="s">
        <v>53</v>
      </c>
    </row>
    <row r="32" spans="1:14" ht="22.15" customHeight="1" thickBot="1" x14ac:dyDescent="0.25">
      <c r="A32" s="205" t="s">
        <v>17</v>
      </c>
      <c r="B32" s="205"/>
      <c r="C32" s="205"/>
      <c r="D32" s="46"/>
      <c r="E32" s="47"/>
      <c r="F32" s="47"/>
      <c r="G32" s="46"/>
      <c r="H32" s="62">
        <f>SUM(H9:H31)</f>
        <v>115999999.99993496</v>
      </c>
      <c r="I32" s="186"/>
      <c r="J32" s="187"/>
      <c r="K32" s="188"/>
    </row>
    <row r="33" spans="1:11" ht="15.6" customHeight="1" thickBot="1" x14ac:dyDescent="0.25">
      <c r="A33" s="206" t="s">
        <v>54</v>
      </c>
      <c r="B33" s="207"/>
      <c r="C33" s="207"/>
      <c r="D33" s="207"/>
      <c r="E33" s="207"/>
      <c r="F33" s="207"/>
      <c r="G33" s="207"/>
      <c r="H33" s="207"/>
      <c r="I33" s="56"/>
      <c r="J33" s="56"/>
      <c r="K33" s="57"/>
    </row>
    <row r="34" spans="1:11" ht="15.75" thickBot="1" x14ac:dyDescent="0.25">
      <c r="A34" s="206" t="s">
        <v>55</v>
      </c>
      <c r="B34" s="207"/>
      <c r="C34" s="207"/>
      <c r="D34" s="207"/>
      <c r="E34" s="207"/>
      <c r="F34" s="207"/>
      <c r="G34" s="207"/>
      <c r="H34" s="207"/>
      <c r="I34" s="56"/>
      <c r="J34" s="56"/>
      <c r="K34" s="57"/>
    </row>
  </sheetData>
  <mergeCells count="20">
    <mergeCell ref="A32:C32"/>
    <mergeCell ref="I32:K32"/>
    <mergeCell ref="A33:H33"/>
    <mergeCell ref="A34:H34"/>
    <mergeCell ref="I13:K13"/>
    <mergeCell ref="C17:H17"/>
    <mergeCell ref="I17:K17"/>
    <mergeCell ref="B22:B23"/>
    <mergeCell ref="A29:A30"/>
    <mergeCell ref="B29:B30"/>
    <mergeCell ref="A9:A28"/>
    <mergeCell ref="B9:B10"/>
    <mergeCell ref="B11:B12"/>
    <mergeCell ref="B13:B21"/>
    <mergeCell ref="C13:H13"/>
    <mergeCell ref="A1:H1"/>
    <mergeCell ref="B2:C2"/>
    <mergeCell ref="D2:H3"/>
    <mergeCell ref="I5:K7"/>
    <mergeCell ref="J8:K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zoomScale="80" zoomScaleNormal="80" workbookViewId="0">
      <selection sqref="A1:H1"/>
    </sheetView>
  </sheetViews>
  <sheetFormatPr baseColWidth="10" defaultColWidth="11.5703125" defaultRowHeight="12.75" x14ac:dyDescent="0.2"/>
  <cols>
    <col min="1" max="1" width="25.28515625" style="27" customWidth="1"/>
    <col min="2" max="2" width="36.28515625" style="27" customWidth="1"/>
    <col min="3" max="3" width="61.7109375" style="27" customWidth="1"/>
    <col min="4" max="4" width="15.140625" style="27" customWidth="1"/>
    <col min="5" max="5" width="21.5703125" style="27" customWidth="1"/>
    <col min="6" max="6" width="12.42578125" style="27" customWidth="1"/>
    <col min="7" max="7" width="20" style="27" customWidth="1"/>
    <col min="8" max="8" width="26" style="58" customWidth="1"/>
    <col min="9" max="9" width="14.42578125" style="27" customWidth="1"/>
    <col min="10" max="11" width="11.5703125" style="27"/>
    <col min="12" max="12" width="11.42578125" style="27" customWidth="1"/>
    <col min="13" max="16384" width="11.5703125" style="27"/>
  </cols>
  <sheetData>
    <row r="1" spans="1:14" ht="35.25" customHeight="1" thickBot="1" x14ac:dyDescent="0.25">
      <c r="A1" s="148" t="s">
        <v>84</v>
      </c>
      <c r="B1" s="149"/>
      <c r="C1" s="149"/>
      <c r="D1" s="149"/>
      <c r="E1" s="149"/>
      <c r="F1" s="149"/>
      <c r="G1" s="149"/>
      <c r="H1" s="150"/>
    </row>
    <row r="2" spans="1:14" ht="29.45" customHeight="1" thickBot="1" x14ac:dyDescent="0.25">
      <c r="A2" s="28"/>
      <c r="B2" s="157" t="s">
        <v>74</v>
      </c>
      <c r="C2" s="159"/>
      <c r="D2" s="154" t="s">
        <v>93</v>
      </c>
      <c r="E2" s="155"/>
      <c r="F2" s="155"/>
      <c r="G2" s="155"/>
      <c r="H2" s="156"/>
    </row>
    <row r="3" spans="1:14" ht="36.6" customHeight="1" thickBot="1" x14ac:dyDescent="0.25">
      <c r="B3" s="29" t="s">
        <v>0</v>
      </c>
      <c r="C3" s="30">
        <f>H33</f>
        <v>135999999.99993497</v>
      </c>
      <c r="D3" s="157"/>
      <c r="E3" s="158"/>
      <c r="F3" s="158"/>
      <c r="G3" s="158"/>
      <c r="H3" s="159"/>
    </row>
    <row r="4" spans="1:14" ht="21" customHeight="1" thickBot="1" x14ac:dyDescent="0.25">
      <c r="B4" s="31" t="s">
        <v>1</v>
      </c>
      <c r="C4" s="32">
        <v>120</v>
      </c>
      <c r="D4" s="33"/>
    </row>
    <row r="5" spans="1:14" ht="19.5" customHeight="1" x14ac:dyDescent="0.2">
      <c r="B5" s="31" t="s">
        <v>31</v>
      </c>
      <c r="C5" s="32">
        <v>6</v>
      </c>
      <c r="G5" s="34"/>
      <c r="H5" s="59"/>
      <c r="I5" s="189" t="s">
        <v>49</v>
      </c>
      <c r="J5" s="190"/>
      <c r="K5" s="191"/>
    </row>
    <row r="6" spans="1:14" ht="20.25" customHeight="1" thickBot="1" x14ac:dyDescent="0.25">
      <c r="B6" s="35" t="s">
        <v>2</v>
      </c>
      <c r="C6" s="36">
        <v>8</v>
      </c>
      <c r="I6" s="192"/>
      <c r="J6" s="193"/>
      <c r="K6" s="194"/>
    </row>
    <row r="7" spans="1:14" ht="42" customHeight="1" thickBot="1" x14ac:dyDescent="0.25">
      <c r="I7" s="195"/>
      <c r="J7" s="196"/>
      <c r="K7" s="197"/>
    </row>
    <row r="8" spans="1:14" ht="47.25" customHeight="1" thickBot="1" x14ac:dyDescent="0.25">
      <c r="A8" s="42" t="s">
        <v>3</v>
      </c>
      <c r="B8" s="26" t="s">
        <v>4</v>
      </c>
      <c r="C8" s="43" t="s">
        <v>5</v>
      </c>
      <c r="D8" s="43" t="s">
        <v>6</v>
      </c>
      <c r="E8" s="44" t="s">
        <v>7</v>
      </c>
      <c r="F8" s="45" t="s">
        <v>8</v>
      </c>
      <c r="G8" s="45" t="s">
        <v>9</v>
      </c>
      <c r="H8" s="60" t="s">
        <v>10</v>
      </c>
      <c r="I8" s="49" t="s">
        <v>50</v>
      </c>
      <c r="J8" s="198" t="s">
        <v>51</v>
      </c>
      <c r="K8" s="199"/>
    </row>
    <row r="9" spans="1:14" ht="15" x14ac:dyDescent="0.2">
      <c r="A9" s="162" t="s">
        <v>44</v>
      </c>
      <c r="B9" s="160" t="s">
        <v>43</v>
      </c>
      <c r="C9" s="64" t="s">
        <v>42</v>
      </c>
      <c r="D9" s="65" t="s">
        <v>14</v>
      </c>
      <c r="E9" s="66">
        <v>2900000</v>
      </c>
      <c r="F9" s="66">
        <v>1</v>
      </c>
      <c r="G9" s="67">
        <v>8</v>
      </c>
      <c r="H9" s="68">
        <f>+E9*F9*G9</f>
        <v>23200000</v>
      </c>
      <c r="I9" s="50"/>
      <c r="J9" s="51" t="s">
        <v>52</v>
      </c>
      <c r="K9" s="52" t="s">
        <v>53</v>
      </c>
      <c r="M9" s="34"/>
      <c r="N9" s="37"/>
    </row>
    <row r="10" spans="1:14" ht="15.75" thickBot="1" x14ac:dyDescent="0.25">
      <c r="A10" s="163"/>
      <c r="B10" s="208"/>
      <c r="C10" s="69" t="s">
        <v>57</v>
      </c>
      <c r="D10" s="70" t="s">
        <v>94</v>
      </c>
      <c r="E10" s="71">
        <v>43704</v>
      </c>
      <c r="F10" s="71">
        <f>(52.6267618524)*3</f>
        <v>157.88028555720001</v>
      </c>
      <c r="G10" s="70">
        <v>8</v>
      </c>
      <c r="H10" s="72">
        <f>+E10*F10*G10</f>
        <v>55199999.999934956</v>
      </c>
      <c r="I10" s="50"/>
      <c r="J10" s="51"/>
      <c r="K10" s="52"/>
      <c r="M10" s="34"/>
      <c r="N10" s="37"/>
    </row>
    <row r="11" spans="1:14" ht="29.25" thickBot="1" x14ac:dyDescent="0.25">
      <c r="A11" s="163"/>
      <c r="B11" s="177" t="s">
        <v>33</v>
      </c>
      <c r="C11" s="123" t="s">
        <v>95</v>
      </c>
      <c r="D11" s="73" t="s">
        <v>41</v>
      </c>
      <c r="E11" s="74">
        <v>400000</v>
      </c>
      <c r="F11" s="74">
        <v>6</v>
      </c>
      <c r="G11" s="73">
        <v>1</v>
      </c>
      <c r="H11" s="75">
        <f>+E11*F11*G11</f>
        <v>2400000</v>
      </c>
      <c r="I11" s="53"/>
      <c r="J11" s="54"/>
      <c r="K11" s="55"/>
      <c r="M11" s="34"/>
      <c r="N11" s="37"/>
    </row>
    <row r="12" spans="1:14" ht="27.6" customHeight="1" thickBot="1" x14ac:dyDescent="0.25">
      <c r="A12" s="163"/>
      <c r="B12" s="178"/>
      <c r="C12" s="124" t="s">
        <v>56</v>
      </c>
      <c r="D12" s="73" t="s">
        <v>41</v>
      </c>
      <c r="E12" s="74">
        <v>1500000</v>
      </c>
      <c r="F12" s="74">
        <v>6</v>
      </c>
      <c r="G12" s="73">
        <v>1</v>
      </c>
      <c r="H12" s="75">
        <f>+E12*F12*G12</f>
        <v>9000000</v>
      </c>
      <c r="I12" s="53"/>
      <c r="J12" s="54" t="s">
        <v>52</v>
      </c>
      <c r="K12" s="55" t="s">
        <v>53</v>
      </c>
      <c r="M12" s="34"/>
      <c r="N12" s="37"/>
    </row>
    <row r="13" spans="1:14" ht="14.45" customHeight="1" thickBot="1" x14ac:dyDescent="0.25">
      <c r="A13" s="163"/>
      <c r="B13" s="170" t="s">
        <v>38</v>
      </c>
      <c r="C13" s="164" t="s">
        <v>60</v>
      </c>
      <c r="D13" s="165"/>
      <c r="E13" s="165"/>
      <c r="F13" s="165"/>
      <c r="G13" s="165"/>
      <c r="H13" s="166"/>
      <c r="I13" s="181"/>
      <c r="J13" s="182"/>
      <c r="K13" s="183"/>
      <c r="M13" s="34"/>
      <c r="N13" s="37"/>
    </row>
    <row r="14" spans="1:14" ht="13.15" customHeight="1" x14ac:dyDescent="0.2">
      <c r="A14" s="163"/>
      <c r="B14" s="171"/>
      <c r="C14" s="76" t="s">
        <v>39</v>
      </c>
      <c r="D14" s="77" t="s">
        <v>41</v>
      </c>
      <c r="E14" s="78">
        <v>200000</v>
      </c>
      <c r="F14" s="78">
        <v>6</v>
      </c>
      <c r="G14" s="77">
        <v>1</v>
      </c>
      <c r="H14" s="79">
        <f>E14*F14*G14</f>
        <v>1200000</v>
      </c>
      <c r="I14" s="63"/>
      <c r="J14" s="54" t="s">
        <v>52</v>
      </c>
      <c r="K14" s="55" t="s">
        <v>53</v>
      </c>
      <c r="M14" s="34"/>
      <c r="N14" s="37"/>
    </row>
    <row r="15" spans="1:14" ht="13.15" customHeight="1" x14ac:dyDescent="0.2">
      <c r="A15" s="163"/>
      <c r="B15" s="171"/>
      <c r="C15" s="80" t="s">
        <v>59</v>
      </c>
      <c r="D15" s="81" t="s">
        <v>41</v>
      </c>
      <c r="E15" s="82">
        <v>250000</v>
      </c>
      <c r="F15" s="82">
        <v>6</v>
      </c>
      <c r="G15" s="81">
        <v>1</v>
      </c>
      <c r="H15" s="83">
        <f>E15*F15*G15</f>
        <v>1500000</v>
      </c>
      <c r="I15" s="63"/>
      <c r="J15" s="54"/>
      <c r="K15" s="55"/>
      <c r="M15" s="34"/>
      <c r="N15" s="37"/>
    </row>
    <row r="16" spans="1:14" ht="14.45" customHeight="1" thickBot="1" x14ac:dyDescent="0.25">
      <c r="A16" s="163"/>
      <c r="B16" s="171"/>
      <c r="C16" s="84" t="s">
        <v>58</v>
      </c>
      <c r="D16" s="85" t="s">
        <v>41</v>
      </c>
      <c r="E16" s="86">
        <v>250000</v>
      </c>
      <c r="F16" s="86">
        <v>6</v>
      </c>
      <c r="G16" s="85">
        <v>1</v>
      </c>
      <c r="H16" s="87">
        <f>E16*F16*G16</f>
        <v>1500000</v>
      </c>
      <c r="I16" s="63"/>
      <c r="J16" s="54" t="s">
        <v>52</v>
      </c>
      <c r="K16" s="55" t="s">
        <v>53</v>
      </c>
      <c r="M16" s="34"/>
      <c r="N16" s="37"/>
    </row>
    <row r="17" spans="1:14" ht="14.45" customHeight="1" thickBot="1" x14ac:dyDescent="0.25">
      <c r="A17" s="163"/>
      <c r="B17" s="171"/>
      <c r="C17" s="167" t="s">
        <v>61</v>
      </c>
      <c r="D17" s="168"/>
      <c r="E17" s="168"/>
      <c r="F17" s="168"/>
      <c r="G17" s="168"/>
      <c r="H17" s="169"/>
      <c r="I17" s="181"/>
      <c r="J17" s="182" t="s">
        <v>52</v>
      </c>
      <c r="K17" s="183" t="s">
        <v>53</v>
      </c>
      <c r="M17" s="34"/>
      <c r="N17" s="37"/>
    </row>
    <row r="18" spans="1:14" ht="14.45" customHeight="1" x14ac:dyDescent="0.2">
      <c r="A18" s="163"/>
      <c r="B18" s="171"/>
      <c r="C18" s="76" t="s">
        <v>39</v>
      </c>
      <c r="D18" s="77" t="s">
        <v>41</v>
      </c>
      <c r="E18" s="78">
        <v>200000</v>
      </c>
      <c r="F18" s="78">
        <v>6</v>
      </c>
      <c r="G18" s="77">
        <v>1</v>
      </c>
      <c r="H18" s="79">
        <f t="shared" ref="H18:H23" si="0">E18*F18*G18</f>
        <v>1200000</v>
      </c>
      <c r="I18" s="63"/>
      <c r="J18" s="54" t="s">
        <v>52</v>
      </c>
      <c r="K18" s="55" t="s">
        <v>53</v>
      </c>
      <c r="M18" s="34"/>
      <c r="N18" s="37"/>
    </row>
    <row r="19" spans="1:14" ht="14.45" customHeight="1" x14ac:dyDescent="0.2">
      <c r="A19" s="163"/>
      <c r="B19" s="171"/>
      <c r="C19" s="80" t="s">
        <v>59</v>
      </c>
      <c r="D19" s="81" t="s">
        <v>41</v>
      </c>
      <c r="E19" s="82">
        <v>200000</v>
      </c>
      <c r="F19" s="82">
        <v>6</v>
      </c>
      <c r="G19" s="81">
        <v>1</v>
      </c>
      <c r="H19" s="83">
        <f t="shared" si="0"/>
        <v>1200000</v>
      </c>
      <c r="I19" s="63"/>
      <c r="J19" s="54" t="s">
        <v>52</v>
      </c>
      <c r="K19" s="55" t="s">
        <v>53</v>
      </c>
      <c r="M19" s="34"/>
      <c r="N19" s="37"/>
    </row>
    <row r="20" spans="1:14" ht="14.45" customHeight="1" x14ac:dyDescent="0.2">
      <c r="A20" s="163"/>
      <c r="B20" s="171"/>
      <c r="C20" s="80" t="s">
        <v>40</v>
      </c>
      <c r="D20" s="81" t="s">
        <v>41</v>
      </c>
      <c r="E20" s="82">
        <v>400000</v>
      </c>
      <c r="F20" s="82">
        <v>6</v>
      </c>
      <c r="G20" s="81">
        <v>1</v>
      </c>
      <c r="H20" s="83">
        <f t="shared" si="0"/>
        <v>2400000</v>
      </c>
      <c r="I20" s="63"/>
      <c r="J20" s="54"/>
      <c r="K20" s="55"/>
      <c r="M20" s="34"/>
      <c r="N20" s="37"/>
    </row>
    <row r="21" spans="1:14" ht="15" customHeight="1" thickBot="1" x14ac:dyDescent="0.25">
      <c r="A21" s="163"/>
      <c r="B21" s="172"/>
      <c r="C21" s="84" t="s">
        <v>58</v>
      </c>
      <c r="D21" s="85" t="s">
        <v>41</v>
      </c>
      <c r="E21" s="86">
        <v>200000</v>
      </c>
      <c r="F21" s="86">
        <v>6</v>
      </c>
      <c r="G21" s="85">
        <v>1</v>
      </c>
      <c r="H21" s="87">
        <f t="shared" si="0"/>
        <v>1200000</v>
      </c>
      <c r="I21" s="63"/>
      <c r="J21" s="54" t="s">
        <v>52</v>
      </c>
      <c r="K21" s="55" t="s">
        <v>53</v>
      </c>
      <c r="M21" s="34"/>
      <c r="N21" s="37"/>
    </row>
    <row r="22" spans="1:14" ht="15" customHeight="1" x14ac:dyDescent="0.2">
      <c r="A22" s="163"/>
      <c r="B22" s="179" t="s">
        <v>62</v>
      </c>
      <c r="C22" s="80" t="s">
        <v>59</v>
      </c>
      <c r="D22" s="81" t="s">
        <v>41</v>
      </c>
      <c r="E22" s="82">
        <v>100000</v>
      </c>
      <c r="F22" s="82">
        <v>6</v>
      </c>
      <c r="G22" s="81">
        <v>1</v>
      </c>
      <c r="H22" s="83">
        <f t="shared" si="0"/>
        <v>600000</v>
      </c>
      <c r="I22" s="63"/>
      <c r="J22" s="54"/>
      <c r="K22" s="55"/>
      <c r="M22" s="34"/>
      <c r="N22" s="37"/>
    </row>
    <row r="23" spans="1:14" ht="15" customHeight="1" thickBot="1" x14ac:dyDescent="0.25">
      <c r="A23" s="163"/>
      <c r="B23" s="180"/>
      <c r="C23" s="130" t="s">
        <v>63</v>
      </c>
      <c r="D23" s="112" t="s">
        <v>41</v>
      </c>
      <c r="E23" s="113">
        <v>200000</v>
      </c>
      <c r="F23" s="113">
        <v>6</v>
      </c>
      <c r="G23" s="112">
        <v>1</v>
      </c>
      <c r="H23" s="114">
        <f t="shared" si="0"/>
        <v>1200000</v>
      </c>
      <c r="I23" s="63"/>
      <c r="J23" s="54"/>
      <c r="K23" s="55"/>
      <c r="M23" s="34"/>
      <c r="N23" s="37"/>
    </row>
    <row r="24" spans="1:14" ht="15.75" thickBot="1" x14ac:dyDescent="0.25">
      <c r="A24" s="163"/>
      <c r="B24" s="88" t="s">
        <v>64</v>
      </c>
      <c r="C24" s="89" t="s">
        <v>39</v>
      </c>
      <c r="D24" s="90" t="s">
        <v>41</v>
      </c>
      <c r="E24" s="91">
        <v>8000</v>
      </c>
      <c r="F24" s="91">
        <v>1</v>
      </c>
      <c r="G24" s="90">
        <f>+C6</f>
        <v>8</v>
      </c>
      <c r="H24" s="92">
        <f t="shared" ref="H24:H32" si="1">+E24*F24*G24</f>
        <v>64000</v>
      </c>
      <c r="I24" s="53"/>
      <c r="J24" s="54" t="s">
        <v>52</v>
      </c>
      <c r="K24" s="55" t="s">
        <v>53</v>
      </c>
    </row>
    <row r="25" spans="1:14" ht="15.75" thickBot="1" x14ac:dyDescent="0.25">
      <c r="A25" s="163"/>
      <c r="B25" s="88" t="s">
        <v>65</v>
      </c>
      <c r="C25" s="89" t="s">
        <v>39</v>
      </c>
      <c r="D25" s="90" t="s">
        <v>41</v>
      </c>
      <c r="E25" s="91">
        <v>15000</v>
      </c>
      <c r="F25" s="91">
        <v>1</v>
      </c>
      <c r="G25" s="90">
        <v>8</v>
      </c>
      <c r="H25" s="92">
        <f t="shared" si="1"/>
        <v>120000</v>
      </c>
      <c r="I25" s="53"/>
      <c r="J25" s="54" t="s">
        <v>52</v>
      </c>
      <c r="K25" s="55" t="s">
        <v>53</v>
      </c>
    </row>
    <row r="26" spans="1:14" ht="17.45" customHeight="1" thickBot="1" x14ac:dyDescent="0.25">
      <c r="A26" s="163"/>
      <c r="B26" s="93" t="s">
        <v>67</v>
      </c>
      <c r="C26" s="94" t="s">
        <v>66</v>
      </c>
      <c r="D26" s="77" t="s">
        <v>41</v>
      </c>
      <c r="E26" s="78">
        <v>10000000</v>
      </c>
      <c r="F26" s="78">
        <v>1</v>
      </c>
      <c r="G26" s="77">
        <v>1</v>
      </c>
      <c r="H26" s="79">
        <f t="shared" si="1"/>
        <v>10000000</v>
      </c>
      <c r="I26" s="53"/>
      <c r="J26" s="54"/>
      <c r="K26" s="55"/>
    </row>
    <row r="27" spans="1:14" ht="32.450000000000003" customHeight="1" thickBot="1" x14ac:dyDescent="0.25">
      <c r="A27" s="163"/>
      <c r="B27" s="95" t="s">
        <v>13</v>
      </c>
      <c r="C27" s="96" t="s">
        <v>68</v>
      </c>
      <c r="D27" s="77" t="s">
        <v>41</v>
      </c>
      <c r="E27" s="78">
        <v>1500000</v>
      </c>
      <c r="F27" s="78">
        <v>1</v>
      </c>
      <c r="G27" s="77">
        <v>1</v>
      </c>
      <c r="H27" s="79">
        <f t="shared" si="1"/>
        <v>1500000</v>
      </c>
      <c r="I27" s="53"/>
      <c r="J27" s="54"/>
      <c r="K27" s="55"/>
    </row>
    <row r="28" spans="1:14" ht="32.450000000000003" customHeight="1" thickBot="1" x14ac:dyDescent="0.25">
      <c r="A28" s="163"/>
      <c r="B28" s="95" t="s">
        <v>69</v>
      </c>
      <c r="C28" s="96" t="s">
        <v>70</v>
      </c>
      <c r="D28" s="77" t="s">
        <v>41</v>
      </c>
      <c r="E28" s="78">
        <v>750000</v>
      </c>
      <c r="F28" s="78">
        <v>1</v>
      </c>
      <c r="G28" s="77">
        <v>1</v>
      </c>
      <c r="H28" s="79">
        <f t="shared" si="1"/>
        <v>750000</v>
      </c>
      <c r="I28" s="53"/>
      <c r="J28" s="54"/>
      <c r="K28" s="55"/>
    </row>
    <row r="29" spans="1:14" ht="39" customHeight="1" x14ac:dyDescent="0.2">
      <c r="A29" s="173" t="s">
        <v>36</v>
      </c>
      <c r="B29" s="175" t="s">
        <v>48</v>
      </c>
      <c r="C29" s="94" t="s">
        <v>39</v>
      </c>
      <c r="D29" s="77" t="s">
        <v>41</v>
      </c>
      <c r="E29" s="78">
        <v>50000</v>
      </c>
      <c r="F29" s="78">
        <v>1</v>
      </c>
      <c r="G29" s="77">
        <v>4</v>
      </c>
      <c r="H29" s="79">
        <f t="shared" si="1"/>
        <v>200000</v>
      </c>
      <c r="I29" s="53"/>
      <c r="J29" s="54" t="s">
        <v>52</v>
      </c>
      <c r="K29" s="55" t="s">
        <v>53</v>
      </c>
    </row>
    <row r="30" spans="1:14" ht="30.6" customHeight="1" thickBot="1" x14ac:dyDescent="0.25">
      <c r="A30" s="174"/>
      <c r="B30" s="200"/>
      <c r="C30" s="111" t="s">
        <v>40</v>
      </c>
      <c r="D30" s="112" t="s">
        <v>41</v>
      </c>
      <c r="E30" s="113">
        <v>50000</v>
      </c>
      <c r="F30" s="113">
        <v>1</v>
      </c>
      <c r="G30" s="112">
        <v>4</v>
      </c>
      <c r="H30" s="114">
        <f t="shared" si="1"/>
        <v>200000</v>
      </c>
      <c r="I30" s="53"/>
      <c r="J30" s="54" t="s">
        <v>52</v>
      </c>
      <c r="K30" s="55" t="s">
        <v>53</v>
      </c>
    </row>
    <row r="31" spans="1:14" ht="62.45" customHeight="1" x14ac:dyDescent="0.2">
      <c r="A31" s="210" t="s">
        <v>37</v>
      </c>
      <c r="B31" s="121" t="s">
        <v>83</v>
      </c>
      <c r="C31" s="122" t="s">
        <v>82</v>
      </c>
      <c r="D31" s="77" t="s">
        <v>14</v>
      </c>
      <c r="E31" s="78">
        <v>2500000</v>
      </c>
      <c r="F31" s="78">
        <v>1</v>
      </c>
      <c r="G31" s="77">
        <v>8</v>
      </c>
      <c r="H31" s="79">
        <f t="shared" ref="H31" si="2">+E31*F31*G31</f>
        <v>20000000</v>
      </c>
      <c r="I31" s="63"/>
      <c r="J31" s="54"/>
      <c r="K31" s="55"/>
    </row>
    <row r="32" spans="1:14" ht="51.75" thickBot="1" x14ac:dyDescent="0.25">
      <c r="A32" s="211"/>
      <c r="B32" s="119" t="s">
        <v>34</v>
      </c>
      <c r="C32" s="120" t="s">
        <v>45</v>
      </c>
      <c r="D32" s="85" t="s">
        <v>14</v>
      </c>
      <c r="E32" s="86">
        <v>1366000</v>
      </c>
      <c r="F32" s="86">
        <v>1</v>
      </c>
      <c r="G32" s="85">
        <v>1</v>
      </c>
      <c r="H32" s="87">
        <f t="shared" si="1"/>
        <v>1366000</v>
      </c>
      <c r="I32" s="63"/>
      <c r="J32" s="54" t="s">
        <v>52</v>
      </c>
      <c r="K32" s="55" t="s">
        <v>53</v>
      </c>
    </row>
    <row r="33" spans="1:11" ht="22.15" customHeight="1" thickBot="1" x14ac:dyDescent="0.25">
      <c r="A33" s="205" t="s">
        <v>17</v>
      </c>
      <c r="B33" s="209"/>
      <c r="C33" s="209"/>
      <c r="D33" s="127"/>
      <c r="E33" s="128"/>
      <c r="F33" s="128"/>
      <c r="G33" s="127"/>
      <c r="H33" s="129">
        <f>SUM(H9:H32)</f>
        <v>135999999.99993497</v>
      </c>
      <c r="I33" s="186"/>
      <c r="J33" s="187"/>
      <c r="K33" s="188"/>
    </row>
    <row r="34" spans="1:11" ht="15.6" customHeight="1" thickBot="1" x14ac:dyDescent="0.25">
      <c r="A34" s="206" t="s">
        <v>54</v>
      </c>
      <c r="B34" s="207"/>
      <c r="C34" s="207"/>
      <c r="D34" s="207"/>
      <c r="E34" s="207"/>
      <c r="F34" s="207"/>
      <c r="G34" s="207"/>
      <c r="H34" s="207"/>
      <c r="I34" s="56"/>
      <c r="J34" s="56"/>
      <c r="K34" s="57"/>
    </row>
    <row r="35" spans="1:11" ht="15.75" thickBot="1" x14ac:dyDescent="0.25">
      <c r="A35" s="206" t="s">
        <v>55</v>
      </c>
      <c r="B35" s="207"/>
      <c r="C35" s="207"/>
      <c r="D35" s="207"/>
      <c r="E35" s="207"/>
      <c r="F35" s="207"/>
      <c r="G35" s="207"/>
      <c r="H35" s="207"/>
      <c r="I35" s="56"/>
      <c r="J35" s="56"/>
      <c r="K35" s="57"/>
    </row>
  </sheetData>
  <mergeCells count="21">
    <mergeCell ref="A1:H1"/>
    <mergeCell ref="B2:C2"/>
    <mergeCell ref="D2:H3"/>
    <mergeCell ref="I5:K7"/>
    <mergeCell ref="J8:K8"/>
    <mergeCell ref="A33:C33"/>
    <mergeCell ref="I33:K33"/>
    <mergeCell ref="A34:H34"/>
    <mergeCell ref="A35:H35"/>
    <mergeCell ref="I13:K13"/>
    <mergeCell ref="C17:H17"/>
    <mergeCell ref="I17:K17"/>
    <mergeCell ref="B22:B23"/>
    <mergeCell ref="A29:A30"/>
    <mergeCell ref="B29:B30"/>
    <mergeCell ref="A9:A28"/>
    <mergeCell ref="B9:B10"/>
    <mergeCell ref="B11:B12"/>
    <mergeCell ref="B13:B21"/>
    <mergeCell ref="C13:H13"/>
    <mergeCell ref="A31:A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Lab.Creativ.propuestaeco</vt:lpstr>
      <vt:lpstr>DanzaAfro propuestaEco</vt:lpstr>
      <vt:lpstr>PROCESO 1</vt:lpstr>
      <vt:lpstr>PROCESO 2</vt:lpstr>
      <vt:lpstr>PROCESO 3</vt:lpstr>
      <vt:lpstr>PROCESO 4</vt:lpstr>
      <vt:lpstr>PROCESO 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Martha Elizabeth Londono Saboya</cp:lastModifiedBy>
  <dcterms:created xsi:type="dcterms:W3CDTF">2017-12-11T18:55:48Z</dcterms:created>
  <dcterms:modified xsi:type="dcterms:W3CDTF">2019-02-11T14:39:01Z</dcterms:modified>
</cp:coreProperties>
</file>