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RETARÍA DEL DEPORTE\047 - MANTENIMIENTO ESCENARIOS 2022 LP-006-2022\INTERV\REVISADOS ABOGADA 21-06-2022\"/>
    </mc:Choice>
  </mc:AlternateContent>
  <xr:revisionPtr revIDLastSave="0" documentId="13_ncr:1_{C366D8BA-1218-4C94-A65C-9EAFC837AC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. INTERVENTORIA " sheetId="1" r:id="rId1"/>
  </sheets>
  <externalReferences>
    <externalReference r:id="rId2"/>
    <externalReference r:id="rId3"/>
  </externalReferences>
  <definedNames>
    <definedName name="TARIFAS">[1]TARIFAS!$A$1:$F$52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8" i="1" l="1"/>
  <c r="E7" i="1"/>
  <c r="F6" i="1"/>
  <c r="H6" i="1" s="1"/>
  <c r="F7" i="1" l="1"/>
  <c r="H7" i="1" s="1"/>
  <c r="F8" i="1"/>
  <c r="H8" i="1" s="1"/>
  <c r="D14" i="1"/>
  <c r="E14" i="1"/>
  <c r="D15" i="1"/>
  <c r="E15" i="1"/>
  <c r="D16" i="1"/>
  <c r="E16" i="1"/>
  <c r="H28" i="1"/>
  <c r="H29" i="1"/>
  <c r="H30" i="1"/>
  <c r="H31" i="1"/>
  <c r="H33" i="1" l="1"/>
  <c r="F16" i="1"/>
  <c r="H16" i="1" s="1"/>
  <c r="F14" i="1"/>
  <c r="H14" i="1" s="1"/>
  <c r="H10" i="1"/>
  <c r="F15" i="1"/>
  <c r="H15" i="1" s="1"/>
  <c r="F22" i="1"/>
  <c r="H22" i="1" s="1"/>
  <c r="H18" i="1" l="1"/>
  <c r="H24" i="1"/>
  <c r="H36" i="1" l="1"/>
  <c r="H37" i="1" s="1"/>
  <c r="H38" i="1" s="1"/>
</calcChain>
</file>

<file path=xl/sharedStrings.xml><?xml version="1.0" encoding="utf-8"?>
<sst xmlns="http://schemas.openxmlformats.org/spreadsheetml/2006/main" count="61" uniqueCount="50">
  <si>
    <t>VALOR TOTAL OFERTA</t>
  </si>
  <si>
    <t>IVA 19%</t>
  </si>
  <si>
    <t>RESUMEN GENERAL</t>
  </si>
  <si>
    <t>SUBTOTAL COSTOS DIRECTOS VARIABLES (4)</t>
  </si>
  <si>
    <t>Ensayos de laboratorio</t>
  </si>
  <si>
    <t>Comunicaciones, telefonía</t>
  </si>
  <si>
    <t>Producción de informes y varios</t>
  </si>
  <si>
    <t>Gastos de Oficina</t>
  </si>
  <si>
    <t>VALOR TOTAL</t>
  </si>
  <si>
    <t>MESES</t>
  </si>
  <si>
    <t>% USO</t>
  </si>
  <si>
    <t>VR UNITARIO</t>
  </si>
  <si>
    <t>Otros Costos Directos</t>
  </si>
  <si>
    <t>OTROS COSTOS DIRECTOS (4)</t>
  </si>
  <si>
    <t>SUBTOTAL COSTO PERSONAL TECNICO (3)</t>
  </si>
  <si>
    <t>TOTAL (DxE)</t>
  </si>
  <si>
    <t>VALOR MES (axAxBxC)</t>
  </si>
  <si>
    <t>FACTOR MULT.</t>
  </si>
  <si>
    <t>% DEDICACIÓN</t>
  </si>
  <si>
    <t>SUELDO BÁSICO</t>
  </si>
  <si>
    <t>CANT.</t>
  </si>
  <si>
    <t>Personal técnico</t>
  </si>
  <si>
    <t>PERSONAL TÉCNICO (3)</t>
  </si>
  <si>
    <t>SUBTOTAL COSTO PERSONAL ASESORÍA ESPECIALIZADA (2)</t>
  </si>
  <si>
    <t>INGENIERO ESPECIALISTA EN VÍAS Y TRANSPORTE</t>
  </si>
  <si>
    <t>INGENIERO ESPECIALISTA EN ESTRUCTURAS</t>
  </si>
  <si>
    <t>INGENIERO ESPECIALISTA EN GEOTECNIA</t>
  </si>
  <si>
    <t>VALOR HORA</t>
  </si>
  <si>
    <t>VALOR MENSUAL</t>
  </si>
  <si>
    <t>HORAS/MES</t>
  </si>
  <si>
    <t>PERSONAL ASESORÍA ESPECIALIZADA (2)</t>
  </si>
  <si>
    <t>SUBTOTAL COSTO PERSONAL PROFESIONAL (1)</t>
  </si>
  <si>
    <t>PROFESIONAL SISO</t>
  </si>
  <si>
    <t xml:space="preserve">MESES </t>
  </si>
  <si>
    <t xml:space="preserve">SUELDO BÁSICO </t>
  </si>
  <si>
    <t>Personal Profesional</t>
  </si>
  <si>
    <t>F</t>
  </si>
  <si>
    <t>E</t>
  </si>
  <si>
    <t>D</t>
  </si>
  <si>
    <t>C</t>
  </si>
  <si>
    <t>B</t>
  </si>
  <si>
    <t>A</t>
  </si>
  <si>
    <t>a</t>
  </si>
  <si>
    <t>CONCEPTO</t>
  </si>
  <si>
    <t>PERSONAL PROFESIONAL (1)</t>
  </si>
  <si>
    <t>COSTO TOTAL (1 + 3 + 4)</t>
  </si>
  <si>
    <t>INSPECTOR DE INTERVENTORÍA</t>
  </si>
  <si>
    <t>INGENIERO O ARQUITECTO RESIDENTE DE INTERVENTORÍA</t>
  </si>
  <si>
    <t>INGENIERO O ARQUITECTO DIRECTOR DE INTERVENTORÍA</t>
  </si>
  <si>
    <t>“INTERVENTORÍA TÉCNICA, ADMINISTRATIVA Y FINANCIERA PARA LAS OBRAS DE CONSTRUCCIÓN DE CANCHAS Y MEJORAMIENTO A ESCENARIOS DEPORTIVOS DEL MUNICIPIO DE MANIZALES - AÑO 2022"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</si>
</sst>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\ * #,##0.00_);_(&quot;$&quot;\ * \(#,##0.00\);_(&quot;$&quot;\ * &quot;-&quot;??_);_(@_)"/>
    <numFmt numFmtId="165" formatCode="_([$$-240A]\ * #,##0_);_([$$-240A]\ * \(#,##0\);_([$$-240A]\ * &quot;-&quot;??_);_(@_)"/>
    <numFmt numFmtId="166" formatCode="&quot;$&quot;\ #,##0;[Red]&quot;$&quot;\ \-#,##0"/>
    <numFmt numFmtId="167" formatCode="_(&quot;$&quot;\ * #,##0_);_(&quot;$&quot;\ * \(#,##0\);_(&quot;$&quot;\ * &quot;-&quot;??_);_(@_)"/>
    <numFmt numFmtId="168" formatCode="_-[$$-240A]* #,##0_-;\-[$$-240A]* #,##0_-;_-[$$-240A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b/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0" fontId="5" fillId="0" borderId="0">
      <alignment horizontal="center"/>
    </xf>
    <xf numFmtId="9" fontId="5" fillId="0" borderId="0" applyFont="0" applyFill="0" applyBorder="0" applyAlignment="0" applyProtection="0"/>
  </cellStyleXfs>
  <cellXfs count="85">
    <xf numFmtId="0" fontId="0" fillId="0" borderId="0" xfId="0"/>
    <xf numFmtId="165" fontId="3" fillId="0" borderId="1" xfId="1" applyNumberFormat="1" applyFont="1" applyBorder="1" applyAlignment="1">
      <alignment horizontal="right" vertical="center" wrapText="1"/>
    </xf>
    <xf numFmtId="165" fontId="3" fillId="0" borderId="4" xfId="1" applyNumberFormat="1" applyFont="1" applyBorder="1" applyAlignment="1">
      <alignment horizontal="right" vertical="center" wrapText="1"/>
    </xf>
    <xf numFmtId="166" fontId="3" fillId="0" borderId="7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165" fontId="4" fillId="0" borderId="4" xfId="1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165" fontId="4" fillId="0" borderId="5" xfId="1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9" fontId="4" fillId="3" borderId="5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vertical="center" wrapText="1"/>
    </xf>
    <xf numFmtId="165" fontId="4" fillId="0" borderId="4" xfId="0" applyNumberFormat="1" applyFont="1" applyBorder="1" applyAlignment="1">
      <alignment horizontal="right" vertical="center" wrapText="1"/>
    </xf>
    <xf numFmtId="165" fontId="4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right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vertical="center" wrapText="1"/>
    </xf>
    <xf numFmtId="166" fontId="3" fillId="0" borderId="7" xfId="0" applyNumberFormat="1" applyFont="1" applyBorder="1" applyAlignment="1">
      <alignment horizontal="right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11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13" xfId="0" applyFont="1" applyBorder="1" applyAlignment="1">
      <alignment wrapText="1"/>
    </xf>
    <xf numFmtId="0" fontId="4" fillId="0" borderId="6" xfId="0" applyFont="1" applyBorder="1" applyAlignment="1">
      <alignment vertical="center" wrapText="1"/>
    </xf>
    <xf numFmtId="164" fontId="0" fillId="0" borderId="0" xfId="1" applyFont="1"/>
    <xf numFmtId="167" fontId="0" fillId="0" borderId="0" xfId="1" applyNumberFormat="1" applyFont="1"/>
    <xf numFmtId="167" fontId="2" fillId="0" borderId="0" xfId="1" applyNumberFormat="1" applyFont="1"/>
    <xf numFmtId="9" fontId="0" fillId="0" borderId="0" xfId="2" applyFont="1"/>
    <xf numFmtId="10" fontId="0" fillId="0" borderId="0" xfId="2" applyNumberFormat="1" applyFont="1"/>
    <xf numFmtId="10" fontId="2" fillId="0" borderId="0" xfId="0" applyNumberFormat="1" applyFont="1"/>
    <xf numFmtId="164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168" fontId="2" fillId="0" borderId="0" xfId="0" applyNumberFormat="1" applyFont="1"/>
    <xf numFmtId="9" fontId="0" fillId="0" borderId="0" xfId="2" applyFont="1" applyAlignment="1">
      <alignment horizontal="center"/>
    </xf>
    <xf numFmtId="0" fontId="4" fillId="0" borderId="6" xfId="0" applyFont="1" applyBorder="1" applyAlignment="1">
      <alignment vertical="center" wrapText="1"/>
    </xf>
    <xf numFmtId="167" fontId="4" fillId="0" borderId="10" xfId="1" applyNumberFormat="1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167" fontId="4" fillId="0" borderId="0" xfId="1" applyNumberFormat="1" applyFont="1" applyBorder="1" applyAlignment="1">
      <alignment horizontal="center" vertical="center" wrapText="1"/>
    </xf>
    <xf numFmtId="2" fontId="4" fillId="0" borderId="17" xfId="0" applyNumberFormat="1" applyFont="1" applyBorder="1" applyAlignment="1">
      <alignment horizontal="center" vertical="center" wrapText="1"/>
    </xf>
    <xf numFmtId="9" fontId="4" fillId="0" borderId="17" xfId="0" applyNumberFormat="1" applyFont="1" applyBorder="1" applyAlignment="1">
      <alignment horizontal="center" vertical="center" wrapText="1"/>
    </xf>
    <xf numFmtId="9" fontId="4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wrapText="1"/>
    </xf>
    <xf numFmtId="0" fontId="3" fillId="2" borderId="6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8">
    <cellStyle name="CUADRO1" xfId="6" xr:uid="{00000000-0005-0000-0000-000000000000}"/>
    <cellStyle name="Moneda" xfId="1" builtinId="4"/>
    <cellStyle name="Normal" xfId="0" builtinId="0"/>
    <cellStyle name="Normal 11" xfId="3" xr:uid="{00000000-0005-0000-0000-000003000000}"/>
    <cellStyle name="Normal 2" xfId="4" xr:uid="{00000000-0005-0000-0000-000004000000}"/>
    <cellStyle name="Porcentaje" xfId="2" builtinId="5"/>
    <cellStyle name="Porcentaje 2" xfId="7" xr:uid="{00000000-0005-0000-0000-000006000000}"/>
    <cellStyle name="Porcentaje 2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JIMENEQ/Desktop/ARQ.%20VANESSA%20AVILA%20HERNANDEZ/PROCESOS%20DE%20MINIMA%20CUANTIA/MINIMA%20CUANTIA%20-%20INTERVENTORIA%20AMPLIACION%20SIERRA%20MORENA/PRESUPUESTO%20-%20INTERV.%20Conex.%20Av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-multiplicador "/>
      <sheetName val="PRESUPUESTO COMUNAS"/>
    </sheetNames>
    <sheetDataSet>
      <sheetData sheetId="0">
        <row r="67">
          <cell r="E67">
            <v>2.0886480000000001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"/>
  <sheetViews>
    <sheetView tabSelected="1" workbookViewId="0">
      <selection sqref="A1:H1"/>
    </sheetView>
  </sheetViews>
  <sheetFormatPr baseColWidth="10" defaultRowHeight="15" x14ac:dyDescent="0.25"/>
  <cols>
    <col min="1" max="1" width="24.42578125" customWidth="1"/>
    <col min="2" max="2" width="8.28515625" customWidth="1"/>
    <col min="3" max="3" width="16.85546875" customWidth="1"/>
    <col min="4" max="4" width="12" customWidth="1"/>
    <col min="5" max="5" width="11.42578125" customWidth="1"/>
    <col min="6" max="6" width="17.5703125" customWidth="1"/>
    <col min="7" max="7" width="6.42578125" customWidth="1"/>
    <col min="8" max="8" width="18.7109375" customWidth="1"/>
    <col min="9" max="9" width="8.140625" bestFit="1" customWidth="1"/>
    <col min="10" max="10" width="15.5703125" bestFit="1" customWidth="1"/>
    <col min="11" max="11" width="16.42578125" bestFit="1" customWidth="1"/>
    <col min="12" max="12" width="13" bestFit="1" customWidth="1"/>
    <col min="13" max="13" width="15.5703125" bestFit="1" customWidth="1"/>
    <col min="14" max="14" width="13.7109375" customWidth="1"/>
  </cols>
  <sheetData>
    <row r="1" spans="1:8" ht="63" customHeight="1" thickBot="1" x14ac:dyDescent="0.3">
      <c r="A1" s="60" t="s">
        <v>49</v>
      </c>
      <c r="B1" s="61"/>
      <c r="C1" s="61"/>
      <c r="D1" s="61"/>
      <c r="E1" s="61"/>
      <c r="F1" s="61"/>
      <c r="G1" s="61"/>
      <c r="H1" s="62"/>
    </row>
    <row r="2" spans="1:8" x14ac:dyDescent="0.25">
      <c r="A2" s="36"/>
      <c r="B2" s="35"/>
      <c r="C2" s="63"/>
      <c r="D2" s="63"/>
      <c r="E2" s="34"/>
      <c r="F2" s="63"/>
      <c r="G2" s="63"/>
      <c r="H2" s="33"/>
    </row>
    <row r="3" spans="1:8" x14ac:dyDescent="0.25">
      <c r="A3" s="64" t="s">
        <v>44</v>
      </c>
      <c r="B3" s="65"/>
      <c r="C3" s="65"/>
      <c r="D3" s="65"/>
      <c r="E3" s="65"/>
      <c r="F3" s="65"/>
      <c r="G3" s="65"/>
      <c r="H3" s="66"/>
    </row>
    <row r="4" spans="1:8" ht="19.5" customHeight="1" x14ac:dyDescent="0.25">
      <c r="A4" s="32" t="s">
        <v>43</v>
      </c>
      <c r="B4" s="31" t="s">
        <v>42</v>
      </c>
      <c r="C4" s="31" t="s">
        <v>41</v>
      </c>
      <c r="D4" s="31" t="s">
        <v>40</v>
      </c>
      <c r="E4" s="31" t="s">
        <v>39</v>
      </c>
      <c r="F4" s="31" t="s">
        <v>38</v>
      </c>
      <c r="G4" s="31" t="s">
        <v>37</v>
      </c>
      <c r="H4" s="29" t="s">
        <v>36</v>
      </c>
    </row>
    <row r="5" spans="1:8" ht="43.5" customHeight="1" x14ac:dyDescent="0.25">
      <c r="A5" s="32" t="s">
        <v>35</v>
      </c>
      <c r="B5" s="31" t="s">
        <v>20</v>
      </c>
      <c r="C5" s="31" t="s">
        <v>34</v>
      </c>
      <c r="D5" s="31" t="s">
        <v>18</v>
      </c>
      <c r="E5" s="31" t="s">
        <v>17</v>
      </c>
      <c r="F5" s="31" t="s">
        <v>16</v>
      </c>
      <c r="G5" s="30" t="s">
        <v>33</v>
      </c>
      <c r="H5" s="29" t="s">
        <v>15</v>
      </c>
    </row>
    <row r="6" spans="1:8" ht="63" customHeight="1" x14ac:dyDescent="0.25">
      <c r="A6" s="50" t="s">
        <v>48</v>
      </c>
      <c r="B6" s="52">
        <v>1</v>
      </c>
      <c r="C6" s="54"/>
      <c r="D6" s="56">
        <v>0.5</v>
      </c>
      <c r="E6" s="55">
        <v>2.21</v>
      </c>
      <c r="F6" s="21">
        <f t="shared" ref="F6:F8" si="0">ROUND(B6*C6*D6*E6,0)</f>
        <v>0</v>
      </c>
      <c r="G6" s="53">
        <v>3</v>
      </c>
      <c r="H6" s="20">
        <f t="shared" ref="H6:H8" si="1">ROUND(F6*G6,0)</f>
        <v>0</v>
      </c>
    </row>
    <row r="7" spans="1:8" ht="62.25" customHeight="1" x14ac:dyDescent="0.25">
      <c r="A7" s="50" t="s">
        <v>47</v>
      </c>
      <c r="B7" s="12">
        <v>2</v>
      </c>
      <c r="C7" s="51"/>
      <c r="D7" s="57">
        <v>1</v>
      </c>
      <c r="E7" s="22">
        <f>E6</f>
        <v>2.21</v>
      </c>
      <c r="F7" s="21">
        <f t="shared" si="0"/>
        <v>0</v>
      </c>
      <c r="G7" s="10">
        <v>3</v>
      </c>
      <c r="H7" s="20">
        <f t="shared" si="1"/>
        <v>0</v>
      </c>
    </row>
    <row r="8" spans="1:8" ht="18" customHeight="1" x14ac:dyDescent="0.25">
      <c r="A8" s="50" t="s">
        <v>32</v>
      </c>
      <c r="B8" s="12">
        <v>1</v>
      </c>
      <c r="C8" s="51"/>
      <c r="D8" s="57">
        <v>1</v>
      </c>
      <c r="E8" s="22">
        <f>E6</f>
        <v>2.21</v>
      </c>
      <c r="F8" s="21">
        <f t="shared" si="0"/>
        <v>0</v>
      </c>
      <c r="G8" s="10">
        <v>3</v>
      </c>
      <c r="H8" s="20">
        <f t="shared" si="1"/>
        <v>0</v>
      </c>
    </row>
    <row r="9" spans="1:8" x14ac:dyDescent="0.25">
      <c r="A9" s="67"/>
      <c r="B9" s="68"/>
      <c r="C9" s="68"/>
      <c r="D9" s="68"/>
      <c r="E9" s="68"/>
      <c r="F9" s="68"/>
      <c r="G9" s="68"/>
      <c r="H9" s="69"/>
    </row>
    <row r="10" spans="1:8" x14ac:dyDescent="0.25">
      <c r="A10" s="58" t="s">
        <v>31</v>
      </c>
      <c r="B10" s="59"/>
      <c r="C10" s="59"/>
      <c r="D10" s="59"/>
      <c r="E10" s="59"/>
      <c r="F10" s="59"/>
      <c r="G10" s="59"/>
      <c r="H10" s="18">
        <f>SUM(H6:H8)</f>
        <v>0</v>
      </c>
    </row>
    <row r="11" spans="1:8" x14ac:dyDescent="0.25">
      <c r="A11" s="28"/>
      <c r="B11" s="27"/>
      <c r="C11" s="27"/>
      <c r="D11" s="27"/>
      <c r="E11" s="27"/>
      <c r="F11" s="27"/>
      <c r="G11" s="27"/>
      <c r="H11" s="26"/>
    </row>
    <row r="12" spans="1:8" hidden="1" x14ac:dyDescent="0.25">
      <c r="A12" s="64" t="s">
        <v>30</v>
      </c>
      <c r="B12" s="65"/>
      <c r="C12" s="65"/>
      <c r="D12" s="65"/>
      <c r="E12" s="65"/>
      <c r="F12" s="65"/>
      <c r="G12" s="65"/>
      <c r="H12" s="66"/>
    </row>
    <row r="13" spans="1:8" ht="42.75" hidden="1" x14ac:dyDescent="0.25">
      <c r="A13" s="17" t="s">
        <v>21</v>
      </c>
      <c r="B13" s="16" t="s">
        <v>29</v>
      </c>
      <c r="C13" s="15" t="s">
        <v>28</v>
      </c>
      <c r="D13" s="15" t="s">
        <v>27</v>
      </c>
      <c r="E13" s="15" t="s">
        <v>17</v>
      </c>
      <c r="F13" s="15" t="s">
        <v>16</v>
      </c>
      <c r="G13" s="15" t="s">
        <v>9</v>
      </c>
      <c r="H13" s="14" t="s">
        <v>15</v>
      </c>
    </row>
    <row r="14" spans="1:8" ht="33" hidden="1" customHeight="1" x14ac:dyDescent="0.25">
      <c r="A14" s="13" t="s">
        <v>26</v>
      </c>
      <c r="B14" s="12">
        <v>5</v>
      </c>
      <c r="C14" s="25">
        <v>0</v>
      </c>
      <c r="D14" s="24">
        <f>ROUND(C14/20/8,0)</f>
        <v>0</v>
      </c>
      <c r="E14" s="22">
        <f>'[2]factor-multiplicador '!$E$67</f>
        <v>2.0886480000000001</v>
      </c>
      <c r="F14" s="21">
        <f>ROUND(B14*D14*E14,0)</f>
        <v>0</v>
      </c>
      <c r="G14" s="10">
        <v>2</v>
      </c>
      <c r="H14" s="23">
        <f>ROUND(F14*G14,0)</f>
        <v>0</v>
      </c>
    </row>
    <row r="15" spans="1:8" ht="36.75" hidden="1" customHeight="1" x14ac:dyDescent="0.25">
      <c r="A15" s="13" t="s">
        <v>25</v>
      </c>
      <c r="B15" s="12">
        <v>5</v>
      </c>
      <c r="C15" s="25">
        <v>0</v>
      </c>
      <c r="D15" s="24">
        <f>ROUND(C15/20/8,0)</f>
        <v>0</v>
      </c>
      <c r="E15" s="22">
        <f>'[2]factor-multiplicador '!$E$67</f>
        <v>2.0886480000000001</v>
      </c>
      <c r="F15" s="21">
        <f>ROUND(B15*D15*E15,0)</f>
        <v>0</v>
      </c>
      <c r="G15" s="10">
        <v>2</v>
      </c>
      <c r="H15" s="23">
        <f>ROUND(F15*G15,0)</f>
        <v>0</v>
      </c>
    </row>
    <row r="16" spans="1:8" ht="48" hidden="1" customHeight="1" x14ac:dyDescent="0.25">
      <c r="A16" s="13" t="s">
        <v>24</v>
      </c>
      <c r="B16" s="12">
        <v>10</v>
      </c>
      <c r="C16" s="25">
        <v>0</v>
      </c>
      <c r="D16" s="24">
        <f>ROUND(C16/20/8,0)</f>
        <v>0</v>
      </c>
      <c r="E16" s="22">
        <f>'[2]factor-multiplicador '!$E$67</f>
        <v>2.0886480000000001</v>
      </c>
      <c r="F16" s="21">
        <f>ROUND(B16*D16*E16,0)</f>
        <v>0</v>
      </c>
      <c r="G16" s="10">
        <v>7</v>
      </c>
      <c r="H16" s="23">
        <f>ROUND(F16*G16,0)</f>
        <v>0</v>
      </c>
    </row>
    <row r="17" spans="1:12" hidden="1" x14ac:dyDescent="0.25">
      <c r="A17" s="70"/>
      <c r="B17" s="71"/>
      <c r="C17" s="71"/>
      <c r="D17" s="71"/>
      <c r="E17" s="71"/>
      <c r="F17" s="71"/>
      <c r="G17" s="71"/>
      <c r="H17" s="72"/>
    </row>
    <row r="18" spans="1:12" ht="14.25" hidden="1" customHeight="1" x14ac:dyDescent="0.25">
      <c r="A18" s="58" t="s">
        <v>23</v>
      </c>
      <c r="B18" s="59"/>
      <c r="C18" s="59"/>
      <c r="D18" s="59"/>
      <c r="E18" s="59"/>
      <c r="F18" s="59"/>
      <c r="G18" s="59"/>
      <c r="H18" s="18">
        <f>+SUM(H14:H17)</f>
        <v>0</v>
      </c>
    </row>
    <row r="19" spans="1:12" hidden="1" x14ac:dyDescent="0.25">
      <c r="A19" s="6"/>
      <c r="B19" s="4"/>
      <c r="C19" s="4"/>
      <c r="D19" s="4"/>
      <c r="E19" s="4"/>
      <c r="F19" s="4"/>
      <c r="G19" s="4"/>
      <c r="H19" s="3"/>
    </row>
    <row r="20" spans="1:12" x14ac:dyDescent="0.25">
      <c r="A20" s="73" t="s">
        <v>22</v>
      </c>
      <c r="B20" s="74"/>
      <c r="C20" s="74"/>
      <c r="D20" s="74"/>
      <c r="E20" s="74"/>
      <c r="F20" s="74"/>
      <c r="G20" s="74"/>
      <c r="H20" s="75"/>
    </row>
    <row r="21" spans="1:12" ht="42.75" x14ac:dyDescent="0.25">
      <c r="A21" s="17" t="s">
        <v>21</v>
      </c>
      <c r="B21" s="16" t="s">
        <v>20</v>
      </c>
      <c r="C21" s="15" t="s">
        <v>19</v>
      </c>
      <c r="D21" s="15" t="s">
        <v>18</v>
      </c>
      <c r="E21" s="15" t="s">
        <v>17</v>
      </c>
      <c r="F21" s="15" t="s">
        <v>16</v>
      </c>
      <c r="G21" s="15" t="s">
        <v>9</v>
      </c>
      <c r="H21" s="14" t="s">
        <v>15</v>
      </c>
    </row>
    <row r="22" spans="1:12" ht="45.75" customHeight="1" x14ac:dyDescent="0.25">
      <c r="A22" s="37" t="s">
        <v>46</v>
      </c>
      <c r="B22" s="12">
        <v>2</v>
      </c>
      <c r="C22" s="19"/>
      <c r="D22" s="57">
        <v>1</v>
      </c>
      <c r="E22" s="22">
        <f>E6</f>
        <v>2.21</v>
      </c>
      <c r="F22" s="21">
        <f>ROUND(B22*C22*D22*E22,0)</f>
        <v>0</v>
      </c>
      <c r="G22" s="10">
        <v>3</v>
      </c>
      <c r="H22" s="20">
        <f>ROUND(F22*G22,0)</f>
        <v>0</v>
      </c>
    </row>
    <row r="23" spans="1:12" x14ac:dyDescent="0.25">
      <c r="A23" s="70"/>
      <c r="B23" s="71"/>
      <c r="C23" s="71"/>
      <c r="D23" s="71"/>
      <c r="E23" s="71"/>
      <c r="F23" s="71"/>
      <c r="G23" s="71"/>
      <c r="H23" s="72"/>
    </row>
    <row r="24" spans="1:12" x14ac:dyDescent="0.25">
      <c r="A24" s="58" t="s">
        <v>14</v>
      </c>
      <c r="B24" s="59"/>
      <c r="C24" s="59"/>
      <c r="D24" s="59"/>
      <c r="E24" s="59"/>
      <c r="F24" s="59"/>
      <c r="G24" s="59"/>
      <c r="H24" s="18">
        <f>+SUM(H22:H23)</f>
        <v>0</v>
      </c>
    </row>
    <row r="25" spans="1:12" x14ac:dyDescent="0.25">
      <c r="A25" s="80"/>
      <c r="B25" s="81"/>
      <c r="C25" s="81"/>
      <c r="D25" s="81"/>
      <c r="E25" s="81"/>
      <c r="F25" s="81"/>
      <c r="G25" s="81"/>
      <c r="H25" s="82"/>
    </row>
    <row r="26" spans="1:12" x14ac:dyDescent="0.25">
      <c r="A26" s="73" t="s">
        <v>13</v>
      </c>
      <c r="B26" s="74"/>
      <c r="C26" s="74"/>
      <c r="D26" s="74"/>
      <c r="E26" s="74"/>
      <c r="F26" s="74"/>
      <c r="G26" s="74"/>
      <c r="H26" s="75"/>
    </row>
    <row r="27" spans="1:12" ht="28.5" x14ac:dyDescent="0.25">
      <c r="A27" s="17" t="s">
        <v>12</v>
      </c>
      <c r="B27" s="16"/>
      <c r="C27" s="15" t="s">
        <v>11</v>
      </c>
      <c r="D27" s="15" t="s">
        <v>10</v>
      </c>
      <c r="E27" s="15"/>
      <c r="F27" s="15"/>
      <c r="G27" s="15" t="s">
        <v>9</v>
      </c>
      <c r="H27" s="14" t="s">
        <v>8</v>
      </c>
    </row>
    <row r="28" spans="1:12" ht="21.75" customHeight="1" x14ac:dyDescent="0.25">
      <c r="A28" s="13" t="s">
        <v>7</v>
      </c>
      <c r="B28" s="12"/>
      <c r="C28" s="9"/>
      <c r="D28" s="11">
        <v>1</v>
      </c>
      <c r="E28" s="10"/>
      <c r="F28" s="9"/>
      <c r="G28" s="8">
        <v>3</v>
      </c>
      <c r="H28" s="7">
        <f t="shared" ref="H28:H31" si="2">ROUND(C28*D28*G28,0)</f>
        <v>0</v>
      </c>
    </row>
    <row r="29" spans="1:12" ht="35.25" customHeight="1" x14ac:dyDescent="0.25">
      <c r="A29" s="13" t="s">
        <v>6</v>
      </c>
      <c r="B29" s="12"/>
      <c r="C29" s="9"/>
      <c r="D29" s="11">
        <v>1</v>
      </c>
      <c r="E29" s="10"/>
      <c r="F29" s="9"/>
      <c r="G29" s="8">
        <v>3</v>
      </c>
      <c r="H29" s="7">
        <f t="shared" si="2"/>
        <v>0</v>
      </c>
    </row>
    <row r="30" spans="1:12" ht="33" customHeight="1" x14ac:dyDescent="0.25">
      <c r="A30" s="13" t="s">
        <v>5</v>
      </c>
      <c r="B30" s="12"/>
      <c r="C30" s="9"/>
      <c r="D30" s="11">
        <v>1</v>
      </c>
      <c r="E30" s="10"/>
      <c r="F30" s="9"/>
      <c r="G30" s="8">
        <v>3</v>
      </c>
      <c r="H30" s="7">
        <f t="shared" si="2"/>
        <v>0</v>
      </c>
    </row>
    <row r="31" spans="1:12" ht="30" customHeight="1" x14ac:dyDescent="0.25">
      <c r="A31" s="13" t="s">
        <v>4</v>
      </c>
      <c r="B31" s="12"/>
      <c r="C31" s="9"/>
      <c r="D31" s="11">
        <v>1</v>
      </c>
      <c r="E31" s="10"/>
      <c r="F31" s="9"/>
      <c r="G31" s="8">
        <v>3</v>
      </c>
      <c r="H31" s="7">
        <f t="shared" si="2"/>
        <v>0</v>
      </c>
    </row>
    <row r="32" spans="1:12" x14ac:dyDescent="0.25">
      <c r="A32" s="70"/>
      <c r="B32" s="71"/>
      <c r="C32" s="71"/>
      <c r="D32" s="71"/>
      <c r="E32" s="71"/>
      <c r="F32" s="71"/>
      <c r="G32" s="71"/>
      <c r="H32" s="72"/>
      <c r="J32" s="38"/>
      <c r="K32" s="41"/>
      <c r="L32" s="38"/>
    </row>
    <row r="33" spans="1:14" x14ac:dyDescent="0.25">
      <c r="A33" s="58" t="s">
        <v>3</v>
      </c>
      <c r="B33" s="59"/>
      <c r="C33" s="59"/>
      <c r="D33" s="59"/>
      <c r="E33" s="59"/>
      <c r="F33" s="59"/>
      <c r="G33" s="59"/>
      <c r="H33" s="2">
        <f>SUM(H28:H31)</f>
        <v>0</v>
      </c>
      <c r="J33" s="38"/>
      <c r="K33" s="41"/>
      <c r="L33" s="38"/>
    </row>
    <row r="34" spans="1:14" x14ac:dyDescent="0.25">
      <c r="A34" s="6"/>
      <c r="B34" s="5"/>
      <c r="C34" s="4"/>
      <c r="D34" s="4"/>
      <c r="E34" s="4"/>
      <c r="F34" s="4"/>
      <c r="G34" s="4"/>
      <c r="H34" s="3"/>
      <c r="J34" s="44"/>
    </row>
    <row r="35" spans="1:14" x14ac:dyDescent="0.25">
      <c r="A35" s="73" t="s">
        <v>2</v>
      </c>
      <c r="B35" s="74"/>
      <c r="C35" s="74"/>
      <c r="D35" s="74"/>
      <c r="E35" s="74"/>
      <c r="F35" s="74"/>
      <c r="G35" s="74"/>
      <c r="H35" s="75"/>
      <c r="J35" s="39"/>
      <c r="K35" s="49"/>
      <c r="L35" s="45"/>
      <c r="M35" s="46"/>
      <c r="N35" s="46"/>
    </row>
    <row r="36" spans="1:14" x14ac:dyDescent="0.25">
      <c r="A36" s="83" t="s">
        <v>45</v>
      </c>
      <c r="B36" s="84"/>
      <c r="C36" s="84"/>
      <c r="D36" s="84"/>
      <c r="E36" s="84"/>
      <c r="F36" s="84"/>
      <c r="G36" s="84"/>
      <c r="H36" s="2">
        <f>+H10+H18+H24+H33</f>
        <v>0</v>
      </c>
      <c r="J36" s="39"/>
      <c r="K36" s="49"/>
      <c r="L36" s="45"/>
      <c r="M36" s="46"/>
      <c r="N36" s="46"/>
    </row>
    <row r="37" spans="1:14" x14ac:dyDescent="0.25">
      <c r="A37" s="76" t="s">
        <v>1</v>
      </c>
      <c r="B37" s="77"/>
      <c r="C37" s="77"/>
      <c r="D37" s="77"/>
      <c r="E37" s="77"/>
      <c r="F37" s="77"/>
      <c r="G37" s="77"/>
      <c r="H37" s="2">
        <f>ROUND(H36*0.19,0)</f>
        <v>0</v>
      </c>
      <c r="J37" s="46"/>
      <c r="N37" s="46"/>
    </row>
    <row r="38" spans="1:14" ht="15.75" thickBot="1" x14ac:dyDescent="0.3">
      <c r="A38" s="78" t="s">
        <v>0</v>
      </c>
      <c r="B38" s="79"/>
      <c r="C38" s="79"/>
      <c r="D38" s="79"/>
      <c r="E38" s="79"/>
      <c r="F38" s="79"/>
      <c r="G38" s="79"/>
      <c r="H38" s="1">
        <f>+H36+H37</f>
        <v>0</v>
      </c>
      <c r="I38" s="38"/>
    </row>
    <row r="40" spans="1:14" x14ac:dyDescent="0.25">
      <c r="H40" s="39"/>
      <c r="I40" s="42"/>
      <c r="J40" s="47"/>
    </row>
    <row r="41" spans="1:14" x14ac:dyDescent="0.25">
      <c r="H41" s="39"/>
      <c r="I41" s="42"/>
      <c r="J41" s="47"/>
    </row>
    <row r="42" spans="1:14" x14ac:dyDescent="0.25">
      <c r="H42" s="40"/>
      <c r="I42" s="43"/>
      <c r="J42" s="48"/>
      <c r="K42" s="39"/>
    </row>
    <row r="45" spans="1:14" x14ac:dyDescent="0.25">
      <c r="H45" s="40"/>
    </row>
    <row r="46" spans="1:14" x14ac:dyDescent="0.25">
      <c r="H46" s="46"/>
    </row>
  </sheetData>
  <mergeCells count="20">
    <mergeCell ref="A37:G37"/>
    <mergeCell ref="A38:G38"/>
    <mergeCell ref="A25:H25"/>
    <mergeCell ref="A26:H26"/>
    <mergeCell ref="A32:H32"/>
    <mergeCell ref="A33:G33"/>
    <mergeCell ref="A35:H35"/>
    <mergeCell ref="A36:G36"/>
    <mergeCell ref="A24:G24"/>
    <mergeCell ref="A1:H1"/>
    <mergeCell ref="C2:D2"/>
    <mergeCell ref="F2:G2"/>
    <mergeCell ref="A3:H3"/>
    <mergeCell ref="A9:H9"/>
    <mergeCell ref="A10:G10"/>
    <mergeCell ref="A12:H12"/>
    <mergeCell ref="A17:H17"/>
    <mergeCell ref="A18:G18"/>
    <mergeCell ref="A20:H20"/>
    <mergeCell ref="A23:H2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8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PRESUP. INTERVENTORIA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Jimenez Quintero</dc:creator>
  <cp:lastModifiedBy>Arnin Trujillo</cp:lastModifiedBy>
  <cp:lastPrinted>2022-06-23T01:42:43Z</cp:lastPrinted>
  <dcterms:created xsi:type="dcterms:W3CDTF">2019-06-26T14:51:34Z</dcterms:created>
  <dcterms:modified xsi:type="dcterms:W3CDTF">2022-06-23T02:05:22Z</dcterms:modified>
</cp:coreProperties>
</file>