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Robinson Ochoa Moren\Documents\CORTOLIMA\Procesos 2022\Estudio de Amenaza Vulnerabilidad herveo\"/>
    </mc:Choice>
  </mc:AlternateContent>
  <xr:revisionPtr revIDLastSave="0" documentId="13_ncr:1_{1F3C8871-90DF-4A58-817E-32A7DA6D540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CONSULTORIA" sheetId="1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MA2">#REF!</definedName>
    <definedName name="A_IMPRESIÓN_IM">#REF!</definedName>
    <definedName name="_xlnm.Print_Area">#REF!</definedName>
    <definedName name="cd">[1]Hoja1!$C$81</definedName>
    <definedName name="fcc" localSheetId="0">#REF!</definedName>
    <definedName name="fcc">#REF!</definedName>
    <definedName name="fyy" localSheetId="0">#REF!</definedName>
    <definedName name="fyy">#REF!</definedName>
    <definedName name="GV">#REF!</definedName>
    <definedName name="hb" localSheetId="0">#REF!</definedName>
    <definedName name="hb">#REF!</definedName>
    <definedName name="horat">'[2]Itemes Renovación'!#REF!</definedName>
    <definedName name="inf">#REF!</definedName>
    <definedName name="NUEVO">#REF!</definedName>
    <definedName name="PRINT_AREA_MI">#N/A</definedName>
    <definedName name="Print_Area1">#N/A</definedName>
    <definedName name="PRINT_TITLES_MI">#N/A</definedName>
    <definedName name="s" hidden="1">{"TAB1",#N/A,TRUE,"GENERAL";"TAB2",#N/A,TRUE,"GENERAL";"TAB3",#N/A,TRUE,"GENERAL";"TAB4",#N/A,TRUE,"GENERAL";"TAB5",#N/A,TRUE,"GENERAL"}</definedName>
    <definedName name="solver_adj" localSheetId="0" hidden="1">CONSULTORIA!$E$35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0</definedName>
    <definedName name="solver_nwt" localSheetId="0" hidden="1">1</definedName>
    <definedName name="solver_opt" localSheetId="0" hidden="1">CONSULTORIA!$H$45</definedName>
    <definedName name="solver_pre" localSheetId="0" hidden="1">0.000001</definedName>
    <definedName name="solver_rbv" localSheetId="0" hidden="1">1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250750850</definedName>
    <definedName name="solver_ver" localSheetId="0" hidden="1">3</definedName>
    <definedName name="suma">[1]Hoja1!$F$60</definedName>
    <definedName name="_xlnm.Print_Titles">#N/A</definedName>
    <definedName name="Títulos_a_imprimir_IM">#REF!</definedName>
    <definedName name="wrn.GENERAL." hidden="1">{"TAB1",#N/A,TRUE,"GENERAL";"TAB2",#N/A,TRUE,"GENERAL";"TAB3",#N/A,TRUE,"GENERAL";"TAB4",#N/A,TRUE,"GENERAL";"TAB5",#N/A,TRUE,"GENERAL"}</definedName>
    <definedName name="wrn.via." hidden="1">{"via1",#N/A,TRUE,"general";"via2",#N/A,TRUE,"general";"via3",#N/A,TRUE,"general"}</definedName>
    <definedName name="x" localSheetId="0">#REF!</definedName>
    <definedName name="x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1" i="1" l="1"/>
  <c r="H39" i="1"/>
  <c r="M38" i="1"/>
  <c r="H38" i="1"/>
  <c r="H37" i="1"/>
  <c r="H35" i="1"/>
  <c r="H34" i="1"/>
  <c r="H33" i="1"/>
  <c r="H32" i="1"/>
  <c r="H30" i="1"/>
  <c r="H29" i="1"/>
  <c r="H27" i="1"/>
  <c r="H26" i="1"/>
  <c r="H19" i="1"/>
  <c r="H17" i="1"/>
  <c r="H16" i="1"/>
  <c r="H15" i="1"/>
  <c r="H14" i="1"/>
  <c r="H20" i="1" l="1"/>
  <c r="H22" i="1" s="1"/>
  <c r="H42" i="1"/>
  <c r="H43" i="1" l="1"/>
  <c r="H44" i="1" s="1"/>
  <c r="H45" i="1" s="1"/>
</calcChain>
</file>

<file path=xl/sharedStrings.xml><?xml version="1.0" encoding="utf-8"?>
<sst xmlns="http://schemas.openxmlformats.org/spreadsheetml/2006/main" count="59" uniqueCount="50">
  <si>
    <r>
      <rPr>
        <b/>
        <sz val="11"/>
        <color theme="1"/>
        <rFont val="Calibri"/>
        <family val="2"/>
        <scheme val="minor"/>
      </rPr>
      <t xml:space="preserve">CORPORACIÓN AUTÓNOMA REGIONAL DEL TOLIMA
SUBDIRECCIÓN DE DESARROLLO AMBIENTAL SOSTENIBLE 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GESTIÓN INTEGRAL DEL RIESGO</t>
    </r>
  </si>
  <si>
    <t>CANT</t>
  </si>
  <si>
    <t>CARGO/OFICIO</t>
  </si>
  <si>
    <t>Costo Mensual</t>
  </si>
  <si>
    <t>Porcentaje Dedicación</t>
  </si>
  <si>
    <t>Tiempo total (MES)</t>
  </si>
  <si>
    <t>Subtotal</t>
  </si>
  <si>
    <t>COSTOS DIRECTOS DE PERSONAL</t>
  </si>
  <si>
    <t>PERSONAL PROFESIONAL</t>
  </si>
  <si>
    <t>Director de Consultoría</t>
  </si>
  <si>
    <t>Especialista en Geotecnia</t>
  </si>
  <si>
    <t>Especialista en Estructuras</t>
  </si>
  <si>
    <t>Trabajador social</t>
  </si>
  <si>
    <t>PERSONAL TÉCNICO</t>
  </si>
  <si>
    <t xml:space="preserve">Dibujante Autocad y SIG </t>
  </si>
  <si>
    <t>SUBTOTAL PERSONAL</t>
  </si>
  <si>
    <t xml:space="preserve">FACTOR MULTIPLICADOR </t>
  </si>
  <si>
    <t>TOTAL COSTOS DE PERSONAL</t>
  </si>
  <si>
    <t xml:space="preserve">CANT </t>
  </si>
  <si>
    <t>CONCEPTO</t>
  </si>
  <si>
    <t>COSTO</t>
  </si>
  <si>
    <t>UNIDAD</t>
  </si>
  <si>
    <t xml:space="preserve">USO TOTAL </t>
  </si>
  <si>
    <t>OTROS COSTOS DIRECTOS</t>
  </si>
  <si>
    <t>CARTOGRAFIA</t>
  </si>
  <si>
    <t>Adquisición e impresión de fotografías aéreas multitemporales</t>
  </si>
  <si>
    <t>GL</t>
  </si>
  <si>
    <t>Levantamiento Topográfico (incluye topografo, cadenero, alquiler de equipo de topografía)</t>
  </si>
  <si>
    <t>TRABAJOS DE CAMPO</t>
  </si>
  <si>
    <t xml:space="preserve">Sondeos por rotación </t>
  </si>
  <si>
    <t>ML</t>
  </si>
  <si>
    <t>Líneas de refracción sísmica</t>
  </si>
  <si>
    <t>und</t>
  </si>
  <si>
    <t>ENSAYOS DE LABORATORIO PARA SUELO</t>
  </si>
  <si>
    <t xml:space="preserve">Humedad natural </t>
  </si>
  <si>
    <t>Granulometría por tamizado</t>
  </si>
  <si>
    <t>Límites de atterberg</t>
  </si>
  <si>
    <t>Corte Directo en suelos CD</t>
  </si>
  <si>
    <t>ENSAYOS DE LABORATORIO PARA ROCA</t>
  </si>
  <si>
    <t>Compresión simple</t>
  </si>
  <si>
    <t>Carga puntual</t>
  </si>
  <si>
    <t>Peso unitario por medidas</t>
  </si>
  <si>
    <t>COSTOS ADMINISTRATIVOS</t>
  </si>
  <si>
    <t>Gastos de oficina, equipo de computo, edición de informes, impresiones de planos y memorias</t>
  </si>
  <si>
    <t xml:space="preserve">SUBTOTAL OTROS COSTOS DIRECTOS </t>
  </si>
  <si>
    <t xml:space="preserve">SUBTOTAL CONTRATO DE CONSULTORÍA </t>
  </si>
  <si>
    <t xml:space="preserve">IVA (19%) </t>
  </si>
  <si>
    <t>COSTO TOTAL CONSULTORÍA</t>
  </si>
  <si>
    <t>Ha</t>
  </si>
  <si>
    <t>ESTUDIO DETALLADO DE AMENAZA, VULNERABILIDAD Y RIESGO POR MOVIMIENTO EN MASA EN EL CENTRO URBANO DE HERVEO - TOLIMA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</si>
</sst>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5">
    <xf numFmtId="0" fontId="0" fillId="0" borderId="0" xfId="0"/>
    <xf numFmtId="44" fontId="0" fillId="0" borderId="0" xfId="1" applyFont="1"/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0" fillId="0" borderId="1" xfId="0" applyBorder="1"/>
    <xf numFmtId="44" fontId="0" fillId="0" borderId="1" xfId="1" applyFont="1" applyBorder="1"/>
    <xf numFmtId="9" fontId="0" fillId="0" borderId="1" xfId="2" applyFont="1" applyBorder="1"/>
    <xf numFmtId="4" fontId="0" fillId="0" borderId="1" xfId="0" applyNumberFormat="1" applyBorder="1"/>
    <xf numFmtId="0" fontId="0" fillId="0" borderId="1" xfId="0" applyBorder="1" applyAlignment="1">
      <alignment wrapText="1"/>
    </xf>
    <xf numFmtId="0" fontId="0" fillId="4" borderId="1" xfId="0" applyFill="1" applyBorder="1"/>
    <xf numFmtId="0" fontId="0" fillId="0" borderId="1" xfId="0" applyFill="1" applyBorder="1" applyAlignment="1">
      <alignment wrapText="1"/>
    </xf>
    <xf numFmtId="44" fontId="0" fillId="0" borderId="1" xfId="1" applyFont="1" applyFill="1" applyBorder="1"/>
    <xf numFmtId="44" fontId="3" fillId="0" borderId="1" xfId="0" applyNumberFormat="1" applyFont="1" applyFill="1" applyBorder="1"/>
    <xf numFmtId="44" fontId="0" fillId="3" borderId="1" xfId="0" applyNumberFormat="1" applyFill="1" applyBorder="1"/>
    <xf numFmtId="0" fontId="0" fillId="3" borderId="1" xfId="0" applyFill="1" applyBorder="1"/>
    <xf numFmtId="3" fontId="0" fillId="0" borderId="1" xfId="0" applyNumberFormat="1" applyBorder="1"/>
    <xf numFmtId="44" fontId="0" fillId="0" borderId="1" xfId="1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9" fontId="0" fillId="0" borderId="1" xfId="0" applyNumberFormat="1" applyBorder="1"/>
    <xf numFmtId="44" fontId="0" fillId="0" borderId="1" xfId="0" applyNumberFormat="1" applyBorder="1"/>
    <xf numFmtId="44" fontId="2" fillId="0" borderId="0" xfId="1" applyFont="1"/>
    <xf numFmtId="0" fontId="0" fillId="0" borderId="1" xfId="0" applyFill="1" applyBorder="1" applyAlignment="1">
      <alignment vertical="center"/>
    </xf>
    <xf numFmtId="44" fontId="0" fillId="0" borderId="1" xfId="1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44" fontId="0" fillId="0" borderId="1" xfId="0" applyNumberFormat="1" applyFill="1" applyBorder="1" applyAlignment="1">
      <alignment vertic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44" fontId="0" fillId="0" borderId="1" xfId="0" applyNumberFormat="1" applyFill="1" applyBorder="1"/>
    <xf numFmtId="44" fontId="0" fillId="0" borderId="0" xfId="0" applyNumberFormat="1"/>
    <xf numFmtId="4" fontId="0" fillId="0" borderId="1" xfId="0" applyNumberFormat="1" applyBorder="1" applyAlignment="1">
      <alignment vertical="center"/>
    </xf>
    <xf numFmtId="44" fontId="0" fillId="0" borderId="1" xfId="1" applyFont="1" applyFill="1" applyBorder="1" applyAlignment="1">
      <alignment horizontal="left" vertical="center"/>
    </xf>
    <xf numFmtId="9" fontId="0" fillId="0" borderId="1" xfId="0" applyNumberFormat="1" applyBorder="1" applyAlignment="1">
      <alignment vertical="center"/>
    </xf>
    <xf numFmtId="44" fontId="0" fillId="0" borderId="1" xfId="0" applyNumberFormat="1" applyBorder="1" applyAlignment="1">
      <alignment vertical="center"/>
    </xf>
    <xf numFmtId="44" fontId="3" fillId="3" borderId="1" xfId="0" applyNumberFormat="1" applyFont="1" applyFill="1" applyBorder="1"/>
    <xf numFmtId="44" fontId="0" fillId="4" borderId="1" xfId="0" applyNumberFormat="1" applyFill="1" applyBorder="1"/>
    <xf numFmtId="44" fontId="5" fillId="3" borderId="1" xfId="0" applyNumberFormat="1" applyFont="1" applyFill="1" applyBorder="1"/>
    <xf numFmtId="0" fontId="0" fillId="0" borderId="0" xfId="0" applyBorder="1"/>
    <xf numFmtId="0" fontId="0" fillId="0" borderId="0" xfId="0" applyFill="1" applyBorder="1" applyAlignment="1">
      <alignment horizontal="left" wrapText="1"/>
    </xf>
    <xf numFmtId="0" fontId="0" fillId="0" borderId="2" xfId="0" applyFill="1" applyBorder="1" applyAlignment="1">
      <alignment horizontal="left" wrapText="1"/>
    </xf>
    <xf numFmtId="0" fontId="0" fillId="0" borderId="3" xfId="0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0" fontId="3" fillId="4" borderId="2" xfId="0" applyFont="1" applyFill="1" applyBorder="1" applyAlignment="1">
      <alignment horizontal="left"/>
    </xf>
    <xf numFmtId="0" fontId="3" fillId="4" borderId="3" xfId="0" applyFont="1" applyFill="1" applyBorder="1" applyAlignment="1">
      <alignment horizontal="left"/>
    </xf>
    <xf numFmtId="0" fontId="3" fillId="4" borderId="4" xfId="0" applyFont="1" applyFill="1" applyBorder="1" applyAlignment="1">
      <alignment horizontal="left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3" fillId="3" borderId="1" xfId="0" applyFont="1" applyFill="1" applyBorder="1" applyAlignment="1">
      <alignment horizontal="right"/>
    </xf>
    <xf numFmtId="0" fontId="3" fillId="4" borderId="1" xfId="0" applyFont="1" applyFill="1" applyBorder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left"/>
    </xf>
    <xf numFmtId="0" fontId="3" fillId="4" borderId="1" xfId="0" applyFont="1" applyFill="1" applyBorder="1" applyAlignment="1">
      <alignment horizontal="left"/>
    </xf>
    <xf numFmtId="0" fontId="0" fillId="0" borderId="1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2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wrapText="1"/>
    </xf>
    <xf numFmtId="0" fontId="3" fillId="4" borderId="1" xfId="0" applyFont="1" applyFill="1" applyBorder="1" applyAlignment="1">
      <alignment horizontal="left" vertical="center"/>
    </xf>
    <xf numFmtId="0" fontId="0" fillId="0" borderId="1" xfId="0" applyBorder="1" applyAlignment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/>
    </xf>
    <xf numFmtId="0" fontId="3" fillId="0" borderId="1" xfId="0" applyFont="1" applyFill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3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518583</xdr:colOff>
      <xdr:row>0</xdr:row>
      <xdr:rowOff>0</xdr:rowOff>
    </xdr:from>
    <xdr:to>
      <xdr:col>2</xdr:col>
      <xdr:colOff>814916</xdr:colOff>
      <xdr:row>5</xdr:row>
      <xdr:rowOff>118286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1496" t="6596" r="14056" b="6127"/>
        <a:stretch/>
      </xdr:blipFill>
      <xdr:spPr>
        <a:xfrm>
          <a:off x="1137708" y="0"/>
          <a:ext cx="1058333" cy="107078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AVICOL/MSOFFICE/LICITAR/analisis%20del%20AIU/AIU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ATHALIA/AppData/Local/Temp/Documents%20and%20Settings/Usuario%20de%20Windows/Mis%20documentos/Licitaciones/Inalv&#237;as/Taraz&#225;-Caucasia/WINDOWS/TEMP/RELACI~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AIU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52"/>
  <sheetViews>
    <sheetView showGridLines="0" tabSelected="1" topLeftCell="A27" zoomScale="90" zoomScaleNormal="90" workbookViewId="0">
      <selection activeCell="D49" sqref="D49:F49"/>
    </sheetView>
  </sheetViews>
  <sheetFormatPr baseColWidth="10" defaultRowHeight="14.4" x14ac:dyDescent="0.3"/>
  <cols>
    <col min="1" max="1" width="9.33203125" customWidth="1"/>
    <col min="3" max="3" width="13.109375" customWidth="1"/>
    <col min="4" max="4" width="25.88671875" customWidth="1"/>
    <col min="5" max="5" width="16.44140625" customWidth="1"/>
    <col min="6" max="6" width="13.6640625" customWidth="1"/>
    <col min="7" max="7" width="15.109375" customWidth="1"/>
    <col min="8" max="8" width="20" customWidth="1"/>
    <col min="10" max="10" width="16.6640625" bestFit="1" customWidth="1"/>
  </cols>
  <sheetData>
    <row r="1" spans="1:10" x14ac:dyDescent="0.3">
      <c r="A1" s="71" t="s">
        <v>0</v>
      </c>
      <c r="B1" s="71"/>
      <c r="C1" s="71"/>
      <c r="D1" s="71"/>
      <c r="E1" s="71"/>
      <c r="F1" s="71"/>
      <c r="G1" s="71"/>
      <c r="H1" s="71"/>
    </row>
    <row r="2" spans="1:10" x14ac:dyDescent="0.3">
      <c r="A2" s="71"/>
      <c r="B2" s="71"/>
      <c r="C2" s="71"/>
      <c r="D2" s="71"/>
      <c r="E2" s="71"/>
      <c r="F2" s="71"/>
      <c r="G2" s="71"/>
      <c r="H2" s="71"/>
    </row>
    <row r="3" spans="1:10" x14ac:dyDescent="0.3">
      <c r="A3" s="71"/>
      <c r="B3" s="71"/>
      <c r="C3" s="71"/>
      <c r="D3" s="71"/>
      <c r="E3" s="71"/>
      <c r="F3" s="71"/>
      <c r="G3" s="71"/>
      <c r="H3" s="71"/>
    </row>
    <row r="4" spans="1:10" x14ac:dyDescent="0.3">
      <c r="A4" s="71"/>
      <c r="B4" s="71"/>
      <c r="C4" s="71"/>
      <c r="D4" s="71"/>
      <c r="E4" s="71"/>
      <c r="F4" s="71"/>
      <c r="G4" s="71"/>
      <c r="H4" s="71"/>
    </row>
    <row r="5" spans="1:10" x14ac:dyDescent="0.3">
      <c r="A5" s="71"/>
      <c r="B5" s="71"/>
      <c r="C5" s="71"/>
      <c r="D5" s="71"/>
      <c r="E5" s="71"/>
      <c r="F5" s="71"/>
      <c r="G5" s="71"/>
      <c r="H5" s="71"/>
    </row>
    <row r="6" spans="1:10" x14ac:dyDescent="0.3">
      <c r="A6" s="71"/>
      <c r="B6" s="71"/>
      <c r="C6" s="71"/>
      <c r="D6" s="71"/>
      <c r="E6" s="71"/>
      <c r="F6" s="71"/>
      <c r="G6" s="71"/>
      <c r="H6" s="71"/>
    </row>
    <row r="7" spans="1:10" x14ac:dyDescent="0.3">
      <c r="A7" s="72" t="s">
        <v>49</v>
      </c>
      <c r="B7" s="73"/>
      <c r="C7" s="73"/>
      <c r="D7" s="73"/>
      <c r="E7" s="73"/>
      <c r="F7" s="73"/>
      <c r="G7" s="73"/>
      <c r="H7" s="73"/>
    </row>
    <row r="8" spans="1:10" x14ac:dyDescent="0.3">
      <c r="A8" s="73"/>
      <c r="B8" s="73"/>
      <c r="C8" s="73"/>
      <c r="D8" s="73"/>
      <c r="E8" s="73"/>
      <c r="F8" s="73"/>
      <c r="G8" s="73"/>
      <c r="H8" s="73"/>
    </row>
    <row r="9" spans="1:10" x14ac:dyDescent="0.3">
      <c r="A9" s="73"/>
      <c r="B9" s="73"/>
      <c r="C9" s="73"/>
      <c r="D9" s="73"/>
      <c r="E9" s="73"/>
      <c r="F9" s="73"/>
      <c r="G9" s="73"/>
      <c r="H9" s="73"/>
      <c r="J9" s="1"/>
    </row>
    <row r="10" spans="1:10" x14ac:dyDescent="0.3">
      <c r="A10" s="74"/>
      <c r="B10" s="74"/>
      <c r="C10" s="74"/>
      <c r="D10" s="74"/>
      <c r="E10" s="2"/>
      <c r="F10" s="3"/>
      <c r="G10" s="74"/>
      <c r="H10" s="74"/>
    </row>
    <row r="11" spans="1:10" ht="28.8" x14ac:dyDescent="0.3">
      <c r="A11" s="4" t="s">
        <v>1</v>
      </c>
      <c r="B11" s="53" t="s">
        <v>2</v>
      </c>
      <c r="C11" s="53"/>
      <c r="D11" s="53"/>
      <c r="E11" s="4" t="s">
        <v>3</v>
      </c>
      <c r="F11" s="5" t="s">
        <v>4</v>
      </c>
      <c r="G11" s="5" t="s">
        <v>5</v>
      </c>
      <c r="H11" s="5" t="s">
        <v>6</v>
      </c>
    </row>
    <row r="12" spans="1:10" x14ac:dyDescent="0.3">
      <c r="A12" s="6"/>
      <c r="B12" s="70" t="s">
        <v>7</v>
      </c>
      <c r="C12" s="70"/>
      <c r="D12" s="70"/>
      <c r="E12" s="70"/>
      <c r="F12" s="70"/>
      <c r="G12" s="70"/>
      <c r="H12" s="70"/>
    </row>
    <row r="13" spans="1:10" x14ac:dyDescent="0.3">
      <c r="A13" s="7"/>
      <c r="B13" s="64" t="s">
        <v>8</v>
      </c>
      <c r="C13" s="64"/>
      <c r="D13" s="64"/>
      <c r="E13" s="64"/>
      <c r="F13" s="64"/>
      <c r="G13" s="64"/>
      <c r="H13" s="64"/>
    </row>
    <row r="14" spans="1:10" x14ac:dyDescent="0.3">
      <c r="A14" s="8">
        <v>1</v>
      </c>
      <c r="B14" s="65" t="s">
        <v>9</v>
      </c>
      <c r="C14" s="65"/>
      <c r="D14" s="65"/>
      <c r="E14" s="9"/>
      <c r="F14" s="10">
        <v>1</v>
      </c>
      <c r="G14" s="11">
        <v>1.5</v>
      </c>
      <c r="H14" s="9">
        <f>E14*F14*G14</f>
        <v>0</v>
      </c>
    </row>
    <row r="15" spans="1:10" ht="15" customHeight="1" x14ac:dyDescent="0.3">
      <c r="A15" s="12">
        <v>1</v>
      </c>
      <c r="B15" s="66" t="s">
        <v>10</v>
      </c>
      <c r="C15" s="66"/>
      <c r="D15" s="66"/>
      <c r="E15" s="9"/>
      <c r="F15" s="10">
        <v>1</v>
      </c>
      <c r="G15" s="11">
        <v>1</v>
      </c>
      <c r="H15" s="9">
        <f t="shared" ref="H15:H19" si="0">E15*F15*G15</f>
        <v>0</v>
      </c>
    </row>
    <row r="16" spans="1:10" ht="30" customHeight="1" x14ac:dyDescent="0.3">
      <c r="A16" s="12">
        <v>1</v>
      </c>
      <c r="B16" s="56" t="s">
        <v>11</v>
      </c>
      <c r="C16" s="56"/>
      <c r="D16" s="56"/>
      <c r="E16" s="9"/>
      <c r="F16" s="10">
        <v>1</v>
      </c>
      <c r="G16" s="11">
        <v>1</v>
      </c>
      <c r="H16" s="9">
        <f t="shared" si="0"/>
        <v>0</v>
      </c>
    </row>
    <row r="17" spans="1:10" ht="19.5" customHeight="1" x14ac:dyDescent="0.3">
      <c r="A17" s="12">
        <v>1</v>
      </c>
      <c r="B17" s="56" t="s">
        <v>12</v>
      </c>
      <c r="C17" s="56"/>
      <c r="D17" s="56"/>
      <c r="E17" s="9"/>
      <c r="F17" s="10">
        <v>1</v>
      </c>
      <c r="G17" s="11">
        <v>0.5</v>
      </c>
      <c r="H17" s="9">
        <f t="shared" si="0"/>
        <v>0</v>
      </c>
    </row>
    <row r="18" spans="1:10" x14ac:dyDescent="0.3">
      <c r="A18" s="13"/>
      <c r="B18" s="55" t="s">
        <v>13</v>
      </c>
      <c r="C18" s="55"/>
      <c r="D18" s="55"/>
      <c r="E18" s="55"/>
      <c r="F18" s="55"/>
      <c r="G18" s="55"/>
      <c r="H18" s="55"/>
    </row>
    <row r="19" spans="1:10" x14ac:dyDescent="0.3">
      <c r="A19" s="14">
        <v>1</v>
      </c>
      <c r="B19" s="67" t="s">
        <v>14</v>
      </c>
      <c r="C19" s="67"/>
      <c r="D19" s="67"/>
      <c r="E19" s="15"/>
      <c r="F19" s="10">
        <v>1</v>
      </c>
      <c r="G19" s="11">
        <v>0.5</v>
      </c>
      <c r="H19" s="9">
        <f t="shared" si="0"/>
        <v>0</v>
      </c>
    </row>
    <row r="20" spans="1:10" x14ac:dyDescent="0.3">
      <c r="A20" s="68" t="s">
        <v>15</v>
      </c>
      <c r="B20" s="68"/>
      <c r="C20" s="68"/>
      <c r="D20" s="68"/>
      <c r="E20" s="68"/>
      <c r="F20" s="68"/>
      <c r="G20" s="68"/>
      <c r="H20" s="16">
        <f>SUM(H14:H17,H19)</f>
        <v>0</v>
      </c>
    </row>
    <row r="21" spans="1:10" x14ac:dyDescent="0.3">
      <c r="A21" s="69" t="s">
        <v>16</v>
      </c>
      <c r="B21" s="69"/>
      <c r="C21" s="69"/>
      <c r="D21" s="69"/>
      <c r="E21" s="69"/>
      <c r="F21" s="69"/>
      <c r="G21" s="69"/>
      <c r="H21" s="11">
        <v>2.02</v>
      </c>
    </row>
    <row r="22" spans="1:10" x14ac:dyDescent="0.3">
      <c r="A22" s="51" t="s">
        <v>17</v>
      </c>
      <c r="B22" s="51"/>
      <c r="C22" s="51"/>
      <c r="D22" s="51"/>
      <c r="E22" s="51"/>
      <c r="F22" s="51"/>
      <c r="G22" s="51"/>
      <c r="H22" s="17">
        <f>H20*H21</f>
        <v>0</v>
      </c>
    </row>
    <row r="23" spans="1:10" ht="36" customHeight="1" x14ac:dyDescent="0.3">
      <c r="A23" s="4" t="s">
        <v>18</v>
      </c>
      <c r="B23" s="53" t="s">
        <v>19</v>
      </c>
      <c r="C23" s="53"/>
      <c r="D23" s="53"/>
      <c r="E23" s="4" t="s">
        <v>20</v>
      </c>
      <c r="F23" s="5" t="s">
        <v>21</v>
      </c>
      <c r="G23" s="5" t="s">
        <v>22</v>
      </c>
      <c r="H23" s="5" t="s">
        <v>6</v>
      </c>
    </row>
    <row r="24" spans="1:10" x14ac:dyDescent="0.3">
      <c r="A24" s="18"/>
      <c r="B24" s="54" t="s">
        <v>23</v>
      </c>
      <c r="C24" s="54"/>
      <c r="D24" s="54"/>
      <c r="E24" s="54"/>
      <c r="F24" s="54"/>
      <c r="G24" s="54"/>
      <c r="H24" s="54"/>
    </row>
    <row r="25" spans="1:10" x14ac:dyDescent="0.3">
      <c r="A25" s="13"/>
      <c r="B25" s="55" t="s">
        <v>24</v>
      </c>
      <c r="C25" s="55"/>
      <c r="D25" s="55"/>
      <c r="E25" s="55"/>
      <c r="F25" s="55"/>
      <c r="G25" s="55"/>
      <c r="H25" s="55"/>
    </row>
    <row r="26" spans="1:10" ht="34.5" customHeight="1" x14ac:dyDescent="0.3">
      <c r="A26" s="19">
        <v>1</v>
      </c>
      <c r="B26" s="56" t="s">
        <v>25</v>
      </c>
      <c r="C26" s="56"/>
      <c r="D26" s="56"/>
      <c r="E26" s="20"/>
      <c r="F26" s="21" t="s">
        <v>26</v>
      </c>
      <c r="G26" s="22"/>
      <c r="H26" s="23">
        <f>A26*E26</f>
        <v>0</v>
      </c>
    </row>
    <row r="27" spans="1:10" ht="31.5" customHeight="1" x14ac:dyDescent="0.3">
      <c r="A27" s="19">
        <v>5</v>
      </c>
      <c r="B27" s="57" t="s">
        <v>27</v>
      </c>
      <c r="C27" s="58"/>
      <c r="D27" s="59"/>
      <c r="E27" s="20"/>
      <c r="F27" s="21" t="s">
        <v>48</v>
      </c>
      <c r="G27" s="22"/>
      <c r="H27" s="23">
        <f>A27*E27</f>
        <v>0</v>
      </c>
    </row>
    <row r="28" spans="1:10" x14ac:dyDescent="0.3">
      <c r="A28" s="13"/>
      <c r="B28" s="55" t="s">
        <v>28</v>
      </c>
      <c r="C28" s="55"/>
      <c r="D28" s="55"/>
      <c r="E28" s="55"/>
      <c r="F28" s="55"/>
      <c r="G28" s="55"/>
      <c r="H28" s="55"/>
      <c r="J28" s="24"/>
    </row>
    <row r="29" spans="1:10" x14ac:dyDescent="0.3">
      <c r="A29" s="25">
        <v>50</v>
      </c>
      <c r="B29" s="60" t="s">
        <v>29</v>
      </c>
      <c r="C29" s="61"/>
      <c r="D29" s="62"/>
      <c r="E29" s="26"/>
      <c r="F29" s="27" t="s">
        <v>30</v>
      </c>
      <c r="G29" s="25"/>
      <c r="H29" s="28">
        <f>A29*E29</f>
        <v>0</v>
      </c>
      <c r="J29" s="24"/>
    </row>
    <row r="30" spans="1:10" ht="19.5" customHeight="1" x14ac:dyDescent="0.3">
      <c r="A30" s="25">
        <v>2</v>
      </c>
      <c r="B30" s="60" t="s">
        <v>31</v>
      </c>
      <c r="C30" s="61"/>
      <c r="D30" s="62"/>
      <c r="E30" s="26"/>
      <c r="F30" s="27" t="s">
        <v>32</v>
      </c>
      <c r="G30" s="25"/>
      <c r="H30" s="28">
        <f>A30*E30</f>
        <v>0</v>
      </c>
    </row>
    <row r="31" spans="1:10" ht="16.5" customHeight="1" x14ac:dyDescent="0.3">
      <c r="A31" s="13"/>
      <c r="B31" s="55" t="s">
        <v>33</v>
      </c>
      <c r="C31" s="55"/>
      <c r="D31" s="55"/>
      <c r="E31" s="55"/>
      <c r="F31" s="55"/>
      <c r="G31" s="55"/>
      <c r="H31" s="55"/>
    </row>
    <row r="32" spans="1:10" ht="21" customHeight="1" x14ac:dyDescent="0.3">
      <c r="A32" s="29">
        <v>30</v>
      </c>
      <c r="B32" s="63" t="s">
        <v>34</v>
      </c>
      <c r="C32" s="63"/>
      <c r="D32" s="63"/>
      <c r="E32" s="20"/>
      <c r="F32" s="30" t="s">
        <v>32</v>
      </c>
      <c r="G32" s="29"/>
      <c r="H32" s="31">
        <f>A32*E32</f>
        <v>0</v>
      </c>
    </row>
    <row r="33" spans="1:13" ht="17.25" customHeight="1" x14ac:dyDescent="0.3">
      <c r="A33" s="29">
        <v>30</v>
      </c>
      <c r="B33" s="42" t="s">
        <v>35</v>
      </c>
      <c r="C33" s="43"/>
      <c r="D33" s="44"/>
      <c r="E33" s="20"/>
      <c r="F33" s="30" t="s">
        <v>32</v>
      </c>
      <c r="G33" s="29"/>
      <c r="H33" s="31">
        <f>A33*E33</f>
        <v>0</v>
      </c>
    </row>
    <row r="34" spans="1:13" ht="17.25" customHeight="1" x14ac:dyDescent="0.3">
      <c r="A34" s="29">
        <v>30</v>
      </c>
      <c r="B34" s="42" t="s">
        <v>36</v>
      </c>
      <c r="C34" s="43"/>
      <c r="D34" s="44"/>
      <c r="E34" s="20"/>
      <c r="F34" s="30" t="s">
        <v>32</v>
      </c>
      <c r="G34" s="29"/>
      <c r="H34" s="31">
        <f>A34*E34</f>
        <v>0</v>
      </c>
    </row>
    <row r="35" spans="1:13" ht="17.25" customHeight="1" x14ac:dyDescent="0.3">
      <c r="A35" s="29">
        <v>10</v>
      </c>
      <c r="B35" s="42" t="s">
        <v>37</v>
      </c>
      <c r="C35" s="43"/>
      <c r="D35" s="44"/>
      <c r="E35" s="20"/>
      <c r="F35" s="30" t="s">
        <v>32</v>
      </c>
      <c r="G35" s="29"/>
      <c r="H35" s="31">
        <f>A35*E35</f>
        <v>0</v>
      </c>
    </row>
    <row r="36" spans="1:13" ht="17.25" customHeight="1" x14ac:dyDescent="0.3">
      <c r="A36" s="13"/>
      <c r="B36" s="45" t="s">
        <v>38</v>
      </c>
      <c r="C36" s="46"/>
      <c r="D36" s="46"/>
      <c r="E36" s="46"/>
      <c r="F36" s="46"/>
      <c r="G36" s="46"/>
      <c r="H36" s="47"/>
    </row>
    <row r="37" spans="1:13" ht="17.25" customHeight="1" x14ac:dyDescent="0.3">
      <c r="A37" s="29">
        <v>10</v>
      </c>
      <c r="B37" s="42" t="s">
        <v>39</v>
      </c>
      <c r="C37" s="43"/>
      <c r="D37" s="44"/>
      <c r="E37" s="20"/>
      <c r="F37" s="30" t="s">
        <v>32</v>
      </c>
      <c r="G37" s="29"/>
      <c r="H37" s="31">
        <f>A37*E37</f>
        <v>0</v>
      </c>
    </row>
    <row r="38" spans="1:13" ht="17.25" customHeight="1" x14ac:dyDescent="0.3">
      <c r="A38" s="29">
        <v>10</v>
      </c>
      <c r="B38" s="42" t="s">
        <v>40</v>
      </c>
      <c r="C38" s="43"/>
      <c r="D38" s="44"/>
      <c r="E38" s="20"/>
      <c r="F38" s="30" t="s">
        <v>32</v>
      </c>
      <c r="G38" s="29"/>
      <c r="H38" s="31">
        <f t="shared" ref="H38:H39" si="1">A38*E38</f>
        <v>0</v>
      </c>
      <c r="M38">
        <f>15*6</f>
        <v>90</v>
      </c>
    </row>
    <row r="39" spans="1:13" ht="17.25" customHeight="1" x14ac:dyDescent="0.3">
      <c r="A39" s="29">
        <v>10</v>
      </c>
      <c r="B39" s="42" t="s">
        <v>41</v>
      </c>
      <c r="C39" s="43"/>
      <c r="D39" s="44"/>
      <c r="E39" s="20"/>
      <c r="F39" s="30" t="s">
        <v>32</v>
      </c>
      <c r="G39" s="29"/>
      <c r="H39" s="31">
        <f t="shared" si="1"/>
        <v>0</v>
      </c>
    </row>
    <row r="40" spans="1:13" x14ac:dyDescent="0.3">
      <c r="A40" s="13"/>
      <c r="B40" s="45" t="s">
        <v>42</v>
      </c>
      <c r="C40" s="46"/>
      <c r="D40" s="46"/>
      <c r="E40" s="46"/>
      <c r="F40" s="46"/>
      <c r="G40" s="46"/>
      <c r="H40" s="47"/>
      <c r="J40" s="32"/>
    </row>
    <row r="41" spans="1:13" ht="33" customHeight="1" x14ac:dyDescent="0.3">
      <c r="A41" s="33">
        <v>1</v>
      </c>
      <c r="B41" s="48" t="s">
        <v>43</v>
      </c>
      <c r="C41" s="49"/>
      <c r="D41" s="50"/>
      <c r="E41" s="34"/>
      <c r="F41" s="27" t="s">
        <v>26</v>
      </c>
      <c r="G41" s="35"/>
      <c r="H41" s="36">
        <f>A41*E41</f>
        <v>0</v>
      </c>
    </row>
    <row r="42" spans="1:13" x14ac:dyDescent="0.3">
      <c r="A42" s="51" t="s">
        <v>44</v>
      </c>
      <c r="B42" s="51"/>
      <c r="C42" s="51"/>
      <c r="D42" s="51"/>
      <c r="E42" s="51"/>
      <c r="F42" s="51"/>
      <c r="G42" s="51"/>
      <c r="H42" s="37">
        <f>SUM(H26:H27,H29:H30,H32:H35,H37:H39,H41:H41)</f>
        <v>0</v>
      </c>
    </row>
    <row r="43" spans="1:13" x14ac:dyDescent="0.3">
      <c r="A43" s="52" t="s">
        <v>45</v>
      </c>
      <c r="B43" s="52"/>
      <c r="C43" s="52"/>
      <c r="D43" s="52"/>
      <c r="E43" s="52"/>
      <c r="F43" s="52"/>
      <c r="G43" s="52"/>
      <c r="H43" s="38">
        <f>ROUND(H22+H42,0)</f>
        <v>0</v>
      </c>
    </row>
    <row r="44" spans="1:13" x14ac:dyDescent="0.3">
      <c r="A44" s="52" t="s">
        <v>46</v>
      </c>
      <c r="B44" s="52"/>
      <c r="C44" s="52"/>
      <c r="D44" s="52"/>
      <c r="E44" s="52"/>
      <c r="F44" s="52"/>
      <c r="G44" s="52"/>
      <c r="H44" s="38">
        <f>ROUND(H43*0.19,0)</f>
        <v>0</v>
      </c>
    </row>
    <row r="45" spans="1:13" x14ac:dyDescent="0.3">
      <c r="A45" s="51" t="s">
        <v>47</v>
      </c>
      <c r="B45" s="51"/>
      <c r="C45" s="51"/>
      <c r="D45" s="51"/>
      <c r="E45" s="51"/>
      <c r="F45" s="51"/>
      <c r="G45" s="51"/>
      <c r="H45" s="39">
        <f>SUM(H43:H44)</f>
        <v>0</v>
      </c>
    </row>
    <row r="48" spans="1:13" x14ac:dyDescent="0.3">
      <c r="D48" s="40"/>
      <c r="E48" s="40"/>
      <c r="F48" s="40"/>
    </row>
    <row r="49" spans="4:6" x14ac:dyDescent="0.3">
      <c r="D49" s="41"/>
      <c r="E49" s="41"/>
      <c r="F49" s="41"/>
    </row>
    <row r="50" spans="4:6" x14ac:dyDescent="0.3">
      <c r="D50" s="40"/>
      <c r="E50" s="40"/>
      <c r="F50" s="40"/>
    </row>
    <row r="51" spans="4:6" x14ac:dyDescent="0.3">
      <c r="D51" s="40"/>
      <c r="E51" s="40"/>
      <c r="F51" s="40"/>
    </row>
    <row r="52" spans="4:6" x14ac:dyDescent="0.3">
      <c r="D52" s="40"/>
      <c r="E52" s="40"/>
      <c r="F52" s="40"/>
    </row>
  </sheetData>
  <mergeCells count="40">
    <mergeCell ref="B12:H12"/>
    <mergeCell ref="A1:H6"/>
    <mergeCell ref="A7:H9"/>
    <mergeCell ref="A10:D10"/>
    <mergeCell ref="G10:H10"/>
    <mergeCell ref="B11:D11"/>
    <mergeCell ref="A22:G22"/>
    <mergeCell ref="B13:H13"/>
    <mergeCell ref="B14:D14"/>
    <mergeCell ref="B15:D15"/>
    <mergeCell ref="B16:D16"/>
    <mergeCell ref="B17:D17"/>
    <mergeCell ref="B18:H18"/>
    <mergeCell ref="B19:D19"/>
    <mergeCell ref="A20:G20"/>
    <mergeCell ref="A21:G21"/>
    <mergeCell ref="B34:D34"/>
    <mergeCell ref="B23:D23"/>
    <mergeCell ref="B24:H24"/>
    <mergeCell ref="B25:H25"/>
    <mergeCell ref="B26:D26"/>
    <mergeCell ref="B27:D27"/>
    <mergeCell ref="B28:H28"/>
    <mergeCell ref="B29:D29"/>
    <mergeCell ref="B30:D30"/>
    <mergeCell ref="B31:H31"/>
    <mergeCell ref="B32:D32"/>
    <mergeCell ref="B33:D33"/>
    <mergeCell ref="D49:F49"/>
    <mergeCell ref="B35:D35"/>
    <mergeCell ref="B36:H36"/>
    <mergeCell ref="B37:D37"/>
    <mergeCell ref="B38:D38"/>
    <mergeCell ref="B39:D39"/>
    <mergeCell ref="B40:H40"/>
    <mergeCell ref="B41:D41"/>
    <mergeCell ref="A42:G42"/>
    <mergeCell ref="A43:G43"/>
    <mergeCell ref="A44:G44"/>
    <mergeCell ref="A45:G45"/>
  </mergeCells>
  <pageMargins left="0.7" right="0.7" top="0.75" bottom="0.75" header="0.3" footer="0.3"/>
  <pageSetup paperSize="9" scale="9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CONSULTORIA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Robinson Ochoa Moren</cp:lastModifiedBy>
  <dcterms:created xsi:type="dcterms:W3CDTF">2022-03-01T02:59:50Z</dcterms:created>
  <dcterms:modified xsi:type="dcterms:W3CDTF">2022-05-12T13:17:17Z</dcterms:modified>
</cp:coreProperties>
</file>