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ULETAC\OneDrive\Rama Judicial\Cartagena\Dirección Seccional\Administrativa\Contratos 2022\En trámite\Utiles\"/>
    </mc:Choice>
  </mc:AlternateContent>
  <bookViews>
    <workbookView xWindow="-120" yWindow="-120" windowWidth="29040" windowHeight="15840" firstSheet="1" activeTab="1"/>
  </bookViews>
  <sheets>
    <sheet name="Hoja2 (2)" sheetId="4" state="hidden" r:id="rId1"/>
    <sheet name="Hoja1 (3)" sheetId="6" r:id="rId2"/>
    <sheet name="Hoja4" sheetId="7" state="hidden" r:id="rId3"/>
    <sheet name="Hoja1 (2)" sheetId="5" state="hidden" r:id="rId4"/>
    <sheet name="Hoja1" sheetId="1" state="hidden" r:id="rId5"/>
    <sheet name="Hoja2" sheetId="2" state="hidden" r:id="rId6"/>
    <sheet name="Hoja3" sheetId="3" state="hidden" r:id="rId7"/>
  </sheets>
  <definedNames>
    <definedName name="_xlnm._FilterDatabase" localSheetId="1" hidden="1">'Hoja1 (3)'!$A$7:$E$28</definedName>
    <definedName name="_xlnm.Print_Area" localSheetId="0">'Hoja2 (2)'!$B$1:$P$22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8" i="5" l="1"/>
  <c r="F78" i="5"/>
  <c r="G78" i="5"/>
  <c r="I78" i="5"/>
  <c r="H46" i="5"/>
  <c r="J46" i="5" s="1"/>
  <c r="H77" i="5" l="1"/>
  <c r="J77" i="5" s="1"/>
  <c r="H76" i="5"/>
  <c r="J76" i="5" s="1"/>
  <c r="H73" i="5"/>
  <c r="J73" i="5" s="1"/>
  <c r="H72" i="5"/>
  <c r="J72" i="5" s="1"/>
  <c r="H71" i="5"/>
  <c r="J71" i="5" s="1"/>
  <c r="H68" i="5"/>
  <c r="J68" i="5" s="1"/>
  <c r="H67" i="5"/>
  <c r="J67" i="5" s="1"/>
  <c r="H66" i="5"/>
  <c r="J66" i="5" s="1"/>
  <c r="H63" i="5"/>
  <c r="J63" i="5" s="1"/>
  <c r="H62" i="5"/>
  <c r="J62" i="5" s="1"/>
  <c r="H61" i="5"/>
  <c r="J61" i="5" s="1"/>
  <c r="H58" i="5"/>
  <c r="J58" i="5" s="1"/>
  <c r="H57" i="5"/>
  <c r="J57" i="5" s="1"/>
  <c r="H56" i="5"/>
  <c r="J56" i="5" s="1"/>
  <c r="H53" i="5"/>
  <c r="J53" i="5" s="1"/>
  <c r="H52" i="5"/>
  <c r="J52" i="5" s="1"/>
  <c r="H51" i="5"/>
  <c r="J51" i="5" s="1"/>
  <c r="H48" i="5"/>
  <c r="J48" i="5" s="1"/>
  <c r="H47" i="5"/>
  <c r="J47" i="5" s="1"/>
  <c r="H43" i="5"/>
  <c r="J43" i="5" s="1"/>
  <c r="H42" i="5"/>
  <c r="J42" i="5" s="1"/>
  <c r="H41" i="5"/>
  <c r="J41" i="5" s="1"/>
  <c r="H38" i="5"/>
  <c r="J38" i="5" s="1"/>
  <c r="H37" i="5"/>
  <c r="J37" i="5" s="1"/>
  <c r="H36" i="5"/>
  <c r="J36" i="5" s="1"/>
  <c r="H33" i="5"/>
  <c r="J33" i="5" s="1"/>
  <c r="H32" i="5"/>
  <c r="J32" i="5" s="1"/>
  <c r="H31" i="5"/>
  <c r="J31" i="5" s="1"/>
  <c r="H28" i="5"/>
  <c r="J28" i="5" s="1"/>
  <c r="H27" i="5"/>
  <c r="J27" i="5" s="1"/>
  <c r="H26" i="5"/>
  <c r="J26" i="5" s="1"/>
  <c r="H25" i="5"/>
  <c r="J25" i="5" s="1"/>
  <c r="H21" i="5"/>
  <c r="J21" i="5" s="1"/>
  <c r="H22" i="5"/>
  <c r="J22" i="5" s="1"/>
  <c r="H15" i="5"/>
  <c r="J15" i="5" s="1"/>
  <c r="H14" i="5"/>
  <c r="J14" i="5" s="1"/>
  <c r="H13" i="5"/>
  <c r="J13" i="5" s="1"/>
  <c r="H10" i="5"/>
  <c r="J10" i="5" s="1"/>
  <c r="H8" i="5"/>
  <c r="J8" i="5" s="1"/>
  <c r="H9" i="5"/>
  <c r="J9" i="5" s="1"/>
  <c r="H7" i="5"/>
  <c r="J7" i="5" s="1"/>
  <c r="H4" i="5"/>
  <c r="H78" i="5" l="1"/>
  <c r="J4" i="5"/>
  <c r="J78" i="5" s="1"/>
  <c r="E76" i="5"/>
  <c r="E71" i="5"/>
  <c r="E66" i="5"/>
  <c r="E61" i="5"/>
  <c r="E56" i="5"/>
  <c r="E51" i="5"/>
  <c r="E52" i="5" s="1"/>
  <c r="E46" i="5"/>
  <c r="E41" i="5"/>
  <c r="E36" i="5"/>
  <c r="E31" i="5"/>
  <c r="E25" i="5"/>
  <c r="E26" i="5" s="1"/>
  <c r="G26" i="1"/>
  <c r="H23" i="1"/>
  <c r="H26" i="1" s="1"/>
  <c r="H8" i="1"/>
  <c r="H7" i="1"/>
  <c r="H6" i="1"/>
  <c r="H3" i="1"/>
  <c r="H17" i="1"/>
  <c r="H16" i="1"/>
  <c r="H13" i="1"/>
  <c r="H18" i="1" l="1"/>
  <c r="E72" i="5"/>
  <c r="E47" i="5"/>
  <c r="E37" i="5"/>
  <c r="E67" i="5"/>
  <c r="E77" i="5"/>
  <c r="E62" i="5"/>
  <c r="E57" i="5"/>
  <c r="E42" i="5"/>
  <c r="E32" i="5"/>
  <c r="E27" i="5"/>
  <c r="H9" i="1"/>
  <c r="G18" i="1"/>
  <c r="G9" i="1"/>
  <c r="C9" i="1" l="1"/>
  <c r="D9" i="1"/>
  <c r="D15" i="4"/>
  <c r="P15" i="4"/>
</calcChain>
</file>

<file path=xl/sharedStrings.xml><?xml version="1.0" encoding="utf-8"?>
<sst xmlns="http://schemas.openxmlformats.org/spreadsheetml/2006/main" count="344" uniqueCount="120">
  <si>
    <t>EXAMEN DE OPTOMETRIA</t>
  </si>
  <si>
    <t>NUMERO DE EXAMENES</t>
  </si>
  <si>
    <t>COSTO TOTAL</t>
  </si>
  <si>
    <t>COSTO UNITARIO PROMEDIO</t>
  </si>
  <si>
    <t>TOTALES</t>
  </si>
  <si>
    <t>CLASE DE EXAMEN</t>
  </si>
  <si>
    <t>COSTO UNITARIO</t>
  </si>
  <si>
    <t>POS-INCAPACIDAD</t>
  </si>
  <si>
    <t>IPT</t>
  </si>
  <si>
    <t>RETIRO</t>
  </si>
  <si>
    <t>PERIODICOS</t>
  </si>
  <si>
    <t>INGRESOS</t>
  </si>
  <si>
    <t>TOTAL EXAMEN</t>
  </si>
  <si>
    <t>VALOR</t>
  </si>
  <si>
    <t>TOTAL</t>
  </si>
  <si>
    <t>Pruebas PsicoSENSOMETRICA,Para  conductores</t>
  </si>
  <si>
    <t>Pruebas Psicotécnicas,  ( Inventario de   BOCHUM de personalidad y competencias, para trabajo en altura.</t>
  </si>
  <si>
    <t>Electro cardiograma</t>
  </si>
  <si>
    <t>Glicemia Basal</t>
  </si>
  <si>
    <t>Perfil Lïpidico</t>
  </si>
  <si>
    <t xml:space="preserve">Cuadro  Hematico </t>
  </si>
  <si>
    <t>Audiometria</t>
  </si>
  <si>
    <t>Aptitud en Altura</t>
  </si>
  <si>
    <t>PRUEBA SICOTECNICA</t>
  </si>
  <si>
    <t>OSTEO</t>
  </si>
  <si>
    <t>BASICO</t>
  </si>
  <si>
    <t>EXAMEN</t>
  </si>
  <si>
    <t>EXAMENES LABORALES  2018</t>
  </si>
  <si>
    <t xml:space="preserve">Total Cartagena </t>
  </si>
  <si>
    <t>Pos-Incapacidad</t>
  </si>
  <si>
    <t>Retiro</t>
  </si>
  <si>
    <t>Ingreso</t>
  </si>
  <si>
    <t>Periódico</t>
  </si>
  <si>
    <t>Administrativos</t>
  </si>
  <si>
    <t>PERIODICO</t>
  </si>
  <si>
    <t>CONDUCTORES</t>
  </si>
  <si>
    <t>MANTENIMIENTO</t>
  </si>
  <si>
    <t>Administrativos-Funcionarios-Jueces y Magistrados</t>
  </si>
  <si>
    <t>TOTAL EXAMNES</t>
  </si>
  <si>
    <t>Examen de Optometría</t>
  </si>
  <si>
    <t>Pruebas Psicotécnicas, para jueces ( Inventario de   BOCHUM de personalidad y competencias.</t>
  </si>
  <si>
    <t>Osteo-Muscular</t>
  </si>
  <si>
    <t xml:space="preserve">BASICO </t>
  </si>
  <si>
    <t>Ciudad Cartagena</t>
  </si>
  <si>
    <t>EXAMENES LABORALES   2018</t>
  </si>
  <si>
    <t>ASISTENCIA INTEGRAL EN SALUD Ltda.</t>
  </si>
  <si>
    <t>COSTO PROMEDIO</t>
  </si>
  <si>
    <t>GAC MEDICINA ESPECIALIZADA SAS</t>
  </si>
  <si>
    <t xml:space="preserve">DESCRIPCION </t>
  </si>
  <si>
    <t>EXAMEN OSTEOMUSCULAR</t>
  </si>
  <si>
    <t>EXAMEN BASICO</t>
  </si>
  <si>
    <t>EXAMEN  OPTOMETRIA</t>
  </si>
  <si>
    <t>PRUEBAS PSICOTECNICAS PARA  JUECES Y MAGISTRADOS (Inventario de Bochum)</t>
  </si>
  <si>
    <t>CARTAGENA Y MUNICIPIOS DE BOLIVAR</t>
  </si>
  <si>
    <t>EXAMEN RETIRO</t>
  </si>
  <si>
    <t>VALORACION MEDICA</t>
  </si>
  <si>
    <t>EXAMEN PERIODICO E INGRESO</t>
  </si>
  <si>
    <t>SAN ANDRES Y PROVIDENCIA</t>
  </si>
  <si>
    <t>N/A</t>
  </si>
  <si>
    <t xml:space="preserve"> PROVIDENCIA</t>
  </si>
  <si>
    <t>MUNICIPIOS DE ATENCION</t>
  </si>
  <si>
    <t>CARTAGENA</t>
  </si>
  <si>
    <t>SAN ANDRES ISLAS</t>
  </si>
  <si>
    <t>PROVIDENCIA</t>
  </si>
  <si>
    <t>ARJONA</t>
  </si>
  <si>
    <t>TURBACO</t>
  </si>
  <si>
    <t>CARMEN DE BOLIVAR</t>
  </si>
  <si>
    <t>MOMPOX BOLIVAR</t>
  </si>
  <si>
    <t>MAGANGUE</t>
  </si>
  <si>
    <t>MAHATES</t>
  </si>
  <si>
    <t>CALAMAR</t>
  </si>
  <si>
    <t>SANTA ROSA NORTE</t>
  </si>
  <si>
    <t>CICUCO</t>
  </si>
  <si>
    <t>TURBANA</t>
  </si>
  <si>
    <t>CANTAGALLO</t>
  </si>
  <si>
    <t>MARIA LA BAJA</t>
  </si>
  <si>
    <t xml:space="preserve">COSTO UNITARIO </t>
  </si>
  <si>
    <t>EXAMEN  OSTEOMUSCULAR</t>
  </si>
  <si>
    <t>EXAMEN  DE  OPTOMETRIA</t>
  </si>
  <si>
    <t>MEDILAB LABORATORIO CLINICO ESPECIALISTAS EN SALUD OCUPACIONAL LTDA</t>
  </si>
  <si>
    <t>PROMEDIO</t>
  </si>
  <si>
    <t>ESTUDIO DE MERCADO EXAMENES LABORALES RAMA JUDICIAL SECCIONAL CARTAGENA</t>
  </si>
  <si>
    <t>PROTEGEMOS LTDA</t>
  </si>
  <si>
    <t>PERFIL LIPIDICO</t>
  </si>
  <si>
    <t xml:space="preserve">MAMOGRAFIAS </t>
  </si>
  <si>
    <t>ANTIGENO PROSTATICO</t>
  </si>
  <si>
    <t>VALORACIÓN MÉDICA –</t>
  </si>
  <si>
    <t xml:space="preserve">Colesterol total, HDL,LDL, Triglicéridos y Glicemia Basal </t>
  </si>
  <si>
    <t xml:space="preserve">LECTURA DE RESULTADOS EXAMENES LABORATORIO,  RESULTADO DE MAMOGRAFIA, Y ANTÍGENO PROSTATICO,    Medición Tensión arterial, frecuencia cardiaca, peso, talla, índice de masa corporal, perímetro abdominal  y  Recomendaciones Médicas. </t>
  </si>
  <si>
    <t>ESTUDIO DE MERCADO EXAMENES CARDIOVASCULARES Y  LABORALES RAMA JUDICIAL SECCIONAL CARTAGENA</t>
  </si>
  <si>
    <t>ITEM</t>
  </si>
  <si>
    <t>CANTIDADES</t>
  </si>
  <si>
    <t>COSTO UNITARIO INCLUIDO IVA</t>
  </si>
  <si>
    <t>OBJETO: Contratar en nombre de la Nación – Consejo Superior de la Judicatura el suministro de útiles de escritorio y de oficina, para los despachos judiciales y sedes administrativas a cargo de la Dirección Seccional de Administración Judicial de Cartagena - Bolívar</t>
  </si>
  <si>
    <t>DESCRIPCIÓN</t>
  </si>
  <si>
    <t>ESFEROS-DISEÑO ERGONOMÉTRICO Y MODERNO-COLOR NEGRO</t>
  </si>
  <si>
    <t>GANCHOS LEGAJADORES PLÁSTICOS (PAQUETE X 20 UND)- CAPACIDAD MÁXIMA DE 250 HOJAS DE 60 GR</t>
  </si>
  <si>
    <t>PEGANTE LÍQUIDO X 225 GR</t>
  </si>
  <si>
    <t>MARCADOR GRUESO COLOR NEGRO</t>
  </si>
  <si>
    <t>MARCADOR PUNTA FINA-COLOR NEGRO-PARA MARCAR OBJETOS, MARCAR CON PRECISIÓN DVDS, VIDRIO, PLASTICO, METAL, PAPEL, MADERA, ETC)</t>
  </si>
  <si>
    <t>FOLDER CARTON-CELUGUIA HORIZONTAL -CARTÓN YUTE- CARTON 300g/m2 CON CAPACIDAD DE HASTA 200 HOJAS-TAMAÑO OFICIO</t>
  </si>
  <si>
    <t>CARÁTULA IMPRESA 1 TINTA EN PROPALCOTE 280 GR (JUZGADOS LABORALES-CIVILES-FAMILIA- 23X33) SEGÚN MUESTRA</t>
  </si>
  <si>
    <t>CARÁTULA IMPRESA 1 TINTA EN PROPALCOTE 280 GR (JUZGADOS PENALES 23X33) SEGÚN MUESTRA</t>
  </si>
  <si>
    <t>CARÁTULA IMPRESA 1 TINTA EN PROPALCOTE 280 GRS - DIRECCIÓN SECCIONAL DE 25 X 35 (SEGÚN MUESTRA)</t>
  </si>
  <si>
    <t>CONTRACARATULA ARCHIVO EN PROPALCOTE (SEGÚN MUESTRA)</t>
  </si>
  <si>
    <t>SOBRE DE MANILA EXTRAOFICIO (GIGANTE)-ECOLÓGICOS 27X 37 DE 75 GR-RESISTENTES</t>
  </si>
  <si>
    <t>SOBRE DE MANILA RADIOGRAFIA TAMAÑO 36 X 44 - ECOLÓGICOS- 75 GR - RESISTENTES</t>
  </si>
  <si>
    <t>PIOLA DELGADA POR MADEJA No. 12</t>
  </si>
  <si>
    <t>LIBRO RADICADOR 400 FOLIOS (LIBRO DE ANOTACIONES -TAPA CARTON-) DE 21,5 X 33 CMTS CON 400 FOLIOS</t>
  </si>
  <si>
    <t>LIBRO INDIZADO 200 FOLIOS (PASTA DURA DE 200 FOLIOS MARGEN INDIZADO)</t>
  </si>
  <si>
    <t>GRAPA ESTÁNDAR 26/6 X 5000 COBRIZADA-PRESENTACIÓN CAJA X 5000 Y UNIDADES</t>
  </si>
  <si>
    <t>CAJAS PARA EXPEDIENTE DE 27 CMTS X 27,5 X 39 CMTS (SEGÚN MUESTRA)</t>
  </si>
  <si>
    <t>CINTA PROPIPROPILENO TRANSPARENTE 48 X 100 MTS</t>
  </si>
  <si>
    <t>HUELLEROS (TINTA INDELEBLE EN ACEITE)</t>
  </si>
  <si>
    <t>ALMOHADILLA PARA SELLOS - TAMAÑO MEDIANO RECARGABLE MARCA DE REFERENCIA IGUAL O SUPERIOR RANK 8*3</t>
  </si>
  <si>
    <t>TINTA PARA SELLOS COLOR NEGRO</t>
  </si>
  <si>
    <t>SOBRE BLANCOS OFICIO 75 GR 23.5X10,5CM</t>
  </si>
  <si>
    <t>COSEDORA METÁLICA DE ESCRITORIO- TIPO ALICATE</t>
  </si>
  <si>
    <t>PROCESO DE SELECCIÓN DE MÍNIMA CUANTÍA MC-29-2022</t>
  </si>
  <si>
    <r>
      <t xml:space="preserve">ANEXO 7 OFERTA ECONÓMICA </t>
    </r>
    <r>
      <rPr>
        <b/>
        <sz val="12"/>
        <color rgb="FFFF0000"/>
        <rFont val="Arial"/>
        <family val="2"/>
      </rPr>
      <t>LOTE 1 CARTAGENA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</si>
</sst>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2"/>
      <color rgb="FFFF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6" fillId="0" borderId="0"/>
    <xf numFmtId="0" fontId="4" fillId="0" borderId="0"/>
    <xf numFmtId="0" fontId="17" fillId="0" borderId="0"/>
    <xf numFmtId="0" fontId="16" fillId="0" borderId="0"/>
  </cellStyleXfs>
  <cellXfs count="144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wrapText="1"/>
    </xf>
    <xf numFmtId="3" fontId="2" fillId="0" borderId="1" xfId="0" applyNumberFormat="1" applyFont="1" applyBorder="1"/>
    <xf numFmtId="0" fontId="3" fillId="0" borderId="2" xfId="0" applyFont="1" applyBorder="1" applyAlignment="1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7" fillId="0" borderId="3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1" fillId="0" borderId="3" xfId="0" applyFont="1" applyBorder="1" applyAlignment="1">
      <alignment vertical="top" wrapText="1" readingOrder="1"/>
    </xf>
    <xf numFmtId="0" fontId="9" fillId="0" borderId="1" xfId="0" applyFont="1" applyBorder="1" applyAlignment="1">
      <alignment horizontal="center" wrapText="1" readingOrder="1"/>
    </xf>
    <xf numFmtId="0" fontId="10" fillId="0" borderId="1" xfId="0" applyFont="1" applyBorder="1" applyAlignment="1">
      <alignment horizontal="center" wrapText="1" readingOrder="1"/>
    </xf>
    <xf numFmtId="0" fontId="6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justify" vertical="top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 readingOrder="1"/>
    </xf>
    <xf numFmtId="0" fontId="0" fillId="0" borderId="1" xfId="0" applyFont="1" applyBorder="1" applyAlignment="1">
      <alignment vertical="top"/>
    </xf>
    <xf numFmtId="0" fontId="14" fillId="0" borderId="3" xfId="0" applyFont="1" applyBorder="1" applyAlignment="1">
      <alignment vertical="top" wrapText="1"/>
    </xf>
    <xf numFmtId="0" fontId="0" fillId="0" borderId="3" xfId="0" applyFont="1" applyBorder="1" applyAlignment="1">
      <alignment vertical="top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center" wrapText="1"/>
    </xf>
    <xf numFmtId="0" fontId="1" fillId="0" borderId="13" xfId="0" applyFont="1" applyBorder="1"/>
    <xf numFmtId="0" fontId="3" fillId="0" borderId="14" xfId="0" applyFont="1" applyBorder="1" applyAlignment="1">
      <alignment horizontal="center" wrapText="1"/>
    </xf>
    <xf numFmtId="3" fontId="3" fillId="0" borderId="14" xfId="0" applyNumberFormat="1" applyFont="1" applyBorder="1"/>
    <xf numFmtId="3" fontId="3" fillId="0" borderId="15" xfId="0" applyNumberFormat="1" applyFont="1" applyBorder="1"/>
    <xf numFmtId="3" fontId="3" fillId="0" borderId="14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3" fontId="0" fillId="0" borderId="1" xfId="0" applyNumberFormat="1" applyBorder="1"/>
    <xf numFmtId="3" fontId="2" fillId="0" borderId="17" xfId="0" applyNumberFormat="1" applyFont="1" applyBorder="1"/>
    <xf numFmtId="0" fontId="18" fillId="0" borderId="1" xfId="0" applyFont="1" applyBorder="1" applyAlignment="1">
      <alignment horizontal="center" vertical="center" wrapText="1"/>
    </xf>
    <xf numFmtId="0" fontId="19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wrapText="1"/>
    </xf>
    <xf numFmtId="3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/>
    </xf>
    <xf numFmtId="0" fontId="22" fillId="0" borderId="1" xfId="0" applyFont="1" applyBorder="1" applyAlignment="1">
      <alignment horizontal="left" wrapText="1"/>
    </xf>
    <xf numFmtId="0" fontId="18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vertical="center" wrapText="1"/>
    </xf>
    <xf numFmtId="3" fontId="3" fillId="0" borderId="3" xfId="0" applyNumberFormat="1" applyFont="1" applyBorder="1" applyAlignment="1">
      <alignment horizontal="center"/>
    </xf>
    <xf numFmtId="0" fontId="20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25" fillId="0" borderId="1" xfId="0" applyFont="1" applyFill="1" applyBorder="1" applyAlignment="1">
      <alignment horizontal="center" vertical="center" wrapText="1"/>
    </xf>
    <xf numFmtId="0" fontId="26" fillId="0" borderId="0" xfId="0" applyFont="1"/>
    <xf numFmtId="3" fontId="25" fillId="0" borderId="2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6" fillId="0" borderId="2" xfId="0" applyFont="1" applyBorder="1"/>
    <xf numFmtId="3" fontId="26" fillId="0" borderId="20" xfId="0" applyNumberFormat="1" applyFont="1" applyBorder="1" applyAlignment="1">
      <alignment vertical="center"/>
    </xf>
    <xf numFmtId="0" fontId="26" fillId="0" borderId="20" xfId="0" applyFont="1" applyBorder="1"/>
    <xf numFmtId="0" fontId="29" fillId="5" borderId="1" xfId="0" applyFont="1" applyFill="1" applyBorder="1" applyAlignment="1">
      <alignment horizontal="center" vertical="center"/>
    </xf>
    <xf numFmtId="3" fontId="29" fillId="5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/>
    <xf numFmtId="0" fontId="0" fillId="2" borderId="1" xfId="0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justify" vertical="top" wrapText="1"/>
    </xf>
    <xf numFmtId="0" fontId="5" fillId="3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3" fontId="2" fillId="0" borderId="1" xfId="0" applyNumberFormat="1" applyFont="1" applyBorder="1" applyAlignment="1">
      <alignment horizontal="right" vertical="center" wrapText="1"/>
    </xf>
    <xf numFmtId="0" fontId="18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wrapText="1"/>
    </xf>
    <xf numFmtId="0" fontId="20" fillId="0" borderId="19" xfId="0" applyFont="1" applyBorder="1" applyAlignment="1">
      <alignment horizontal="center" wrapText="1"/>
    </xf>
    <xf numFmtId="0" fontId="20" fillId="0" borderId="20" xfId="0" applyFont="1" applyBorder="1" applyAlignment="1">
      <alignment horizontal="center" wrapText="1"/>
    </xf>
    <xf numFmtId="3" fontId="3" fillId="0" borderId="17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16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 2" xfId="4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zoomScaleNormal="100" workbookViewId="0">
      <selection activeCell="O3" sqref="O3"/>
    </sheetView>
  </sheetViews>
  <sheetFormatPr baseColWidth="10" defaultRowHeight="15" x14ac:dyDescent="0.25"/>
  <cols>
    <col min="1" max="1" width="3.85546875" customWidth="1"/>
    <col min="2" max="2" width="17.42578125" customWidth="1"/>
    <col min="3" max="3" width="20.7109375" customWidth="1"/>
    <col min="4" max="4" width="11.42578125" customWidth="1"/>
    <col min="5" max="5" width="12.28515625" customWidth="1"/>
    <col min="6" max="6" width="21" customWidth="1"/>
    <col min="7" max="7" width="9.85546875" customWidth="1"/>
    <col min="8" max="8" width="9.42578125" customWidth="1"/>
    <col min="9" max="9" width="6.7109375" customWidth="1"/>
    <col min="10" max="10" width="7.7109375" customWidth="1"/>
    <col min="11" max="11" width="11.42578125" customWidth="1"/>
    <col min="12" max="12" width="9.7109375" customWidth="1"/>
    <col min="13" max="13" width="11.42578125" customWidth="1"/>
    <col min="14" max="14" width="19.42578125" customWidth="1"/>
    <col min="15" max="15" width="16.42578125" customWidth="1"/>
    <col min="16" max="16" width="9.42578125" customWidth="1"/>
  </cols>
  <sheetData>
    <row r="1" spans="1:16" x14ac:dyDescent="0.25">
      <c r="B1" s="102" t="s">
        <v>44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4"/>
    </row>
    <row r="2" spans="1:16" x14ac:dyDescent="0.25">
      <c r="B2" s="105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7"/>
    </row>
    <row r="3" spans="1:16" s="29" customFormat="1" ht="69" customHeight="1" x14ac:dyDescent="0.25">
      <c r="A3" s="31"/>
      <c r="B3" s="30" t="s">
        <v>43</v>
      </c>
      <c r="C3" s="13" t="s">
        <v>26</v>
      </c>
      <c r="D3" s="13" t="s">
        <v>42</v>
      </c>
      <c r="E3" s="13" t="s">
        <v>41</v>
      </c>
      <c r="F3" s="13" t="s">
        <v>40</v>
      </c>
      <c r="G3" s="13" t="s">
        <v>39</v>
      </c>
      <c r="H3" s="13" t="s">
        <v>22</v>
      </c>
      <c r="I3" s="13" t="s">
        <v>21</v>
      </c>
      <c r="J3" s="13" t="s">
        <v>20</v>
      </c>
      <c r="K3" s="15" t="s">
        <v>19</v>
      </c>
      <c r="L3" s="15" t="s">
        <v>18</v>
      </c>
      <c r="M3" s="15" t="s">
        <v>17</v>
      </c>
      <c r="N3" s="14" t="s">
        <v>16</v>
      </c>
      <c r="O3" s="13" t="s">
        <v>15</v>
      </c>
      <c r="P3" s="15" t="s">
        <v>38</v>
      </c>
    </row>
    <row r="4" spans="1:16" ht="15" customHeight="1" x14ac:dyDescent="0.25">
      <c r="B4" s="108" t="s">
        <v>37</v>
      </c>
      <c r="C4" s="9" t="s">
        <v>31</v>
      </c>
      <c r="D4" s="9">
        <v>2</v>
      </c>
      <c r="E4" s="25">
        <v>2</v>
      </c>
      <c r="F4" s="25">
        <v>2</v>
      </c>
      <c r="G4" s="25">
        <v>2</v>
      </c>
      <c r="H4" s="25"/>
      <c r="I4" s="25"/>
      <c r="J4" s="25"/>
      <c r="K4" s="8"/>
      <c r="L4" s="8"/>
      <c r="M4" s="8"/>
      <c r="N4" s="8"/>
      <c r="O4" s="8"/>
      <c r="P4" s="11">
        <v>8</v>
      </c>
    </row>
    <row r="5" spans="1:16" x14ac:dyDescent="0.25">
      <c r="B5" s="108"/>
      <c r="C5" s="9" t="s">
        <v>32</v>
      </c>
      <c r="D5" s="9">
        <v>70</v>
      </c>
      <c r="E5" s="25">
        <v>70</v>
      </c>
      <c r="F5" s="25">
        <v>70</v>
      </c>
      <c r="G5" s="25">
        <v>70</v>
      </c>
      <c r="H5" s="25"/>
      <c r="I5" s="25"/>
      <c r="J5" s="25"/>
      <c r="K5" s="8"/>
      <c r="L5" s="8"/>
      <c r="M5" s="8"/>
      <c r="N5" s="8"/>
      <c r="O5" s="8"/>
      <c r="P5" s="11">
        <v>280</v>
      </c>
    </row>
    <row r="6" spans="1:16" x14ac:dyDescent="0.25">
      <c r="B6" s="108"/>
      <c r="C6" s="9" t="s">
        <v>30</v>
      </c>
      <c r="D6" s="24">
        <v>2</v>
      </c>
      <c r="E6" s="24">
        <v>2</v>
      </c>
      <c r="F6" s="23"/>
      <c r="G6" s="23"/>
      <c r="H6" s="23"/>
      <c r="I6" s="23"/>
      <c r="J6" s="23"/>
      <c r="K6" s="8"/>
      <c r="L6" s="8"/>
      <c r="M6" s="8"/>
      <c r="N6" s="8"/>
      <c r="O6" s="8"/>
      <c r="P6" s="11">
        <v>4</v>
      </c>
    </row>
    <row r="7" spans="1:16" ht="31.5" customHeight="1" x14ac:dyDescent="0.25">
      <c r="B7" s="108"/>
      <c r="C7" s="9" t="s">
        <v>29</v>
      </c>
      <c r="D7" s="24">
        <v>1</v>
      </c>
      <c r="E7" s="24"/>
      <c r="F7" s="23"/>
      <c r="G7" s="23"/>
      <c r="H7" s="23"/>
      <c r="I7" s="23"/>
      <c r="J7" s="23"/>
      <c r="K7" s="8"/>
      <c r="L7" s="8"/>
      <c r="M7" s="8"/>
      <c r="N7" s="8"/>
      <c r="O7" s="8"/>
      <c r="P7" s="11">
        <v>1</v>
      </c>
    </row>
    <row r="8" spans="1:16" x14ac:dyDescent="0.25">
      <c r="B8" s="28" t="s">
        <v>36</v>
      </c>
      <c r="C8" s="9" t="s">
        <v>34</v>
      </c>
      <c r="D8" s="24">
        <v>2</v>
      </c>
      <c r="E8" s="24">
        <v>2</v>
      </c>
      <c r="F8" s="24"/>
      <c r="G8" s="24">
        <v>2</v>
      </c>
      <c r="H8" s="24">
        <v>2</v>
      </c>
      <c r="I8" s="24">
        <v>2</v>
      </c>
      <c r="J8" s="24">
        <v>2</v>
      </c>
      <c r="K8" s="11">
        <v>2</v>
      </c>
      <c r="L8" s="11">
        <v>2</v>
      </c>
      <c r="M8" s="11">
        <v>2</v>
      </c>
      <c r="N8" s="11">
        <v>2</v>
      </c>
      <c r="O8" s="8"/>
      <c r="P8" s="11">
        <v>20</v>
      </c>
    </row>
    <row r="9" spans="1:16" x14ac:dyDescent="0.25">
      <c r="B9" s="28" t="s">
        <v>35</v>
      </c>
      <c r="C9" s="9" t="s">
        <v>34</v>
      </c>
      <c r="D9" s="24">
        <v>10</v>
      </c>
      <c r="E9" s="24">
        <v>10</v>
      </c>
      <c r="F9" s="24">
        <v>10</v>
      </c>
      <c r="G9" s="24">
        <v>10</v>
      </c>
      <c r="H9" s="24"/>
      <c r="I9" s="24">
        <v>10</v>
      </c>
      <c r="J9" s="24"/>
      <c r="K9" s="11">
        <v>10</v>
      </c>
      <c r="L9" s="11">
        <v>10</v>
      </c>
      <c r="M9" s="11"/>
      <c r="N9" s="11"/>
      <c r="O9" s="11">
        <v>10</v>
      </c>
      <c r="P9" s="11">
        <v>80</v>
      </c>
    </row>
    <row r="10" spans="1:16" ht="15.75" customHeight="1" x14ac:dyDescent="0.25">
      <c r="B10" s="108" t="s">
        <v>33</v>
      </c>
      <c r="C10" s="27" t="s">
        <v>32</v>
      </c>
      <c r="D10" s="9">
        <v>300</v>
      </c>
      <c r="E10" s="26">
        <v>300</v>
      </c>
      <c r="F10" s="23"/>
      <c r="G10" s="24">
        <v>300</v>
      </c>
      <c r="H10" s="23"/>
      <c r="I10" s="23"/>
      <c r="J10" s="23"/>
      <c r="K10" s="8"/>
      <c r="L10" s="8"/>
      <c r="M10" s="8"/>
      <c r="N10" s="8"/>
      <c r="O10" s="8"/>
      <c r="P10" s="11">
        <v>900</v>
      </c>
    </row>
    <row r="11" spans="1:16" x14ac:dyDescent="0.25">
      <c r="B11" s="108"/>
      <c r="C11" s="9" t="s">
        <v>31</v>
      </c>
      <c r="D11" s="9">
        <v>60</v>
      </c>
      <c r="E11" s="25">
        <v>60</v>
      </c>
      <c r="F11" s="23"/>
      <c r="G11" s="24">
        <v>60</v>
      </c>
      <c r="H11" s="23"/>
      <c r="I11" s="23"/>
      <c r="J11" s="23"/>
      <c r="K11" s="8"/>
      <c r="L11" s="8"/>
      <c r="M11" s="8"/>
      <c r="N11" s="8"/>
      <c r="O11" s="8"/>
      <c r="P11" s="11">
        <v>180</v>
      </c>
    </row>
    <row r="12" spans="1:16" x14ac:dyDescent="0.25">
      <c r="B12" s="108"/>
      <c r="C12" s="9" t="s">
        <v>30</v>
      </c>
      <c r="D12" s="24">
        <v>10</v>
      </c>
      <c r="E12" s="23"/>
      <c r="F12" s="23"/>
      <c r="G12" s="23"/>
      <c r="H12" s="23"/>
      <c r="I12" s="23"/>
      <c r="J12" s="23"/>
      <c r="K12" s="8"/>
      <c r="L12" s="8"/>
      <c r="M12" s="8"/>
      <c r="N12" s="8"/>
      <c r="O12" s="8"/>
      <c r="P12" s="11">
        <v>10</v>
      </c>
    </row>
    <row r="13" spans="1:16" x14ac:dyDescent="0.25">
      <c r="B13" s="108"/>
      <c r="C13" s="9" t="s">
        <v>8</v>
      </c>
      <c r="D13" s="24">
        <v>5</v>
      </c>
      <c r="E13" s="23"/>
      <c r="F13" s="23"/>
      <c r="G13" s="23"/>
      <c r="H13" s="23"/>
      <c r="I13" s="23"/>
      <c r="J13" s="23"/>
      <c r="K13" s="8"/>
      <c r="L13" s="8"/>
      <c r="M13" s="8"/>
      <c r="N13" s="8"/>
      <c r="O13" s="8"/>
      <c r="P13" s="11">
        <v>5</v>
      </c>
    </row>
    <row r="14" spans="1:16" x14ac:dyDescent="0.25">
      <c r="B14" s="108"/>
      <c r="C14" s="9" t="s">
        <v>29</v>
      </c>
      <c r="D14" s="24">
        <v>10</v>
      </c>
      <c r="E14" s="23"/>
      <c r="F14" s="23"/>
      <c r="G14" s="23"/>
      <c r="H14" s="23"/>
      <c r="I14" s="23"/>
      <c r="J14" s="23"/>
      <c r="K14" s="8"/>
      <c r="L14" s="8"/>
      <c r="M14" s="8"/>
      <c r="N14" s="8"/>
      <c r="O14" s="8"/>
      <c r="P14" s="11">
        <v>10</v>
      </c>
    </row>
    <row r="15" spans="1:16" ht="15" customHeight="1" x14ac:dyDescent="0.25">
      <c r="B15" s="110" t="s">
        <v>28</v>
      </c>
      <c r="C15" s="111"/>
      <c r="D15" s="109">
        <f>SUM(D4:D14)</f>
        <v>472</v>
      </c>
      <c r="E15" s="109">
        <v>446</v>
      </c>
      <c r="F15" s="109">
        <v>82</v>
      </c>
      <c r="G15" s="109">
        <v>444</v>
      </c>
      <c r="H15" s="109">
        <v>2</v>
      </c>
      <c r="I15" s="109">
        <v>12</v>
      </c>
      <c r="J15" s="109">
        <v>2</v>
      </c>
      <c r="K15" s="101">
        <v>12</v>
      </c>
      <c r="L15" s="101">
        <v>12</v>
      </c>
      <c r="M15" s="101">
        <v>2</v>
      </c>
      <c r="N15" s="101">
        <v>2</v>
      </c>
      <c r="O15" s="101">
        <v>10</v>
      </c>
      <c r="P15" s="101">
        <f>SUM(P4:P14)</f>
        <v>1498</v>
      </c>
    </row>
    <row r="16" spans="1:16" x14ac:dyDescent="0.25">
      <c r="B16" s="110"/>
      <c r="C16" s="111"/>
      <c r="D16" s="109"/>
      <c r="E16" s="109"/>
      <c r="F16" s="109"/>
      <c r="G16" s="109"/>
      <c r="H16" s="109"/>
      <c r="I16" s="109"/>
      <c r="J16" s="109"/>
      <c r="K16" s="101"/>
      <c r="L16" s="101"/>
      <c r="M16" s="101"/>
      <c r="N16" s="101"/>
      <c r="O16" s="101"/>
      <c r="P16" s="101"/>
    </row>
    <row r="17" spans="2:16" x14ac:dyDescent="0.25">
      <c r="B17" s="22"/>
      <c r="C17" s="21"/>
      <c r="D17" s="20"/>
      <c r="E17" s="20"/>
      <c r="F17" s="20"/>
      <c r="G17" s="20"/>
      <c r="H17" s="20"/>
      <c r="I17" s="20"/>
      <c r="J17" s="20"/>
      <c r="K17" s="19"/>
      <c r="L17" s="19"/>
      <c r="M17" s="19"/>
      <c r="N17" s="19"/>
      <c r="O17" s="19"/>
      <c r="P17" s="19"/>
    </row>
    <row r="20" spans="2:16" ht="18.75" x14ac:dyDescent="0.3">
      <c r="B20" s="112" t="s">
        <v>27</v>
      </c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</row>
    <row r="21" spans="2:16" ht="123.75" x14ac:dyDescent="0.3">
      <c r="B21" s="18" t="s">
        <v>26</v>
      </c>
      <c r="C21" s="18" t="s">
        <v>25</v>
      </c>
      <c r="D21" s="17" t="s">
        <v>24</v>
      </c>
      <c r="E21" s="17" t="s">
        <v>23</v>
      </c>
      <c r="F21" s="16" t="s">
        <v>0</v>
      </c>
      <c r="G21" s="13" t="s">
        <v>22</v>
      </c>
      <c r="H21" s="13" t="s">
        <v>21</v>
      </c>
      <c r="I21" s="13" t="s">
        <v>20</v>
      </c>
      <c r="J21" s="15" t="s">
        <v>19</v>
      </c>
      <c r="K21" s="15" t="s">
        <v>18</v>
      </c>
      <c r="L21" s="15" t="s">
        <v>17</v>
      </c>
      <c r="M21" s="14" t="s">
        <v>16</v>
      </c>
      <c r="N21" s="13" t="s">
        <v>15</v>
      </c>
      <c r="O21" s="12"/>
    </row>
    <row r="22" spans="2:16" x14ac:dyDescent="0.25">
      <c r="B22" s="8" t="s">
        <v>14</v>
      </c>
      <c r="C22" s="11">
        <v>472</v>
      </c>
      <c r="D22" s="8">
        <v>446</v>
      </c>
      <c r="E22" s="8">
        <v>82</v>
      </c>
      <c r="F22" s="8">
        <v>444</v>
      </c>
      <c r="G22" s="8">
        <v>2</v>
      </c>
      <c r="H22" s="8">
        <v>12</v>
      </c>
      <c r="I22" s="8">
        <v>2</v>
      </c>
      <c r="J22" s="8">
        <v>12</v>
      </c>
      <c r="K22" s="8">
        <v>12</v>
      </c>
      <c r="L22" s="8">
        <v>2</v>
      </c>
      <c r="M22" s="8">
        <v>2</v>
      </c>
      <c r="N22" s="8">
        <v>2</v>
      </c>
      <c r="O22" s="8"/>
    </row>
    <row r="23" spans="2:16" x14ac:dyDescent="0.25">
      <c r="B23" s="8" t="s">
        <v>13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2:16" x14ac:dyDescent="0.25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2:16" x14ac:dyDescent="0.2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2:16" ht="18.75" x14ac:dyDescent="0.3">
      <c r="B26" s="10" t="s">
        <v>12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spans="2:16" x14ac:dyDescent="0.25">
      <c r="B27" s="8" t="s">
        <v>11</v>
      </c>
      <c r="C27" s="8">
        <v>62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2:16" x14ac:dyDescent="0.25">
      <c r="B28" s="8" t="s">
        <v>10</v>
      </c>
      <c r="C28" s="8">
        <v>382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2:16" x14ac:dyDescent="0.25">
      <c r="B29" s="8" t="s">
        <v>9</v>
      </c>
      <c r="C29" s="8">
        <v>12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spans="2:16" x14ac:dyDescent="0.25">
      <c r="B30" s="9" t="s">
        <v>8</v>
      </c>
      <c r="C30" s="8">
        <v>5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spans="2:16" ht="25.5" x14ac:dyDescent="0.25">
      <c r="B31" s="9" t="s">
        <v>7</v>
      </c>
      <c r="C31" s="8">
        <v>10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</sheetData>
  <mergeCells count="19">
    <mergeCell ref="B20:O20"/>
    <mergeCell ref="L15:L16"/>
    <mergeCell ref="M15:M16"/>
    <mergeCell ref="I15:I16"/>
    <mergeCell ref="J15:J16"/>
    <mergeCell ref="K15:K16"/>
    <mergeCell ref="N15:N16"/>
    <mergeCell ref="O15:O16"/>
    <mergeCell ref="P15:P16"/>
    <mergeCell ref="B1:P2"/>
    <mergeCell ref="B10:B14"/>
    <mergeCell ref="B4:B7"/>
    <mergeCell ref="H15:H16"/>
    <mergeCell ref="F15:F16"/>
    <mergeCell ref="G15:G16"/>
    <mergeCell ref="B15:B16"/>
    <mergeCell ref="C15:C16"/>
    <mergeCell ref="D15:D16"/>
    <mergeCell ref="E15:E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tabSelected="1" zoomScale="160" zoomScaleNormal="160" workbookViewId="0">
      <selection activeCell="A2" sqref="A2:E2"/>
    </sheetView>
  </sheetViews>
  <sheetFormatPr baseColWidth="10" defaultRowHeight="11.25" x14ac:dyDescent="0.2"/>
  <cols>
    <col min="1" max="1" width="8" style="92" customWidth="1"/>
    <col min="2" max="2" width="34.42578125" style="90" customWidth="1"/>
    <col min="3" max="3" width="13.28515625" style="90" bestFit="1" customWidth="1"/>
    <col min="4" max="4" width="12.140625" style="90" customWidth="1"/>
    <col min="5" max="5" width="11.42578125" style="90" customWidth="1"/>
    <col min="6" max="16384" width="11.42578125" style="90"/>
  </cols>
  <sheetData>
    <row r="1" spans="1:5" ht="15.75" x14ac:dyDescent="0.2">
      <c r="A1" s="116" t="s">
        <v>119</v>
      </c>
      <c r="B1" s="116"/>
      <c r="C1" s="116"/>
      <c r="D1" s="116"/>
      <c r="E1" s="116"/>
    </row>
    <row r="2" spans="1:5" ht="15.75" x14ac:dyDescent="0.2">
      <c r="A2" s="116" t="s">
        <v>118</v>
      </c>
      <c r="B2" s="116"/>
      <c r="C2" s="116"/>
      <c r="D2" s="116"/>
      <c r="E2" s="116"/>
    </row>
    <row r="3" spans="1:5" ht="93" customHeight="1" x14ac:dyDescent="0.2">
      <c r="A3" s="117" t="s">
        <v>93</v>
      </c>
      <c r="B3" s="117"/>
      <c r="C3" s="117"/>
      <c r="D3" s="117"/>
      <c r="E3" s="117"/>
    </row>
    <row r="5" spans="1:5" ht="35.25" customHeight="1" x14ac:dyDescent="0.2">
      <c r="A5" s="114" t="s">
        <v>90</v>
      </c>
      <c r="B5" s="113" t="s">
        <v>94</v>
      </c>
      <c r="C5" s="114" t="s">
        <v>92</v>
      </c>
      <c r="D5" s="114" t="s">
        <v>91</v>
      </c>
      <c r="E5" s="114" t="s">
        <v>14</v>
      </c>
    </row>
    <row r="6" spans="1:5" ht="15" customHeight="1" x14ac:dyDescent="0.2">
      <c r="A6" s="114"/>
      <c r="B6" s="113"/>
      <c r="C6" s="114"/>
      <c r="D6" s="114"/>
      <c r="E6" s="114"/>
    </row>
    <row r="7" spans="1:5" hidden="1" x14ac:dyDescent="0.2">
      <c r="A7" s="114"/>
      <c r="B7" s="113"/>
      <c r="C7" s="114"/>
      <c r="D7" s="115"/>
      <c r="E7" s="114"/>
    </row>
    <row r="8" spans="1:5" ht="54" customHeight="1" x14ac:dyDescent="0.2">
      <c r="A8" s="89">
        <v>1</v>
      </c>
      <c r="B8" s="93" t="s">
        <v>95</v>
      </c>
      <c r="C8" s="91"/>
      <c r="D8" s="98">
        <v>470</v>
      </c>
      <c r="E8" s="96"/>
    </row>
    <row r="9" spans="1:5" ht="56.25" customHeight="1" x14ac:dyDescent="0.2">
      <c r="A9" s="89">
        <v>2</v>
      </c>
      <c r="B9" s="93" t="s">
        <v>96</v>
      </c>
      <c r="C9" s="91"/>
      <c r="D9" s="98">
        <v>818</v>
      </c>
      <c r="E9" s="96"/>
    </row>
    <row r="10" spans="1:5" ht="50.25" customHeight="1" x14ac:dyDescent="0.2">
      <c r="A10" s="89">
        <v>3</v>
      </c>
      <c r="B10" s="93" t="s">
        <v>97</v>
      </c>
      <c r="C10" s="91"/>
      <c r="D10" s="98">
        <v>126</v>
      </c>
      <c r="E10" s="96"/>
    </row>
    <row r="11" spans="1:5" ht="57.75" customHeight="1" x14ac:dyDescent="0.2">
      <c r="A11" s="89">
        <v>4</v>
      </c>
      <c r="B11" s="93" t="s">
        <v>98</v>
      </c>
      <c r="C11" s="91"/>
      <c r="D11" s="98">
        <v>360</v>
      </c>
      <c r="E11" s="96"/>
    </row>
    <row r="12" spans="1:5" ht="57" customHeight="1" x14ac:dyDescent="0.2">
      <c r="A12" s="89">
        <v>5</v>
      </c>
      <c r="B12" s="93" t="s">
        <v>99</v>
      </c>
      <c r="C12" s="91"/>
      <c r="D12" s="98">
        <v>360</v>
      </c>
      <c r="E12" s="96"/>
    </row>
    <row r="13" spans="1:5" ht="46.5" customHeight="1" x14ac:dyDescent="0.2">
      <c r="A13" s="89">
        <v>6</v>
      </c>
      <c r="B13" s="93" t="s">
        <v>100</v>
      </c>
      <c r="C13" s="91"/>
      <c r="D13" s="99">
        <v>1000</v>
      </c>
      <c r="E13" s="96"/>
    </row>
    <row r="14" spans="1:5" ht="62.25" customHeight="1" x14ac:dyDescent="0.2">
      <c r="A14" s="89">
        <v>7</v>
      </c>
      <c r="B14" s="94" t="s">
        <v>101</v>
      </c>
      <c r="C14" s="91"/>
      <c r="D14" s="99">
        <v>2163</v>
      </c>
      <c r="E14" s="96"/>
    </row>
    <row r="15" spans="1:5" ht="45" customHeight="1" x14ac:dyDescent="0.2">
      <c r="A15" s="89">
        <v>8</v>
      </c>
      <c r="B15" s="94" t="s">
        <v>102</v>
      </c>
      <c r="C15" s="91"/>
      <c r="D15" s="99">
        <v>1759</v>
      </c>
      <c r="E15" s="96"/>
    </row>
    <row r="16" spans="1:5" ht="51.75" customHeight="1" x14ac:dyDescent="0.2">
      <c r="A16" s="89">
        <v>9</v>
      </c>
      <c r="B16" s="94" t="s">
        <v>103</v>
      </c>
      <c r="C16" s="91"/>
      <c r="D16" s="98">
        <v>199</v>
      </c>
      <c r="E16" s="96"/>
    </row>
    <row r="17" spans="1:5" ht="58.5" customHeight="1" x14ac:dyDescent="0.2">
      <c r="A17" s="89">
        <v>10</v>
      </c>
      <c r="B17" s="94" t="s">
        <v>104</v>
      </c>
      <c r="C17" s="91"/>
      <c r="D17" s="99">
        <v>4915</v>
      </c>
      <c r="E17" s="96"/>
    </row>
    <row r="18" spans="1:5" ht="75.75" customHeight="1" x14ac:dyDescent="0.2">
      <c r="A18" s="89">
        <v>11</v>
      </c>
      <c r="B18" s="93" t="s">
        <v>105</v>
      </c>
      <c r="C18" s="91"/>
      <c r="D18" s="99">
        <v>2248</v>
      </c>
      <c r="E18" s="96"/>
    </row>
    <row r="19" spans="1:5" ht="52.5" customHeight="1" x14ac:dyDescent="0.2">
      <c r="A19" s="89">
        <v>12</v>
      </c>
      <c r="B19" s="93" t="s">
        <v>106</v>
      </c>
      <c r="C19" s="91"/>
      <c r="D19" s="98">
        <v>950</v>
      </c>
      <c r="E19" s="96"/>
    </row>
    <row r="20" spans="1:5" ht="57" customHeight="1" x14ac:dyDescent="0.2">
      <c r="A20" s="89">
        <v>13</v>
      </c>
      <c r="B20" s="93" t="s">
        <v>107</v>
      </c>
      <c r="C20" s="91"/>
      <c r="D20" s="98">
        <v>362</v>
      </c>
      <c r="E20" s="96"/>
    </row>
    <row r="21" spans="1:5" ht="48.75" customHeight="1" x14ac:dyDescent="0.2">
      <c r="A21" s="89">
        <v>14</v>
      </c>
      <c r="B21" s="93" t="s">
        <v>108</v>
      </c>
      <c r="C21" s="91"/>
      <c r="D21" s="98">
        <v>29</v>
      </c>
      <c r="E21" s="96"/>
    </row>
    <row r="22" spans="1:5" ht="48" customHeight="1" x14ac:dyDescent="0.2">
      <c r="A22" s="89">
        <v>15</v>
      </c>
      <c r="B22" s="93" t="s">
        <v>109</v>
      </c>
      <c r="C22" s="91"/>
      <c r="D22" s="98">
        <v>1</v>
      </c>
      <c r="E22" s="96"/>
    </row>
    <row r="23" spans="1:5" ht="49.5" customHeight="1" x14ac:dyDescent="0.2">
      <c r="A23" s="89">
        <v>16</v>
      </c>
      <c r="B23" s="93" t="s">
        <v>110</v>
      </c>
      <c r="C23" s="91"/>
      <c r="D23" s="98">
        <v>197</v>
      </c>
      <c r="E23" s="96"/>
    </row>
    <row r="24" spans="1:5" ht="48.75" customHeight="1" x14ac:dyDescent="0.2">
      <c r="A24" s="89">
        <v>17</v>
      </c>
      <c r="B24" s="93" t="s">
        <v>111</v>
      </c>
      <c r="C24" s="91"/>
      <c r="D24" s="98">
        <v>382</v>
      </c>
      <c r="E24" s="96"/>
    </row>
    <row r="25" spans="1:5" ht="51" customHeight="1" x14ac:dyDescent="0.2">
      <c r="A25" s="89">
        <v>18</v>
      </c>
      <c r="B25" s="93" t="s">
        <v>112</v>
      </c>
      <c r="C25" s="91"/>
      <c r="D25" s="98">
        <v>345</v>
      </c>
      <c r="E25" s="96"/>
    </row>
    <row r="26" spans="1:5" ht="51" customHeight="1" x14ac:dyDescent="0.2">
      <c r="A26" s="89">
        <v>19</v>
      </c>
      <c r="B26" s="93" t="s">
        <v>113</v>
      </c>
      <c r="C26" s="91"/>
      <c r="D26" s="98">
        <v>21</v>
      </c>
      <c r="E26" s="96"/>
    </row>
    <row r="27" spans="1:5" ht="51" customHeight="1" x14ac:dyDescent="0.2">
      <c r="A27" s="89">
        <v>20</v>
      </c>
      <c r="B27" s="93" t="s">
        <v>114</v>
      </c>
      <c r="C27" s="91"/>
      <c r="D27" s="98">
        <v>26</v>
      </c>
      <c r="E27" s="96"/>
    </row>
    <row r="28" spans="1:5" ht="53.25" customHeight="1" x14ac:dyDescent="0.2">
      <c r="A28" s="89">
        <v>21</v>
      </c>
      <c r="B28" s="93" t="s">
        <v>115</v>
      </c>
      <c r="C28" s="91"/>
      <c r="D28" s="98">
        <v>30</v>
      </c>
      <c r="E28" s="96"/>
    </row>
    <row r="29" spans="1:5" ht="22.5" customHeight="1" x14ac:dyDescent="0.2">
      <c r="A29" s="89">
        <v>22</v>
      </c>
      <c r="B29" s="93" t="s">
        <v>116</v>
      </c>
      <c r="C29" s="95"/>
      <c r="D29" s="98">
        <v>240</v>
      </c>
      <c r="E29" s="97"/>
    </row>
    <row r="30" spans="1:5" ht="24" x14ac:dyDescent="0.2">
      <c r="A30" s="89">
        <v>23</v>
      </c>
      <c r="B30" s="93" t="s">
        <v>117</v>
      </c>
      <c r="C30" s="95"/>
      <c r="D30" s="98">
        <v>10</v>
      </c>
      <c r="E30" s="97"/>
    </row>
    <row r="32" spans="1:5" x14ac:dyDescent="0.2">
      <c r="A32" s="113" t="s">
        <v>14</v>
      </c>
      <c r="B32" s="113"/>
      <c r="C32" s="113"/>
      <c r="D32" s="113"/>
      <c r="E32" s="100"/>
    </row>
  </sheetData>
  <mergeCells count="9">
    <mergeCell ref="A1:E1"/>
    <mergeCell ref="A2:E2"/>
    <mergeCell ref="A3:E3"/>
    <mergeCell ref="A32:D32"/>
    <mergeCell ref="A5:A7"/>
    <mergeCell ref="B5:B7"/>
    <mergeCell ref="E5:E7"/>
    <mergeCell ref="D5:D7"/>
    <mergeCell ref="C5:C7"/>
  </mergeCells>
  <pageMargins left="1" right="1" top="1" bottom="1" header="0.5" footer="0.5"/>
  <pageSetup paperSize="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opLeftCell="A34" workbookViewId="0">
      <selection activeCell="A30" sqref="A30"/>
    </sheetView>
  </sheetViews>
  <sheetFormatPr baseColWidth="10" defaultRowHeight="15" x14ac:dyDescent="0.25"/>
  <cols>
    <col min="2" max="3" width="11.42578125" customWidth="1"/>
  </cols>
  <sheetData>
    <row r="1" spans="1:5" ht="18.75" x14ac:dyDescent="0.3">
      <c r="B1" s="118" t="s">
        <v>89</v>
      </c>
      <c r="C1" s="118"/>
      <c r="D1" s="118"/>
      <c r="E1" s="118"/>
    </row>
    <row r="2" spans="1:5" ht="18.75" x14ac:dyDescent="0.3">
      <c r="B2" s="119" t="s">
        <v>5</v>
      </c>
      <c r="C2" s="121" t="s">
        <v>48</v>
      </c>
      <c r="D2" s="123" t="s">
        <v>60</v>
      </c>
      <c r="E2" s="81"/>
    </row>
    <row r="3" spans="1:5" ht="22.5" x14ac:dyDescent="0.25">
      <c r="B3" s="120"/>
      <c r="C3" s="122"/>
      <c r="D3" s="124"/>
      <c r="E3" s="85" t="s">
        <v>1</v>
      </c>
    </row>
    <row r="4" spans="1:5" ht="24.75" x14ac:dyDescent="0.25">
      <c r="B4" s="125" t="s">
        <v>56</v>
      </c>
      <c r="C4" s="86" t="s">
        <v>77</v>
      </c>
      <c r="D4" s="123" t="s">
        <v>61</v>
      </c>
      <c r="E4" s="127">
        <v>64</v>
      </c>
    </row>
    <row r="5" spans="1:5" ht="16.5" x14ac:dyDescent="0.25">
      <c r="B5" s="125"/>
      <c r="C5" s="86" t="s">
        <v>78</v>
      </c>
      <c r="D5" s="126"/>
      <c r="E5" s="127"/>
    </row>
    <row r="6" spans="1:5" x14ac:dyDescent="0.25">
      <c r="A6">
        <v>1</v>
      </c>
      <c r="B6" s="125"/>
      <c r="C6" s="87" t="s">
        <v>50</v>
      </c>
      <c r="D6" s="124"/>
      <c r="E6" s="127"/>
    </row>
    <row r="7" spans="1:5" x14ac:dyDescent="0.25">
      <c r="A7">
        <v>2</v>
      </c>
      <c r="B7" s="82" t="s">
        <v>54</v>
      </c>
      <c r="C7" s="76" t="s">
        <v>50</v>
      </c>
      <c r="D7" s="83" t="s">
        <v>61</v>
      </c>
      <c r="E7" s="73">
        <v>29</v>
      </c>
    </row>
    <row r="8" spans="1:5" x14ac:dyDescent="0.25">
      <c r="A8">
        <v>3</v>
      </c>
      <c r="B8" s="65" t="s">
        <v>55</v>
      </c>
      <c r="C8" s="76"/>
      <c r="D8" s="83" t="s">
        <v>61</v>
      </c>
      <c r="E8" s="73">
        <v>10</v>
      </c>
    </row>
    <row r="9" spans="1:5" ht="68.25" x14ac:dyDescent="0.25">
      <c r="A9">
        <v>4</v>
      </c>
      <c r="B9" s="64" t="s">
        <v>52</v>
      </c>
      <c r="C9" s="76"/>
      <c r="D9" s="83" t="s">
        <v>61</v>
      </c>
      <c r="E9" s="73">
        <v>10</v>
      </c>
    </row>
    <row r="10" spans="1:5" ht="15" customHeight="1" x14ac:dyDescent="0.25">
      <c r="A10">
        <v>5</v>
      </c>
      <c r="B10" s="125" t="s">
        <v>56</v>
      </c>
      <c r="C10" s="87" t="s">
        <v>49</v>
      </c>
      <c r="D10" s="123" t="s">
        <v>62</v>
      </c>
      <c r="E10" s="127">
        <v>97</v>
      </c>
    </row>
    <row r="11" spans="1:5" x14ac:dyDescent="0.25">
      <c r="B11" s="125"/>
      <c r="C11" s="87" t="s">
        <v>0</v>
      </c>
      <c r="D11" s="126"/>
      <c r="E11" s="127"/>
    </row>
    <row r="12" spans="1:5" x14ac:dyDescent="0.25">
      <c r="B12" s="125"/>
      <c r="C12" s="87" t="s">
        <v>50</v>
      </c>
      <c r="D12" s="124"/>
      <c r="E12" s="127"/>
    </row>
    <row r="13" spans="1:5" ht="68.25" x14ac:dyDescent="0.25">
      <c r="A13">
        <v>6</v>
      </c>
      <c r="B13" s="64" t="s">
        <v>52</v>
      </c>
      <c r="C13" s="76"/>
      <c r="D13" s="83" t="s">
        <v>62</v>
      </c>
      <c r="E13" s="73">
        <v>23</v>
      </c>
    </row>
    <row r="14" spans="1:5" ht="18" x14ac:dyDescent="0.25">
      <c r="A14">
        <v>7</v>
      </c>
      <c r="B14" s="82" t="s">
        <v>54</v>
      </c>
      <c r="C14" s="76" t="s">
        <v>50</v>
      </c>
      <c r="D14" s="83" t="s">
        <v>62</v>
      </c>
      <c r="E14" s="73">
        <v>5</v>
      </c>
    </row>
    <row r="15" spans="1:5" ht="15" customHeight="1" x14ac:dyDescent="0.25">
      <c r="A15">
        <v>8</v>
      </c>
      <c r="B15" s="125" t="s">
        <v>56</v>
      </c>
      <c r="C15" s="87" t="s">
        <v>49</v>
      </c>
      <c r="D15" s="123" t="s">
        <v>63</v>
      </c>
      <c r="E15" s="127">
        <v>3</v>
      </c>
    </row>
    <row r="16" spans="1:5" x14ac:dyDescent="0.25">
      <c r="B16" s="125"/>
      <c r="C16" s="87" t="s">
        <v>0</v>
      </c>
      <c r="D16" s="126"/>
      <c r="E16" s="127"/>
    </row>
    <row r="17" spans="1:5" x14ac:dyDescent="0.25">
      <c r="B17" s="125"/>
      <c r="C17" s="87" t="s">
        <v>50</v>
      </c>
      <c r="D17" s="124"/>
      <c r="E17" s="127"/>
    </row>
    <row r="18" spans="1:5" ht="33" x14ac:dyDescent="0.25">
      <c r="A18">
        <v>9</v>
      </c>
      <c r="B18" s="82" t="s">
        <v>83</v>
      </c>
      <c r="C18" s="86" t="s">
        <v>87</v>
      </c>
      <c r="D18" s="77" t="s">
        <v>61</v>
      </c>
      <c r="E18" s="84">
        <v>53</v>
      </c>
    </row>
    <row r="19" spans="1:5" x14ac:dyDescent="0.25">
      <c r="A19">
        <v>10</v>
      </c>
      <c r="B19" s="82" t="s">
        <v>84</v>
      </c>
      <c r="C19" s="87"/>
      <c r="D19" s="77" t="s">
        <v>61</v>
      </c>
      <c r="E19" s="84">
        <v>51</v>
      </c>
    </row>
    <row r="20" spans="1:5" ht="22.5" x14ac:dyDescent="0.25">
      <c r="A20">
        <v>11</v>
      </c>
      <c r="B20" s="82" t="s">
        <v>85</v>
      </c>
      <c r="C20" s="87"/>
      <c r="D20" s="77" t="s">
        <v>61</v>
      </c>
      <c r="E20" s="84">
        <v>40</v>
      </c>
    </row>
    <row r="21" spans="1:5" ht="133.5" x14ac:dyDescent="0.25">
      <c r="A21">
        <v>12</v>
      </c>
      <c r="B21" s="82" t="s">
        <v>86</v>
      </c>
      <c r="C21" s="76" t="s">
        <v>88</v>
      </c>
      <c r="D21" s="77" t="s">
        <v>61</v>
      </c>
      <c r="E21" s="73">
        <v>142</v>
      </c>
    </row>
    <row r="22" spans="1:5" ht="33" x14ac:dyDescent="0.25">
      <c r="A22">
        <v>13</v>
      </c>
      <c r="B22" s="82" t="s">
        <v>83</v>
      </c>
      <c r="C22" s="86" t="s">
        <v>87</v>
      </c>
      <c r="D22" s="77" t="s">
        <v>62</v>
      </c>
      <c r="E22" s="73">
        <v>53</v>
      </c>
    </row>
    <row r="23" spans="1:5" ht="18" x14ac:dyDescent="0.25">
      <c r="A23">
        <v>14</v>
      </c>
      <c r="B23" s="82" t="s">
        <v>84</v>
      </c>
      <c r="C23" s="87"/>
      <c r="D23" s="77" t="s">
        <v>62</v>
      </c>
      <c r="E23" s="73">
        <v>18</v>
      </c>
    </row>
    <row r="24" spans="1:5" ht="22.5" x14ac:dyDescent="0.25">
      <c r="A24">
        <v>15</v>
      </c>
      <c r="B24" s="78" t="s">
        <v>85</v>
      </c>
      <c r="C24" s="88"/>
      <c r="D24" s="79" t="s">
        <v>62</v>
      </c>
      <c r="E24" s="80">
        <v>35</v>
      </c>
    </row>
    <row r="25" spans="1:5" ht="133.5" x14ac:dyDescent="0.25">
      <c r="A25">
        <v>16</v>
      </c>
      <c r="B25" s="82" t="s">
        <v>86</v>
      </c>
      <c r="C25" s="76" t="s">
        <v>88</v>
      </c>
      <c r="D25" s="77" t="s">
        <v>62</v>
      </c>
      <c r="E25" s="73">
        <v>53</v>
      </c>
    </row>
    <row r="26" spans="1:5" ht="33" x14ac:dyDescent="0.25">
      <c r="A26">
        <v>17</v>
      </c>
      <c r="B26" s="82" t="s">
        <v>83</v>
      </c>
      <c r="C26" s="86" t="s">
        <v>87</v>
      </c>
      <c r="D26" s="77" t="s">
        <v>63</v>
      </c>
      <c r="E26" s="73">
        <v>0</v>
      </c>
    </row>
    <row r="27" spans="1:5" ht="18" x14ac:dyDescent="0.25">
      <c r="A27">
        <v>18</v>
      </c>
      <c r="B27" s="82" t="s">
        <v>84</v>
      </c>
      <c r="C27" s="87"/>
      <c r="D27" s="77" t="s">
        <v>63</v>
      </c>
      <c r="E27" s="73">
        <v>0</v>
      </c>
    </row>
    <row r="28" spans="1:5" ht="22.5" x14ac:dyDescent="0.25">
      <c r="A28">
        <v>19</v>
      </c>
      <c r="B28" s="82" t="s">
        <v>85</v>
      </c>
      <c r="C28" s="87"/>
      <c r="D28" s="77" t="s">
        <v>63</v>
      </c>
      <c r="E28" s="73">
        <v>0</v>
      </c>
    </row>
    <row r="29" spans="1:5" ht="133.5" x14ac:dyDescent="0.25">
      <c r="A29">
        <v>20</v>
      </c>
      <c r="B29" s="82" t="s">
        <v>86</v>
      </c>
      <c r="C29" s="76" t="s">
        <v>88</v>
      </c>
      <c r="D29" s="77" t="s">
        <v>63</v>
      </c>
      <c r="E29" s="73">
        <v>0</v>
      </c>
    </row>
  </sheetData>
  <mergeCells count="13">
    <mergeCell ref="B15:B17"/>
    <mergeCell ref="D15:D17"/>
    <mergeCell ref="E15:E17"/>
    <mergeCell ref="E4:E6"/>
    <mergeCell ref="B10:B12"/>
    <mergeCell ref="D10:D12"/>
    <mergeCell ref="E10:E12"/>
    <mergeCell ref="B1:E1"/>
    <mergeCell ref="B2:B3"/>
    <mergeCell ref="C2:C3"/>
    <mergeCell ref="D2:D3"/>
    <mergeCell ref="B4:B6"/>
    <mergeCell ref="D4:D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8"/>
  <sheetViews>
    <sheetView topLeftCell="A10" zoomScale="130" zoomScaleNormal="130" workbookViewId="0">
      <selection activeCell="G10" sqref="G10:G12"/>
    </sheetView>
  </sheetViews>
  <sheetFormatPr baseColWidth="10" defaultRowHeight="15" x14ac:dyDescent="0.25"/>
  <cols>
    <col min="1" max="1" width="28.42578125" customWidth="1"/>
    <col min="2" max="2" width="19.42578125" style="1" customWidth="1"/>
    <col min="3" max="4" width="11.42578125" style="1" hidden="1" customWidth="1"/>
    <col min="5" max="5" width="11.42578125" style="62" customWidth="1"/>
    <col min="6" max="8" width="18.7109375" style="70" customWidth="1"/>
    <col min="9" max="9" width="11.42578125" customWidth="1"/>
    <col min="10" max="10" width="16" customWidth="1"/>
  </cols>
  <sheetData>
    <row r="1" spans="1:10" ht="43.5" customHeight="1" x14ac:dyDescent="0.3">
      <c r="A1" s="118" t="s">
        <v>81</v>
      </c>
      <c r="B1" s="118"/>
      <c r="C1" s="118"/>
      <c r="D1" s="118"/>
      <c r="E1" s="118"/>
      <c r="F1" s="118"/>
      <c r="G1" s="118"/>
      <c r="H1" s="118"/>
      <c r="I1" s="118"/>
      <c r="J1" s="118"/>
    </row>
    <row r="2" spans="1:10" ht="43.5" customHeight="1" x14ac:dyDescent="0.3">
      <c r="A2" s="72"/>
      <c r="B2" s="72"/>
      <c r="C2" s="72"/>
      <c r="D2" s="72"/>
      <c r="E2" s="72"/>
      <c r="F2" s="43" t="s">
        <v>79</v>
      </c>
      <c r="G2" s="43" t="s">
        <v>82</v>
      </c>
      <c r="H2" s="131" t="s">
        <v>80</v>
      </c>
      <c r="I2" s="132"/>
      <c r="J2" s="133"/>
    </row>
    <row r="3" spans="1:10" s="2" customFormat="1" ht="27" x14ac:dyDescent="0.25">
      <c r="A3" s="7" t="s">
        <v>5</v>
      </c>
      <c r="B3" s="68" t="s">
        <v>48</v>
      </c>
      <c r="C3" s="68" t="s">
        <v>6</v>
      </c>
      <c r="D3" s="68" t="s">
        <v>6</v>
      </c>
      <c r="E3" s="67" t="s">
        <v>60</v>
      </c>
      <c r="F3" s="71" t="s">
        <v>76</v>
      </c>
      <c r="G3" s="71" t="s">
        <v>76</v>
      </c>
      <c r="H3" s="71" t="s">
        <v>3</v>
      </c>
      <c r="I3" s="71" t="s">
        <v>1</v>
      </c>
      <c r="J3" s="71" t="s">
        <v>2</v>
      </c>
    </row>
    <row r="4" spans="1:10" s="2" customFormat="1" ht="18" customHeight="1" x14ac:dyDescent="0.25">
      <c r="A4" s="125" t="s">
        <v>56</v>
      </c>
      <c r="B4" s="37" t="s">
        <v>77</v>
      </c>
      <c r="C4" s="35"/>
      <c r="D4" s="35"/>
      <c r="E4" s="130" t="s">
        <v>61</v>
      </c>
      <c r="F4" s="129">
        <v>68000</v>
      </c>
      <c r="G4" s="127">
        <v>64000</v>
      </c>
      <c r="H4" s="127">
        <f>+(F4+G4)/2</f>
        <v>66000</v>
      </c>
      <c r="I4" s="127">
        <v>67</v>
      </c>
      <c r="J4" s="127">
        <f>+H4*I4</f>
        <v>4422000</v>
      </c>
    </row>
    <row r="5" spans="1:10" s="2" customFormat="1" x14ac:dyDescent="0.25">
      <c r="A5" s="125"/>
      <c r="B5" s="37" t="s">
        <v>78</v>
      </c>
      <c r="C5" s="35"/>
      <c r="D5" s="35"/>
      <c r="E5" s="130"/>
      <c r="F5" s="129"/>
      <c r="G5" s="127"/>
      <c r="H5" s="127"/>
      <c r="I5" s="127"/>
      <c r="J5" s="127"/>
    </row>
    <row r="6" spans="1:10" s="2" customFormat="1" x14ac:dyDescent="0.25">
      <c r="A6" s="125"/>
      <c r="B6" s="37" t="s">
        <v>50</v>
      </c>
      <c r="C6" s="35"/>
      <c r="D6" s="35"/>
      <c r="E6" s="130"/>
      <c r="F6" s="129"/>
      <c r="G6" s="127"/>
      <c r="H6" s="127"/>
      <c r="I6" s="127"/>
      <c r="J6" s="127"/>
    </row>
    <row r="7" spans="1:10" s="2" customFormat="1" x14ac:dyDescent="0.2">
      <c r="A7" s="63" t="s">
        <v>54</v>
      </c>
      <c r="B7" s="64" t="s">
        <v>50</v>
      </c>
      <c r="C7" s="35"/>
      <c r="D7" s="35"/>
      <c r="E7" s="61" t="s">
        <v>61</v>
      </c>
      <c r="F7" s="69">
        <v>28000</v>
      </c>
      <c r="G7" s="73">
        <v>23000</v>
      </c>
      <c r="H7" s="73">
        <f>+(F7+G7)/2</f>
        <v>25500</v>
      </c>
      <c r="I7" s="73">
        <v>41</v>
      </c>
      <c r="J7" s="73">
        <f>+H7*I7</f>
        <v>1045500</v>
      </c>
    </row>
    <row r="8" spans="1:10" x14ac:dyDescent="0.25">
      <c r="A8" s="65" t="s">
        <v>55</v>
      </c>
      <c r="B8" s="64"/>
      <c r="C8" s="4">
        <v>35500</v>
      </c>
      <c r="D8" s="4">
        <v>24000</v>
      </c>
      <c r="E8" s="61" t="s">
        <v>61</v>
      </c>
      <c r="F8" s="69">
        <v>28000</v>
      </c>
      <c r="G8" s="73">
        <v>23000</v>
      </c>
      <c r="H8" s="73">
        <f t="shared" ref="H8:H9" si="0">+(F8+G8)/2</f>
        <v>25500</v>
      </c>
      <c r="I8" s="73">
        <v>10</v>
      </c>
      <c r="J8" s="73">
        <f>+H8*I8</f>
        <v>255000</v>
      </c>
    </row>
    <row r="9" spans="1:10" ht="23.25" x14ac:dyDescent="0.25">
      <c r="A9" s="64" t="s">
        <v>52</v>
      </c>
      <c r="B9" s="64"/>
      <c r="C9" s="4">
        <v>80000</v>
      </c>
      <c r="D9" s="4">
        <v>88000</v>
      </c>
      <c r="E9" s="67" t="s">
        <v>61</v>
      </c>
      <c r="F9" s="69">
        <v>160000</v>
      </c>
      <c r="G9" s="73">
        <v>50000</v>
      </c>
      <c r="H9" s="73">
        <f t="shared" si="0"/>
        <v>105000</v>
      </c>
      <c r="I9" s="73">
        <v>10</v>
      </c>
      <c r="J9" s="73">
        <f>+H9*I9</f>
        <v>1050000</v>
      </c>
    </row>
    <row r="10" spans="1:10" x14ac:dyDescent="0.25">
      <c r="A10" s="125" t="s">
        <v>56</v>
      </c>
      <c r="B10" s="37" t="s">
        <v>49</v>
      </c>
      <c r="C10" s="68"/>
      <c r="D10" s="68"/>
      <c r="E10" s="130" t="s">
        <v>62</v>
      </c>
      <c r="F10" s="129">
        <v>190000</v>
      </c>
      <c r="G10" s="134">
        <v>201000</v>
      </c>
      <c r="H10" s="127">
        <f>+(F10+G10)/2</f>
        <v>195500</v>
      </c>
      <c r="I10" s="127">
        <v>97</v>
      </c>
      <c r="J10" s="127">
        <f>+H10*I10</f>
        <v>18963500</v>
      </c>
    </row>
    <row r="11" spans="1:10" x14ac:dyDescent="0.25">
      <c r="A11" s="125"/>
      <c r="B11" s="37" t="s">
        <v>0</v>
      </c>
      <c r="C11" s="68"/>
      <c r="D11" s="68"/>
      <c r="E11" s="130"/>
      <c r="F11" s="129"/>
      <c r="G11" s="127"/>
      <c r="H11" s="127"/>
      <c r="I11" s="127"/>
      <c r="J11" s="127"/>
    </row>
    <row r="12" spans="1:10" x14ac:dyDescent="0.25">
      <c r="A12" s="125"/>
      <c r="B12" s="37" t="s">
        <v>50</v>
      </c>
      <c r="C12" s="68"/>
      <c r="D12" s="68"/>
      <c r="E12" s="130"/>
      <c r="F12" s="129"/>
      <c r="G12" s="127"/>
      <c r="H12" s="127"/>
      <c r="I12" s="127"/>
      <c r="J12" s="127"/>
    </row>
    <row r="13" spans="1:10" ht="36" customHeight="1" x14ac:dyDescent="0.25">
      <c r="A13" s="64" t="s">
        <v>52</v>
      </c>
      <c r="B13" s="64"/>
      <c r="C13" s="4">
        <v>80000</v>
      </c>
      <c r="D13" s="4">
        <v>88000</v>
      </c>
      <c r="E13" s="67" t="s">
        <v>62</v>
      </c>
      <c r="F13" s="69">
        <v>180000</v>
      </c>
      <c r="G13" s="74">
        <v>50000</v>
      </c>
      <c r="H13" s="73">
        <f t="shared" ref="H13:H14" si="1">+(F13+G13)/2</f>
        <v>115000</v>
      </c>
      <c r="I13" s="73">
        <v>23</v>
      </c>
      <c r="J13" s="73">
        <f>+H13*I13</f>
        <v>2645000</v>
      </c>
    </row>
    <row r="14" spans="1:10" ht="15" customHeight="1" x14ac:dyDescent="0.25">
      <c r="A14" s="66" t="s">
        <v>54</v>
      </c>
      <c r="B14" s="64" t="s">
        <v>50</v>
      </c>
      <c r="C14" s="68"/>
      <c r="D14" s="68"/>
      <c r="E14" s="67" t="s">
        <v>62</v>
      </c>
      <c r="F14" s="69">
        <v>70000</v>
      </c>
      <c r="G14" s="73">
        <v>67000</v>
      </c>
      <c r="H14" s="73">
        <f t="shared" si="1"/>
        <v>68500</v>
      </c>
      <c r="I14" s="73">
        <v>5</v>
      </c>
      <c r="J14" s="73">
        <f>+H14*I14</f>
        <v>342500</v>
      </c>
    </row>
    <row r="15" spans="1:10" x14ac:dyDescent="0.25">
      <c r="A15" s="125" t="s">
        <v>56</v>
      </c>
      <c r="B15" s="37" t="s">
        <v>49</v>
      </c>
      <c r="C15" s="68"/>
      <c r="D15" s="68"/>
      <c r="E15" s="130" t="s">
        <v>63</v>
      </c>
      <c r="F15" s="129">
        <v>290000</v>
      </c>
      <c r="G15" s="127">
        <v>360000</v>
      </c>
      <c r="H15" s="127">
        <f>+(F15+G15)/2</f>
        <v>325000</v>
      </c>
      <c r="I15" s="127">
        <v>3</v>
      </c>
      <c r="J15" s="127">
        <f>+H15*I15</f>
        <v>975000</v>
      </c>
    </row>
    <row r="16" spans="1:10" x14ac:dyDescent="0.25">
      <c r="A16" s="125"/>
      <c r="B16" s="37" t="s">
        <v>0</v>
      </c>
      <c r="C16" s="68"/>
      <c r="D16" s="68"/>
      <c r="E16" s="130"/>
      <c r="F16" s="129"/>
      <c r="G16" s="127"/>
      <c r="H16" s="127"/>
      <c r="I16" s="127"/>
      <c r="J16" s="127"/>
    </row>
    <row r="17" spans="1:10" x14ac:dyDescent="0.25">
      <c r="A17" s="125"/>
      <c r="B17" s="37" t="s">
        <v>50</v>
      </c>
      <c r="C17" s="68"/>
      <c r="D17" s="68"/>
      <c r="E17" s="130"/>
      <c r="F17" s="129"/>
      <c r="G17" s="127"/>
      <c r="H17" s="127"/>
      <c r="I17" s="127"/>
      <c r="J17" s="127"/>
    </row>
    <row r="18" spans="1:10" x14ac:dyDescent="0.25">
      <c r="A18" s="125" t="s">
        <v>56</v>
      </c>
      <c r="B18" s="37" t="s">
        <v>49</v>
      </c>
      <c r="C18" s="35"/>
      <c r="D18" s="35"/>
      <c r="E18" s="130" t="s">
        <v>64</v>
      </c>
      <c r="F18" s="129">
        <v>68000</v>
      </c>
      <c r="G18" s="127">
        <v>95000</v>
      </c>
      <c r="H18" s="127">
        <v>115000</v>
      </c>
      <c r="I18" s="127"/>
      <c r="J18" s="127">
        <f>+H18*I18</f>
        <v>0</v>
      </c>
    </row>
    <row r="19" spans="1:10" x14ac:dyDescent="0.25">
      <c r="A19" s="125"/>
      <c r="B19" s="37" t="s">
        <v>0</v>
      </c>
      <c r="C19" s="35"/>
      <c r="D19" s="35"/>
      <c r="E19" s="130"/>
      <c r="F19" s="129"/>
      <c r="G19" s="127"/>
      <c r="H19" s="127"/>
      <c r="I19" s="127"/>
      <c r="J19" s="127"/>
    </row>
    <row r="20" spans="1:10" x14ac:dyDescent="0.25">
      <c r="A20" s="125"/>
      <c r="B20" s="37" t="s">
        <v>50</v>
      </c>
      <c r="C20" s="35"/>
      <c r="D20" s="35"/>
      <c r="E20" s="130"/>
      <c r="F20" s="129"/>
      <c r="G20" s="127"/>
      <c r="H20" s="127"/>
      <c r="I20" s="127"/>
      <c r="J20" s="127"/>
    </row>
    <row r="21" spans="1:10" ht="23.25" x14ac:dyDescent="0.25">
      <c r="A21" s="64" t="s">
        <v>52</v>
      </c>
      <c r="B21" s="64"/>
      <c r="C21" s="4">
        <v>80000</v>
      </c>
      <c r="D21" s="4">
        <v>88000</v>
      </c>
      <c r="E21" s="61" t="s">
        <v>64</v>
      </c>
      <c r="F21" s="69">
        <v>160000</v>
      </c>
      <c r="G21" s="69">
        <v>45000</v>
      </c>
      <c r="H21" s="73">
        <f t="shared" ref="H21" si="2">+(F21+G21)/2</f>
        <v>102500</v>
      </c>
      <c r="I21" s="73"/>
      <c r="J21" s="73">
        <f>+H21*I21</f>
        <v>0</v>
      </c>
    </row>
    <row r="22" spans="1:10" x14ac:dyDescent="0.25">
      <c r="A22" s="125" t="s">
        <v>56</v>
      </c>
      <c r="B22" s="37" t="s">
        <v>49</v>
      </c>
      <c r="C22" s="35"/>
      <c r="D22" s="35"/>
      <c r="E22" s="130" t="s">
        <v>65</v>
      </c>
      <c r="F22" s="129">
        <v>68000</v>
      </c>
      <c r="G22" s="127">
        <v>80000</v>
      </c>
      <c r="H22" s="127">
        <f>+(F22+G22)/2</f>
        <v>74000</v>
      </c>
      <c r="I22" s="127"/>
      <c r="J22" s="127">
        <f>+H22*I22</f>
        <v>0</v>
      </c>
    </row>
    <row r="23" spans="1:10" x14ac:dyDescent="0.25">
      <c r="A23" s="125"/>
      <c r="B23" s="37" t="s">
        <v>0</v>
      </c>
      <c r="C23" s="35"/>
      <c r="D23" s="35"/>
      <c r="E23" s="130"/>
      <c r="F23" s="129"/>
      <c r="G23" s="127"/>
      <c r="H23" s="127"/>
      <c r="I23" s="127"/>
      <c r="J23" s="127"/>
    </row>
    <row r="24" spans="1:10" x14ac:dyDescent="0.25">
      <c r="A24" s="125"/>
      <c r="B24" s="37" t="s">
        <v>50</v>
      </c>
      <c r="C24" s="35"/>
      <c r="D24" s="35"/>
      <c r="E24" s="130"/>
      <c r="F24" s="129"/>
      <c r="G24" s="127"/>
      <c r="H24" s="127"/>
      <c r="I24" s="127"/>
      <c r="J24" s="127"/>
    </row>
    <row r="25" spans="1:10" x14ac:dyDescent="0.25">
      <c r="A25" s="63" t="s">
        <v>54</v>
      </c>
      <c r="B25" s="64" t="s">
        <v>50</v>
      </c>
      <c r="C25" s="35"/>
      <c r="D25" s="35"/>
      <c r="E25" s="61" t="str">
        <f>+E22</f>
        <v>TURBACO</v>
      </c>
      <c r="F25" s="69">
        <v>28000</v>
      </c>
      <c r="G25" s="73">
        <v>30000</v>
      </c>
      <c r="H25" s="73">
        <f t="shared" ref="H25:H27" si="3">+(F25+G25)/2</f>
        <v>29000</v>
      </c>
      <c r="I25" s="73"/>
      <c r="J25" s="73">
        <f>+H25*I25</f>
        <v>0</v>
      </c>
    </row>
    <row r="26" spans="1:10" x14ac:dyDescent="0.25">
      <c r="A26" s="65" t="s">
        <v>55</v>
      </c>
      <c r="B26" s="64"/>
      <c r="C26" s="4">
        <v>124500</v>
      </c>
      <c r="D26" s="4">
        <v>152000</v>
      </c>
      <c r="E26" s="61" t="str">
        <f>+E25</f>
        <v>TURBACO</v>
      </c>
      <c r="F26" s="69">
        <v>28000</v>
      </c>
      <c r="G26" s="73">
        <v>30000</v>
      </c>
      <c r="H26" s="73">
        <f t="shared" si="3"/>
        <v>29000</v>
      </c>
      <c r="I26" s="73"/>
      <c r="J26" s="73">
        <f>+H26*I26</f>
        <v>0</v>
      </c>
    </row>
    <row r="27" spans="1:10" ht="23.25" x14ac:dyDescent="0.25">
      <c r="A27" s="64" t="s">
        <v>52</v>
      </c>
      <c r="B27" s="64"/>
      <c r="C27" s="4">
        <v>169000</v>
      </c>
      <c r="D27" s="4">
        <v>216000</v>
      </c>
      <c r="E27" s="61" t="str">
        <f>+E25</f>
        <v>TURBACO</v>
      </c>
      <c r="F27" s="69">
        <v>160000</v>
      </c>
      <c r="G27" s="73">
        <v>45000</v>
      </c>
      <c r="H27" s="73">
        <f t="shared" si="3"/>
        <v>102500</v>
      </c>
      <c r="I27" s="73"/>
      <c r="J27" s="73">
        <f>+H27*I27</f>
        <v>0</v>
      </c>
    </row>
    <row r="28" spans="1:10" x14ac:dyDescent="0.25">
      <c r="A28" s="125" t="s">
        <v>56</v>
      </c>
      <c r="B28" s="37" t="s">
        <v>49</v>
      </c>
      <c r="C28" s="35"/>
      <c r="D28" s="35"/>
      <c r="E28" s="130" t="s">
        <v>66</v>
      </c>
      <c r="F28" s="129">
        <v>124000</v>
      </c>
      <c r="G28" s="127">
        <v>95000</v>
      </c>
      <c r="H28" s="127">
        <f>+(F28+G28)/2</f>
        <v>109500</v>
      </c>
      <c r="I28" s="127"/>
      <c r="J28" s="127">
        <f>+H28*I28</f>
        <v>0</v>
      </c>
    </row>
    <row r="29" spans="1:10" x14ac:dyDescent="0.25">
      <c r="A29" s="125"/>
      <c r="B29" s="37" t="s">
        <v>0</v>
      </c>
      <c r="C29" s="35"/>
      <c r="D29" s="35"/>
      <c r="E29" s="130"/>
      <c r="F29" s="129"/>
      <c r="G29" s="127"/>
      <c r="H29" s="127"/>
      <c r="I29" s="127"/>
      <c r="J29" s="127"/>
    </row>
    <row r="30" spans="1:10" x14ac:dyDescent="0.25">
      <c r="A30" s="125"/>
      <c r="B30" s="37" t="s">
        <v>50</v>
      </c>
      <c r="C30" s="35"/>
      <c r="D30" s="35"/>
      <c r="E30" s="130"/>
      <c r="F30" s="129"/>
      <c r="G30" s="127"/>
      <c r="H30" s="127"/>
      <c r="I30" s="127"/>
      <c r="J30" s="127"/>
    </row>
    <row r="31" spans="1:10" ht="18" x14ac:dyDescent="0.25">
      <c r="A31" s="63" t="s">
        <v>54</v>
      </c>
      <c r="B31" s="64" t="s">
        <v>50</v>
      </c>
      <c r="C31" s="35"/>
      <c r="D31" s="35"/>
      <c r="E31" s="61" t="str">
        <f>+E28</f>
        <v>CARMEN DE BOLIVAR</v>
      </c>
      <c r="F31" s="69">
        <v>45000</v>
      </c>
      <c r="G31" s="73">
        <v>35000</v>
      </c>
      <c r="H31" s="73">
        <f>+(F31+G31)/2</f>
        <v>40000</v>
      </c>
      <c r="I31" s="73"/>
      <c r="J31" s="73">
        <f>+H31*I31</f>
        <v>0</v>
      </c>
    </row>
    <row r="32" spans="1:10" ht="23.25" x14ac:dyDescent="0.25">
      <c r="A32" s="64" t="s">
        <v>52</v>
      </c>
      <c r="B32" s="64"/>
      <c r="C32" s="4">
        <v>258000</v>
      </c>
      <c r="D32" s="4">
        <v>344000</v>
      </c>
      <c r="E32" s="61" t="str">
        <f>+E31</f>
        <v>CARMEN DE BOLIVAR</v>
      </c>
      <c r="F32" s="69">
        <v>180000</v>
      </c>
      <c r="G32" s="73">
        <v>45000</v>
      </c>
      <c r="H32" s="73">
        <f>+(F32+G32)/2</f>
        <v>112500</v>
      </c>
      <c r="I32" s="73"/>
      <c r="J32" s="73">
        <f>+H32*I32</f>
        <v>0</v>
      </c>
    </row>
    <row r="33" spans="1:10" x14ac:dyDescent="0.25">
      <c r="A33" s="125" t="s">
        <v>56</v>
      </c>
      <c r="B33" s="37" t="s">
        <v>49</v>
      </c>
      <c r="C33" s="35"/>
      <c r="D33" s="35"/>
      <c r="E33" s="130" t="s">
        <v>67</v>
      </c>
      <c r="F33" s="129">
        <v>150000</v>
      </c>
      <c r="G33" s="127">
        <v>95000</v>
      </c>
      <c r="H33" s="127">
        <f>+(F33+G33)/2</f>
        <v>122500</v>
      </c>
      <c r="I33" s="127"/>
      <c r="J33" s="127">
        <f>+H33*I33</f>
        <v>0</v>
      </c>
    </row>
    <row r="34" spans="1:10" x14ac:dyDescent="0.25">
      <c r="A34" s="125"/>
      <c r="B34" s="37" t="s">
        <v>0</v>
      </c>
      <c r="C34" s="35"/>
      <c r="D34" s="35"/>
      <c r="E34" s="130"/>
      <c r="F34" s="129"/>
      <c r="G34" s="127"/>
      <c r="H34" s="127"/>
      <c r="I34" s="127"/>
      <c r="J34" s="127"/>
    </row>
    <row r="35" spans="1:10" x14ac:dyDescent="0.25">
      <c r="A35" s="125"/>
      <c r="B35" s="37" t="s">
        <v>50</v>
      </c>
      <c r="C35" s="35"/>
      <c r="D35" s="35"/>
      <c r="E35" s="130"/>
      <c r="F35" s="129"/>
      <c r="G35" s="127"/>
      <c r="H35" s="127"/>
      <c r="I35" s="127"/>
      <c r="J35" s="127"/>
    </row>
    <row r="36" spans="1:10" ht="18" x14ac:dyDescent="0.25">
      <c r="A36" s="63" t="s">
        <v>54</v>
      </c>
      <c r="B36" s="64" t="s">
        <v>50</v>
      </c>
      <c r="C36" s="35"/>
      <c r="D36" s="35"/>
      <c r="E36" s="61" t="str">
        <f>+E33</f>
        <v>MOMPOX BOLIVAR</v>
      </c>
      <c r="F36" s="69">
        <v>50000</v>
      </c>
      <c r="G36" s="73">
        <v>35000</v>
      </c>
      <c r="H36" s="73">
        <f t="shared" ref="H36:H37" si="4">+(F36+G36)/2</f>
        <v>42500</v>
      </c>
      <c r="I36" s="73"/>
      <c r="J36" s="73">
        <f>+H36*I36</f>
        <v>0</v>
      </c>
    </row>
    <row r="37" spans="1:10" ht="23.25" x14ac:dyDescent="0.25">
      <c r="A37" s="64" t="s">
        <v>52</v>
      </c>
      <c r="B37" s="64"/>
      <c r="C37" s="4">
        <v>347000</v>
      </c>
      <c r="D37" s="4">
        <v>472000</v>
      </c>
      <c r="E37" s="61" t="str">
        <f>+E36</f>
        <v>MOMPOX BOLIVAR</v>
      </c>
      <c r="F37" s="69">
        <v>180000</v>
      </c>
      <c r="G37" s="73">
        <v>45000</v>
      </c>
      <c r="H37" s="73">
        <f t="shared" si="4"/>
        <v>112500</v>
      </c>
      <c r="I37" s="73"/>
      <c r="J37" s="73">
        <f>+H37*I37</f>
        <v>0</v>
      </c>
    </row>
    <row r="38" spans="1:10" x14ac:dyDescent="0.25">
      <c r="A38" s="125" t="s">
        <v>56</v>
      </c>
      <c r="B38" s="37" t="s">
        <v>49</v>
      </c>
      <c r="C38" s="35"/>
      <c r="D38" s="35"/>
      <c r="E38" s="130" t="s">
        <v>68</v>
      </c>
      <c r="F38" s="129">
        <v>150000</v>
      </c>
      <c r="G38" s="127">
        <v>95000</v>
      </c>
      <c r="H38" s="127">
        <f>+(F38+G38)/2</f>
        <v>122500</v>
      </c>
      <c r="I38" s="127"/>
      <c r="J38" s="127">
        <f>+H38*I38</f>
        <v>0</v>
      </c>
    </row>
    <row r="39" spans="1:10" x14ac:dyDescent="0.25">
      <c r="A39" s="125"/>
      <c r="B39" s="37" t="s">
        <v>0</v>
      </c>
      <c r="C39" s="35"/>
      <c r="D39" s="35"/>
      <c r="E39" s="130"/>
      <c r="F39" s="129"/>
      <c r="G39" s="127"/>
      <c r="H39" s="127"/>
      <c r="I39" s="127"/>
      <c r="J39" s="127"/>
    </row>
    <row r="40" spans="1:10" x14ac:dyDescent="0.25">
      <c r="A40" s="125"/>
      <c r="B40" s="37" t="s">
        <v>50</v>
      </c>
      <c r="C40" s="35"/>
      <c r="D40" s="35"/>
      <c r="E40" s="130"/>
      <c r="F40" s="129"/>
      <c r="G40" s="127"/>
      <c r="H40" s="127"/>
      <c r="I40" s="127"/>
      <c r="J40" s="127"/>
    </row>
    <row r="41" spans="1:10" x14ac:dyDescent="0.25">
      <c r="A41" s="63" t="s">
        <v>54</v>
      </c>
      <c r="B41" s="64" t="s">
        <v>50</v>
      </c>
      <c r="C41" s="35"/>
      <c r="D41" s="35"/>
      <c r="E41" s="61" t="str">
        <f>+E38</f>
        <v>MAGANGUE</v>
      </c>
      <c r="F41" s="69">
        <v>50000</v>
      </c>
      <c r="G41" s="73">
        <v>35000</v>
      </c>
      <c r="H41" s="73">
        <f t="shared" ref="H41:H42" si="5">+(F41+G41)/2</f>
        <v>42500</v>
      </c>
      <c r="I41" s="73"/>
      <c r="J41" s="73">
        <f>+H41*I41</f>
        <v>0</v>
      </c>
    </row>
    <row r="42" spans="1:10" ht="23.25" x14ac:dyDescent="0.25">
      <c r="A42" s="64" t="s">
        <v>52</v>
      </c>
      <c r="B42" s="64"/>
      <c r="C42" s="4">
        <v>436000</v>
      </c>
      <c r="D42" s="4">
        <v>600000</v>
      </c>
      <c r="E42" s="61" t="str">
        <f>+E41</f>
        <v>MAGANGUE</v>
      </c>
      <c r="F42" s="69">
        <v>180000</v>
      </c>
      <c r="G42" s="73">
        <v>45000</v>
      </c>
      <c r="H42" s="73">
        <f t="shared" si="5"/>
        <v>112500</v>
      </c>
      <c r="I42" s="73"/>
      <c r="J42" s="73">
        <f>+H42*I42</f>
        <v>0</v>
      </c>
    </row>
    <row r="43" spans="1:10" x14ac:dyDescent="0.25">
      <c r="A43" s="125" t="s">
        <v>56</v>
      </c>
      <c r="B43" s="37" t="s">
        <v>49</v>
      </c>
      <c r="C43" s="35"/>
      <c r="D43" s="35"/>
      <c r="E43" s="130" t="s">
        <v>69</v>
      </c>
      <c r="F43" s="129">
        <v>124000</v>
      </c>
      <c r="G43" s="127">
        <v>95000</v>
      </c>
      <c r="H43" s="127">
        <f>+(F43+G43)/2</f>
        <v>109500</v>
      </c>
      <c r="I43" s="127"/>
      <c r="J43" s="127">
        <f>+H43*I43</f>
        <v>0</v>
      </c>
    </row>
    <row r="44" spans="1:10" x14ac:dyDescent="0.25">
      <c r="A44" s="125"/>
      <c r="B44" s="37" t="s">
        <v>0</v>
      </c>
      <c r="C44" s="35"/>
      <c r="D44" s="35"/>
      <c r="E44" s="130"/>
      <c r="F44" s="129"/>
      <c r="G44" s="127"/>
      <c r="H44" s="127"/>
      <c r="I44" s="127"/>
      <c r="J44" s="127"/>
    </row>
    <row r="45" spans="1:10" x14ac:dyDescent="0.25">
      <c r="A45" s="125"/>
      <c r="B45" s="37" t="s">
        <v>50</v>
      </c>
      <c r="C45" s="35"/>
      <c r="D45" s="35"/>
      <c r="E45" s="130"/>
      <c r="F45" s="129"/>
      <c r="G45" s="127"/>
      <c r="H45" s="127"/>
      <c r="I45" s="127"/>
      <c r="J45" s="127"/>
    </row>
    <row r="46" spans="1:10" x14ac:dyDescent="0.25">
      <c r="A46" s="63" t="s">
        <v>54</v>
      </c>
      <c r="B46" s="64" t="s">
        <v>50</v>
      </c>
      <c r="C46" s="35"/>
      <c r="D46" s="35"/>
      <c r="E46" s="61" t="str">
        <f>+E43</f>
        <v>MAHATES</v>
      </c>
      <c r="F46" s="69">
        <v>45000</v>
      </c>
      <c r="G46" s="73">
        <v>35000</v>
      </c>
      <c r="H46" s="73">
        <f>+(F46+G46)/2</f>
        <v>40000</v>
      </c>
      <c r="I46" s="73"/>
      <c r="J46" s="73">
        <f>+H46*I46</f>
        <v>0</v>
      </c>
    </row>
    <row r="47" spans="1:10" ht="23.25" x14ac:dyDescent="0.25">
      <c r="A47" s="64" t="s">
        <v>52</v>
      </c>
      <c r="B47" s="64" t="s">
        <v>58</v>
      </c>
      <c r="C47" s="4">
        <v>525000</v>
      </c>
      <c r="D47" s="4">
        <v>728000</v>
      </c>
      <c r="E47" s="61" t="str">
        <f>+E46</f>
        <v>MAHATES</v>
      </c>
      <c r="F47" s="69">
        <v>180000</v>
      </c>
      <c r="G47" s="73">
        <v>45000</v>
      </c>
      <c r="H47" s="73">
        <f t="shared" ref="H47" si="6">+(F47+G47)/2</f>
        <v>112500</v>
      </c>
      <c r="I47" s="73"/>
      <c r="J47" s="73">
        <f>+H47*I47</f>
        <v>0</v>
      </c>
    </row>
    <row r="48" spans="1:10" x14ac:dyDescent="0.25">
      <c r="A48" s="125" t="s">
        <v>56</v>
      </c>
      <c r="B48" s="37" t="s">
        <v>49</v>
      </c>
      <c r="C48" s="35"/>
      <c r="D48" s="35"/>
      <c r="E48" s="130" t="s">
        <v>70</v>
      </c>
      <c r="F48" s="129">
        <v>150000</v>
      </c>
      <c r="G48" s="127">
        <v>95000</v>
      </c>
      <c r="H48" s="127">
        <f>+(F48+G48)/2</f>
        <v>122500</v>
      </c>
      <c r="I48" s="127"/>
      <c r="J48" s="127">
        <f>+H48*I48</f>
        <v>0</v>
      </c>
    </row>
    <row r="49" spans="1:10" x14ac:dyDescent="0.25">
      <c r="A49" s="125"/>
      <c r="B49" s="37" t="s">
        <v>0</v>
      </c>
      <c r="C49" s="35"/>
      <c r="D49" s="35"/>
      <c r="E49" s="130"/>
      <c r="F49" s="129"/>
      <c r="G49" s="127"/>
      <c r="H49" s="127"/>
      <c r="I49" s="127"/>
      <c r="J49" s="127"/>
    </row>
    <row r="50" spans="1:10" x14ac:dyDescent="0.25">
      <c r="A50" s="125"/>
      <c r="B50" s="37" t="s">
        <v>50</v>
      </c>
      <c r="C50" s="35"/>
      <c r="D50" s="35"/>
      <c r="E50" s="130"/>
      <c r="F50" s="129"/>
      <c r="G50" s="127"/>
      <c r="H50" s="127"/>
      <c r="I50" s="127"/>
      <c r="J50" s="127"/>
    </row>
    <row r="51" spans="1:10" x14ac:dyDescent="0.25">
      <c r="A51" s="63" t="s">
        <v>54</v>
      </c>
      <c r="B51" s="64" t="s">
        <v>50</v>
      </c>
      <c r="C51" s="35"/>
      <c r="D51" s="35"/>
      <c r="E51" s="61" t="str">
        <f>+E48</f>
        <v>CALAMAR</v>
      </c>
      <c r="F51" s="69">
        <v>50000</v>
      </c>
      <c r="G51" s="73">
        <v>35000</v>
      </c>
      <c r="H51" s="73">
        <f t="shared" ref="H51:H52" si="7">+(F51+G51)/2</f>
        <v>42500</v>
      </c>
      <c r="I51" s="73"/>
      <c r="J51" s="73">
        <f>+H51*I51</f>
        <v>0</v>
      </c>
    </row>
    <row r="52" spans="1:10" ht="23.25" x14ac:dyDescent="0.25">
      <c r="A52" s="64" t="s">
        <v>52</v>
      </c>
      <c r="B52" s="64" t="s">
        <v>58</v>
      </c>
      <c r="C52" s="4">
        <v>614000</v>
      </c>
      <c r="D52" s="4">
        <v>856000</v>
      </c>
      <c r="E52" s="61" t="str">
        <f>+E51</f>
        <v>CALAMAR</v>
      </c>
      <c r="F52" s="69">
        <v>180000</v>
      </c>
      <c r="G52" s="75">
        <v>45000</v>
      </c>
      <c r="H52" s="73">
        <f t="shared" si="7"/>
        <v>112500</v>
      </c>
      <c r="I52" s="73"/>
      <c r="J52" s="73">
        <f>+H52*I52</f>
        <v>0</v>
      </c>
    </row>
    <row r="53" spans="1:10" x14ac:dyDescent="0.25">
      <c r="A53" s="125" t="s">
        <v>56</v>
      </c>
      <c r="B53" s="37" t="s">
        <v>49</v>
      </c>
      <c r="C53" s="35"/>
      <c r="D53" s="35"/>
      <c r="E53" s="130" t="s">
        <v>71</v>
      </c>
      <c r="F53" s="129">
        <v>124000</v>
      </c>
      <c r="G53" s="127">
        <v>95000</v>
      </c>
      <c r="H53" s="127">
        <f>+(F53+G53)/2</f>
        <v>109500</v>
      </c>
      <c r="I53" s="127"/>
      <c r="J53" s="127">
        <f>+H53*I53</f>
        <v>0</v>
      </c>
    </row>
    <row r="54" spans="1:10" x14ac:dyDescent="0.25">
      <c r="A54" s="125"/>
      <c r="B54" s="37" t="s">
        <v>0</v>
      </c>
      <c r="C54" s="35"/>
      <c r="D54" s="35"/>
      <c r="E54" s="130"/>
      <c r="F54" s="129"/>
      <c r="G54" s="127"/>
      <c r="H54" s="127"/>
      <c r="I54" s="127"/>
      <c r="J54" s="127"/>
    </row>
    <row r="55" spans="1:10" x14ac:dyDescent="0.25">
      <c r="A55" s="125"/>
      <c r="B55" s="37" t="s">
        <v>50</v>
      </c>
      <c r="C55" s="35"/>
      <c r="D55" s="35"/>
      <c r="E55" s="130"/>
      <c r="F55" s="129"/>
      <c r="G55" s="127"/>
      <c r="H55" s="127"/>
      <c r="I55" s="127"/>
      <c r="J55" s="127"/>
    </row>
    <row r="56" spans="1:10" ht="18" x14ac:dyDescent="0.25">
      <c r="A56" s="63" t="s">
        <v>54</v>
      </c>
      <c r="B56" s="64" t="s">
        <v>50</v>
      </c>
      <c r="C56" s="35"/>
      <c r="D56" s="35"/>
      <c r="E56" s="61" t="str">
        <f>+E53</f>
        <v>SANTA ROSA NORTE</v>
      </c>
      <c r="F56" s="69">
        <v>45000</v>
      </c>
      <c r="G56" s="73">
        <v>35000</v>
      </c>
      <c r="H56" s="73">
        <f t="shared" ref="H56:H57" si="8">+(F56+G56)/2</f>
        <v>40000</v>
      </c>
      <c r="I56" s="73"/>
      <c r="J56" s="73">
        <f>+H56*I56</f>
        <v>0</v>
      </c>
    </row>
    <row r="57" spans="1:10" ht="23.25" x14ac:dyDescent="0.25">
      <c r="A57" s="64" t="s">
        <v>52</v>
      </c>
      <c r="B57" s="64"/>
      <c r="C57" s="4">
        <v>703000</v>
      </c>
      <c r="D57" s="4">
        <v>984000</v>
      </c>
      <c r="E57" s="61" t="str">
        <f>+E56</f>
        <v>SANTA ROSA NORTE</v>
      </c>
      <c r="F57" s="69">
        <v>180000</v>
      </c>
      <c r="G57" s="73">
        <v>45000</v>
      </c>
      <c r="H57" s="73">
        <f t="shared" si="8"/>
        <v>112500</v>
      </c>
      <c r="I57" s="73"/>
      <c r="J57" s="73">
        <f>+H57*I57</f>
        <v>0</v>
      </c>
    </row>
    <row r="58" spans="1:10" x14ac:dyDescent="0.25">
      <c r="A58" s="125" t="s">
        <v>56</v>
      </c>
      <c r="B58" s="37" t="s">
        <v>49</v>
      </c>
      <c r="C58" s="35"/>
      <c r="D58" s="35"/>
      <c r="E58" s="130" t="s">
        <v>72</v>
      </c>
      <c r="F58" s="129">
        <v>190000</v>
      </c>
      <c r="G58" s="127">
        <v>95000</v>
      </c>
      <c r="H58" s="127">
        <f>+(F58+G58)/2</f>
        <v>142500</v>
      </c>
      <c r="I58" s="127"/>
      <c r="J58" s="127">
        <f>+H58*I58</f>
        <v>0</v>
      </c>
    </row>
    <row r="59" spans="1:10" x14ac:dyDescent="0.25">
      <c r="A59" s="125"/>
      <c r="B59" s="37" t="s">
        <v>0</v>
      </c>
      <c r="C59" s="35"/>
      <c r="D59" s="35"/>
      <c r="E59" s="130"/>
      <c r="F59" s="129"/>
      <c r="G59" s="127"/>
      <c r="H59" s="127"/>
      <c r="I59" s="127"/>
      <c r="J59" s="127"/>
    </row>
    <row r="60" spans="1:10" x14ac:dyDescent="0.25">
      <c r="A60" s="125"/>
      <c r="B60" s="37" t="s">
        <v>50</v>
      </c>
      <c r="C60" s="35"/>
      <c r="D60" s="35"/>
      <c r="E60" s="130"/>
      <c r="F60" s="129"/>
      <c r="G60" s="127"/>
      <c r="H60" s="127"/>
      <c r="I60" s="127"/>
      <c r="J60" s="127"/>
    </row>
    <row r="61" spans="1:10" x14ac:dyDescent="0.25">
      <c r="A61" s="63" t="s">
        <v>54</v>
      </c>
      <c r="B61" s="64" t="s">
        <v>50</v>
      </c>
      <c r="C61" s="35"/>
      <c r="D61" s="35"/>
      <c r="E61" s="61" t="str">
        <f>+E58</f>
        <v>CICUCO</v>
      </c>
      <c r="F61" s="69">
        <v>70000</v>
      </c>
      <c r="G61" s="73">
        <v>35000</v>
      </c>
      <c r="H61" s="73">
        <f t="shared" ref="H61:H62" si="9">+(F61+G61)/2</f>
        <v>52500</v>
      </c>
      <c r="I61" s="73"/>
      <c r="J61" s="73">
        <f>+H61*I61</f>
        <v>0</v>
      </c>
    </row>
    <row r="62" spans="1:10" ht="23.25" x14ac:dyDescent="0.25">
      <c r="A62" s="64" t="s">
        <v>52</v>
      </c>
      <c r="B62" s="64"/>
      <c r="C62" s="4">
        <v>792000</v>
      </c>
      <c r="D62" s="4">
        <v>1112000</v>
      </c>
      <c r="E62" s="61" t="str">
        <f>+E61</f>
        <v>CICUCO</v>
      </c>
      <c r="F62" s="69">
        <v>180000</v>
      </c>
      <c r="G62" s="73">
        <v>45000</v>
      </c>
      <c r="H62" s="73">
        <f t="shared" si="9"/>
        <v>112500</v>
      </c>
      <c r="I62" s="73"/>
      <c r="J62" s="73">
        <f>+H62*I62</f>
        <v>0</v>
      </c>
    </row>
    <row r="63" spans="1:10" x14ac:dyDescent="0.25">
      <c r="A63" s="125" t="s">
        <v>56</v>
      </c>
      <c r="B63" s="37" t="s">
        <v>49</v>
      </c>
      <c r="C63" s="35"/>
      <c r="D63" s="35"/>
      <c r="E63" s="130" t="s">
        <v>73</v>
      </c>
      <c r="F63" s="129">
        <v>124000</v>
      </c>
      <c r="G63" s="127">
        <v>95000</v>
      </c>
      <c r="H63" s="127">
        <f>+(F63+G63)/2</f>
        <v>109500</v>
      </c>
      <c r="I63" s="127"/>
      <c r="J63" s="127">
        <f>+H63*I63</f>
        <v>0</v>
      </c>
    </row>
    <row r="64" spans="1:10" x14ac:dyDescent="0.25">
      <c r="A64" s="125"/>
      <c r="B64" s="37" t="s">
        <v>0</v>
      </c>
      <c r="C64" s="35"/>
      <c r="D64" s="35"/>
      <c r="E64" s="130"/>
      <c r="F64" s="129"/>
      <c r="G64" s="127"/>
      <c r="H64" s="127"/>
      <c r="I64" s="127"/>
      <c r="J64" s="127"/>
    </row>
    <row r="65" spans="1:10" x14ac:dyDescent="0.25">
      <c r="A65" s="125"/>
      <c r="B65" s="37" t="s">
        <v>50</v>
      </c>
      <c r="C65" s="35"/>
      <c r="D65" s="35"/>
      <c r="E65" s="130"/>
      <c r="F65" s="129"/>
      <c r="G65" s="127"/>
      <c r="H65" s="127"/>
      <c r="I65" s="127"/>
      <c r="J65" s="127"/>
    </row>
    <row r="66" spans="1:10" x14ac:dyDescent="0.25">
      <c r="A66" s="63" t="s">
        <v>54</v>
      </c>
      <c r="B66" s="64" t="s">
        <v>50</v>
      </c>
      <c r="C66" s="35"/>
      <c r="D66" s="35"/>
      <c r="E66" s="61" t="str">
        <f>+E63</f>
        <v>TURBANA</v>
      </c>
      <c r="F66" s="69">
        <v>45000</v>
      </c>
      <c r="G66" s="73">
        <v>35000</v>
      </c>
      <c r="H66" s="73">
        <f t="shared" ref="H66:H67" si="10">+(F66+G66)/2</f>
        <v>40000</v>
      </c>
      <c r="I66" s="73"/>
      <c r="J66" s="73">
        <f>+H66*I66</f>
        <v>0</v>
      </c>
    </row>
    <row r="67" spans="1:10" ht="23.25" x14ac:dyDescent="0.25">
      <c r="A67" s="64" t="s">
        <v>52</v>
      </c>
      <c r="B67" s="64"/>
      <c r="C67" s="4">
        <v>881000</v>
      </c>
      <c r="D67" s="4">
        <v>1240000</v>
      </c>
      <c r="E67" s="61" t="str">
        <f>+E66</f>
        <v>TURBANA</v>
      </c>
      <c r="F67" s="69">
        <v>180000</v>
      </c>
      <c r="G67" s="73">
        <v>45000</v>
      </c>
      <c r="H67" s="73">
        <f t="shared" si="10"/>
        <v>112500</v>
      </c>
      <c r="I67" s="73"/>
      <c r="J67" s="73">
        <f>+H67*I67</f>
        <v>0</v>
      </c>
    </row>
    <row r="68" spans="1:10" x14ac:dyDescent="0.25">
      <c r="A68" s="125" t="s">
        <v>56</v>
      </c>
      <c r="B68" s="37" t="s">
        <v>49</v>
      </c>
      <c r="C68" s="35"/>
      <c r="D68" s="35"/>
      <c r="E68" s="130" t="s">
        <v>74</v>
      </c>
      <c r="F68" s="129">
        <v>190000</v>
      </c>
      <c r="G68" s="127">
        <v>95000</v>
      </c>
      <c r="H68" s="127">
        <f>+(F68+G68)/2</f>
        <v>142500</v>
      </c>
      <c r="I68" s="127"/>
      <c r="J68" s="127">
        <f>+H68*I68</f>
        <v>0</v>
      </c>
    </row>
    <row r="69" spans="1:10" x14ac:dyDescent="0.25">
      <c r="A69" s="125"/>
      <c r="B69" s="37" t="s">
        <v>0</v>
      </c>
      <c r="C69" s="35"/>
      <c r="D69" s="35"/>
      <c r="E69" s="130"/>
      <c r="F69" s="129"/>
      <c r="G69" s="127"/>
      <c r="H69" s="127"/>
      <c r="I69" s="127"/>
      <c r="J69" s="127"/>
    </row>
    <row r="70" spans="1:10" x14ac:dyDescent="0.25">
      <c r="A70" s="125"/>
      <c r="B70" s="37" t="s">
        <v>50</v>
      </c>
      <c r="C70" s="35"/>
      <c r="D70" s="35"/>
      <c r="E70" s="130"/>
      <c r="F70" s="129"/>
      <c r="G70" s="127"/>
      <c r="H70" s="127"/>
      <c r="I70" s="127"/>
      <c r="J70" s="127"/>
    </row>
    <row r="71" spans="1:10" ht="18" x14ac:dyDescent="0.25">
      <c r="A71" s="63" t="s">
        <v>54</v>
      </c>
      <c r="B71" s="64" t="s">
        <v>50</v>
      </c>
      <c r="C71" s="35"/>
      <c r="D71" s="35"/>
      <c r="E71" s="61" t="str">
        <f>+E68</f>
        <v>CANTAGALLO</v>
      </c>
      <c r="F71" s="69">
        <v>70000</v>
      </c>
      <c r="G71" s="73">
        <v>35000</v>
      </c>
      <c r="H71" s="73">
        <f t="shared" ref="H71:H72" si="11">+(F71+G71)/2</f>
        <v>52500</v>
      </c>
      <c r="I71" s="73"/>
      <c r="J71" s="73">
        <f>+H71*I71</f>
        <v>0</v>
      </c>
    </row>
    <row r="72" spans="1:10" ht="23.25" x14ac:dyDescent="0.25">
      <c r="A72" s="64" t="s">
        <v>52</v>
      </c>
      <c r="B72" s="64"/>
      <c r="C72" s="4">
        <v>970000</v>
      </c>
      <c r="D72" s="4">
        <v>1368000</v>
      </c>
      <c r="E72" s="61" t="str">
        <f>+E71</f>
        <v>CANTAGALLO</v>
      </c>
      <c r="F72" s="69">
        <v>180000</v>
      </c>
      <c r="G72" s="73">
        <v>45000</v>
      </c>
      <c r="H72" s="73">
        <f t="shared" si="11"/>
        <v>112500</v>
      </c>
      <c r="I72" s="73"/>
      <c r="J72" s="73">
        <f>+H72*I72</f>
        <v>0</v>
      </c>
    </row>
    <row r="73" spans="1:10" x14ac:dyDescent="0.25">
      <c r="A73" s="125" t="s">
        <v>56</v>
      </c>
      <c r="B73" s="37" t="s">
        <v>49</v>
      </c>
      <c r="C73" s="35"/>
      <c r="D73" s="35"/>
      <c r="E73" s="130" t="s">
        <v>75</v>
      </c>
      <c r="F73" s="129">
        <v>124000</v>
      </c>
      <c r="G73" s="127">
        <v>95000</v>
      </c>
      <c r="H73" s="127">
        <f>+(F73+G73)/2</f>
        <v>109500</v>
      </c>
      <c r="I73" s="127"/>
      <c r="J73" s="127">
        <f>+H73*I73</f>
        <v>0</v>
      </c>
    </row>
    <row r="74" spans="1:10" x14ac:dyDescent="0.25">
      <c r="A74" s="125"/>
      <c r="B74" s="37" t="s">
        <v>0</v>
      </c>
      <c r="C74" s="35"/>
      <c r="D74" s="35"/>
      <c r="E74" s="130"/>
      <c r="F74" s="129"/>
      <c r="G74" s="127"/>
      <c r="H74" s="127"/>
      <c r="I74" s="127"/>
      <c r="J74" s="127"/>
    </row>
    <row r="75" spans="1:10" x14ac:dyDescent="0.25">
      <c r="A75" s="125"/>
      <c r="B75" s="37" t="s">
        <v>50</v>
      </c>
      <c r="C75" s="35"/>
      <c r="D75" s="35"/>
      <c r="E75" s="130"/>
      <c r="F75" s="129"/>
      <c r="G75" s="127"/>
      <c r="H75" s="127"/>
      <c r="I75" s="127"/>
      <c r="J75" s="127"/>
    </row>
    <row r="76" spans="1:10" ht="18" x14ac:dyDescent="0.25">
      <c r="A76" s="63" t="s">
        <v>54</v>
      </c>
      <c r="B76" s="64" t="s">
        <v>50</v>
      </c>
      <c r="C76" s="35"/>
      <c r="D76" s="35"/>
      <c r="E76" s="61" t="str">
        <f>+E73</f>
        <v>MARIA LA BAJA</v>
      </c>
      <c r="F76" s="69">
        <v>45000</v>
      </c>
      <c r="G76" s="73">
        <v>35000</v>
      </c>
      <c r="H76" s="73">
        <f t="shared" ref="H76:H77" si="12">+(F76+G76)/2</f>
        <v>40000</v>
      </c>
      <c r="I76" s="73"/>
      <c r="J76" s="73">
        <f>+H76*I76</f>
        <v>0</v>
      </c>
    </row>
    <row r="77" spans="1:10" ht="23.25" x14ac:dyDescent="0.25">
      <c r="A77" s="64" t="s">
        <v>52</v>
      </c>
      <c r="B77" s="64"/>
      <c r="C77" s="4">
        <v>1059000</v>
      </c>
      <c r="D77" s="4">
        <v>1496000</v>
      </c>
      <c r="E77" s="61" t="str">
        <f>+E76</f>
        <v>MARIA LA BAJA</v>
      </c>
      <c r="F77" s="69">
        <v>180000</v>
      </c>
      <c r="G77" s="73">
        <v>45000</v>
      </c>
      <c r="H77" s="73">
        <f t="shared" si="12"/>
        <v>112500</v>
      </c>
      <c r="I77" s="73"/>
      <c r="J77" s="73">
        <f>+H77*I77</f>
        <v>0</v>
      </c>
    </row>
    <row r="78" spans="1:10" x14ac:dyDescent="0.25">
      <c r="A78" s="128" t="s">
        <v>4</v>
      </c>
      <c r="B78" s="128"/>
      <c r="C78" s="128"/>
      <c r="D78" s="128"/>
      <c r="E78" s="128"/>
      <c r="F78" s="73">
        <f t="shared" ref="F78:I78" si="13">SUM(F4:F77)</f>
        <v>5291000</v>
      </c>
      <c r="G78" s="73">
        <f t="shared" si="13"/>
        <v>2913000</v>
      </c>
      <c r="H78" s="73">
        <f t="shared" si="13"/>
        <v>4135500</v>
      </c>
      <c r="I78" s="73">
        <f t="shared" si="13"/>
        <v>256</v>
      </c>
      <c r="J78" s="73">
        <f>SUM(J4:J77)</f>
        <v>29698500</v>
      </c>
    </row>
  </sheetData>
  <mergeCells count="108">
    <mergeCell ref="I73:I75"/>
    <mergeCell ref="H68:H70"/>
    <mergeCell ref="H73:H75"/>
    <mergeCell ref="I10:I12"/>
    <mergeCell ref="I15:I17"/>
    <mergeCell ref="I18:I20"/>
    <mergeCell ref="I22:I24"/>
    <mergeCell ref="I28:I30"/>
    <mergeCell ref="I33:I35"/>
    <mergeCell ref="I38:I40"/>
    <mergeCell ref="I43:I45"/>
    <mergeCell ref="I48:I50"/>
    <mergeCell ref="I53:I55"/>
    <mergeCell ref="I58:I60"/>
    <mergeCell ref="I63:I65"/>
    <mergeCell ref="I68:I70"/>
    <mergeCell ref="G68:G70"/>
    <mergeCell ref="G73:G75"/>
    <mergeCell ref="H10:H12"/>
    <mergeCell ref="H15:H17"/>
    <mergeCell ref="H18:H20"/>
    <mergeCell ref="H22:H24"/>
    <mergeCell ref="H28:H30"/>
    <mergeCell ref="H33:H35"/>
    <mergeCell ref="H38:H40"/>
    <mergeCell ref="H43:H45"/>
    <mergeCell ref="H48:H50"/>
    <mergeCell ref="H53:H55"/>
    <mergeCell ref="H58:H60"/>
    <mergeCell ref="H63:H65"/>
    <mergeCell ref="G18:G20"/>
    <mergeCell ref="G38:G40"/>
    <mergeCell ref="G43:G45"/>
    <mergeCell ref="G48:G50"/>
    <mergeCell ref="G53:G55"/>
    <mergeCell ref="A1:J1"/>
    <mergeCell ref="A4:A6"/>
    <mergeCell ref="F4:F6"/>
    <mergeCell ref="I4:I6"/>
    <mergeCell ref="J4:J6"/>
    <mergeCell ref="E4:E6"/>
    <mergeCell ref="A10:A12"/>
    <mergeCell ref="E10:E12"/>
    <mergeCell ref="A15:A17"/>
    <mergeCell ref="E15:E17"/>
    <mergeCell ref="H4:H6"/>
    <mergeCell ref="H2:J2"/>
    <mergeCell ref="G4:G6"/>
    <mergeCell ref="G10:G12"/>
    <mergeCell ref="G15:G17"/>
    <mergeCell ref="A68:A70"/>
    <mergeCell ref="E68:E70"/>
    <mergeCell ref="A43:A45"/>
    <mergeCell ref="E43:E45"/>
    <mergeCell ref="A48:A50"/>
    <mergeCell ref="E48:E50"/>
    <mergeCell ref="F68:F70"/>
    <mergeCell ref="F48:F50"/>
    <mergeCell ref="F53:F55"/>
    <mergeCell ref="F58:F60"/>
    <mergeCell ref="F63:F65"/>
    <mergeCell ref="J18:J20"/>
    <mergeCell ref="A53:A55"/>
    <mergeCell ref="E53:E55"/>
    <mergeCell ref="A58:A60"/>
    <mergeCell ref="E58:E60"/>
    <mergeCell ref="A63:A65"/>
    <mergeCell ref="E63:E65"/>
    <mergeCell ref="A38:A40"/>
    <mergeCell ref="E38:E40"/>
    <mergeCell ref="G22:G24"/>
    <mergeCell ref="G28:G30"/>
    <mergeCell ref="G33:G35"/>
    <mergeCell ref="A18:A20"/>
    <mergeCell ref="E18:E20"/>
    <mergeCell ref="F18:F20"/>
    <mergeCell ref="A22:A24"/>
    <mergeCell ref="E22:E24"/>
    <mergeCell ref="A28:A30"/>
    <mergeCell ref="E28:E30"/>
    <mergeCell ref="A33:A35"/>
    <mergeCell ref="E33:E35"/>
    <mergeCell ref="G58:G60"/>
    <mergeCell ref="G63:G65"/>
    <mergeCell ref="A78:E78"/>
    <mergeCell ref="J53:J55"/>
    <mergeCell ref="J58:J60"/>
    <mergeCell ref="J63:J65"/>
    <mergeCell ref="F10:F12"/>
    <mergeCell ref="F15:F17"/>
    <mergeCell ref="J68:J70"/>
    <mergeCell ref="J73:J75"/>
    <mergeCell ref="J38:J40"/>
    <mergeCell ref="J43:J45"/>
    <mergeCell ref="J48:J50"/>
    <mergeCell ref="J22:J24"/>
    <mergeCell ref="J28:J30"/>
    <mergeCell ref="F43:F45"/>
    <mergeCell ref="J33:J35"/>
    <mergeCell ref="F22:F24"/>
    <mergeCell ref="F28:F30"/>
    <mergeCell ref="F33:F35"/>
    <mergeCell ref="F38:F40"/>
    <mergeCell ref="F73:F75"/>
    <mergeCell ref="A73:A75"/>
    <mergeCell ref="E73:E75"/>
    <mergeCell ref="J10:J12"/>
    <mergeCell ref="J15:J17"/>
  </mergeCells>
  <pageMargins left="0.7" right="0.7" top="0.75" bottom="0.75" header="0.3" footer="0.3"/>
  <pageSetup scale="46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zoomScale="130" zoomScaleNormal="130" workbookViewId="0">
      <selection activeCell="E3" sqref="E3:E5"/>
    </sheetView>
  </sheetViews>
  <sheetFormatPr baseColWidth="10" defaultRowHeight="15" x14ac:dyDescent="0.25"/>
  <cols>
    <col min="1" max="1" width="28.42578125" customWidth="1"/>
    <col min="2" max="2" width="19.42578125" style="1" customWidth="1"/>
    <col min="3" max="4" width="11.42578125" style="1" hidden="1" customWidth="1"/>
    <col min="5" max="5" width="11.42578125" style="1" customWidth="1"/>
    <col min="7" max="7" width="11.42578125" customWidth="1"/>
    <col min="8" max="8" width="16" customWidth="1"/>
  </cols>
  <sheetData>
    <row r="1" spans="1:10" ht="15" customHeight="1" x14ac:dyDescent="0.25">
      <c r="A1" s="138" t="s">
        <v>53</v>
      </c>
      <c r="B1" s="138"/>
      <c r="C1" s="138"/>
      <c r="D1" s="138"/>
      <c r="E1" s="138"/>
      <c r="F1" s="138"/>
      <c r="G1" s="138"/>
      <c r="H1" s="138"/>
    </row>
    <row r="2" spans="1:10" s="2" customFormat="1" ht="34.5" thickBot="1" x14ac:dyDescent="0.3">
      <c r="A2" s="44" t="s">
        <v>5</v>
      </c>
      <c r="B2" s="45" t="s">
        <v>48</v>
      </c>
      <c r="C2" s="45" t="s">
        <v>6</v>
      </c>
      <c r="D2" s="45" t="s">
        <v>6</v>
      </c>
      <c r="E2" s="56" t="s">
        <v>60</v>
      </c>
      <c r="F2" s="45" t="s">
        <v>3</v>
      </c>
      <c r="G2" s="45" t="s">
        <v>1</v>
      </c>
      <c r="H2" s="45" t="s">
        <v>2</v>
      </c>
    </row>
    <row r="3" spans="1:10" s="2" customFormat="1" ht="18" customHeight="1" x14ac:dyDescent="0.25">
      <c r="A3" s="140" t="s">
        <v>56</v>
      </c>
      <c r="B3" s="46" t="s">
        <v>49</v>
      </c>
      <c r="C3" s="47"/>
      <c r="D3" s="47"/>
      <c r="E3" s="57"/>
      <c r="F3" s="135">
        <v>64000</v>
      </c>
      <c r="G3" s="142">
        <v>187</v>
      </c>
      <c r="H3" s="135">
        <f>+F3*G3</f>
        <v>11968000</v>
      </c>
    </row>
    <row r="4" spans="1:10" s="2" customFormat="1" x14ac:dyDescent="0.25">
      <c r="A4" s="141"/>
      <c r="B4" s="36" t="s">
        <v>0</v>
      </c>
      <c r="C4" s="34"/>
      <c r="D4" s="34"/>
      <c r="E4" s="57"/>
      <c r="F4" s="136"/>
      <c r="G4" s="142"/>
      <c r="H4" s="136"/>
    </row>
    <row r="5" spans="1:10" s="2" customFormat="1" x14ac:dyDescent="0.25">
      <c r="A5" s="141"/>
      <c r="B5" s="36" t="s">
        <v>50</v>
      </c>
      <c r="C5" s="34"/>
      <c r="D5" s="34"/>
      <c r="E5" s="58"/>
      <c r="F5" s="134"/>
      <c r="G5" s="142"/>
      <c r="H5" s="134"/>
    </row>
    <row r="6" spans="1:10" s="2" customFormat="1" x14ac:dyDescent="0.2">
      <c r="A6" s="48" t="s">
        <v>54</v>
      </c>
      <c r="B6" s="41" t="s">
        <v>50</v>
      </c>
      <c r="C6" s="34"/>
      <c r="D6" s="34"/>
      <c r="E6" s="35"/>
      <c r="F6" s="4">
        <v>23000</v>
      </c>
      <c r="G6" s="38">
        <v>30</v>
      </c>
      <c r="H6" s="4">
        <f>+F6*G6</f>
        <v>690000</v>
      </c>
    </row>
    <row r="7" spans="1:10" x14ac:dyDescent="0.25">
      <c r="A7" s="49" t="s">
        <v>55</v>
      </c>
      <c r="B7" s="41" t="s">
        <v>58</v>
      </c>
      <c r="C7" s="4">
        <v>35500</v>
      </c>
      <c r="D7" s="4">
        <v>24000</v>
      </c>
      <c r="E7" s="4"/>
      <c r="F7" s="59">
        <v>23000</v>
      </c>
      <c r="G7" s="38">
        <v>10</v>
      </c>
      <c r="H7" s="4">
        <f>+F7*G7</f>
        <v>230000</v>
      </c>
    </row>
    <row r="8" spans="1:10" ht="23.25" x14ac:dyDescent="0.25">
      <c r="A8" s="50" t="s">
        <v>52</v>
      </c>
      <c r="B8" s="41" t="s">
        <v>58</v>
      </c>
      <c r="C8" s="4">
        <v>80000</v>
      </c>
      <c r="D8" s="4">
        <v>88000</v>
      </c>
      <c r="E8" s="4"/>
      <c r="F8" s="59"/>
      <c r="G8" s="38">
        <v>50</v>
      </c>
      <c r="H8" s="4">
        <f>+F8*G8</f>
        <v>0</v>
      </c>
    </row>
    <row r="9" spans="1:10" s="6" customFormat="1" ht="15.75" thickBot="1" x14ac:dyDescent="0.3">
      <c r="A9" s="51"/>
      <c r="B9" s="52" t="s">
        <v>4</v>
      </c>
      <c r="C9" s="53">
        <f>SUM(C7:C8)</f>
        <v>115500</v>
      </c>
      <c r="D9" s="53">
        <f>SUM(D7:D8)</f>
        <v>112000</v>
      </c>
      <c r="E9" s="53"/>
      <c r="F9" s="53"/>
      <c r="G9" s="55">
        <f>SUM(G3:G8)</f>
        <v>277</v>
      </c>
      <c r="H9" s="54">
        <f>SUM(H3:H8)</f>
        <v>12888000</v>
      </c>
    </row>
    <row r="10" spans="1:10" x14ac:dyDescent="0.25">
      <c r="A10" s="137" t="s">
        <v>57</v>
      </c>
      <c r="B10" s="137"/>
      <c r="C10" s="137"/>
      <c r="D10" s="137"/>
      <c r="E10" s="137"/>
      <c r="F10" s="137"/>
      <c r="G10" s="137"/>
      <c r="H10" s="137"/>
    </row>
    <row r="11" spans="1:10" ht="33.75" x14ac:dyDescent="0.25">
      <c r="B11" s="5"/>
      <c r="C11" s="32" t="s">
        <v>47</v>
      </c>
      <c r="D11" s="32" t="s">
        <v>45</v>
      </c>
      <c r="E11" s="32"/>
      <c r="F11" s="139" t="s">
        <v>46</v>
      </c>
      <c r="G11" s="139"/>
      <c r="H11" s="139"/>
      <c r="J11" s="40"/>
    </row>
    <row r="12" spans="1:10" ht="33.75" x14ac:dyDescent="0.25">
      <c r="A12" s="7" t="s">
        <v>5</v>
      </c>
      <c r="B12" s="34" t="s">
        <v>48</v>
      </c>
      <c r="C12" s="34" t="s">
        <v>6</v>
      </c>
      <c r="D12" s="34" t="s">
        <v>6</v>
      </c>
      <c r="E12" s="35"/>
      <c r="F12" s="34" t="s">
        <v>3</v>
      </c>
      <c r="G12" s="34" t="s">
        <v>1</v>
      </c>
      <c r="H12" s="34" t="s">
        <v>2</v>
      </c>
    </row>
    <row r="13" spans="1:10" x14ac:dyDescent="0.25">
      <c r="A13" s="143" t="s">
        <v>56</v>
      </c>
      <c r="B13" s="37" t="s">
        <v>49</v>
      </c>
      <c r="C13" s="34"/>
      <c r="D13" s="34"/>
      <c r="E13" s="56"/>
      <c r="F13" s="135">
        <v>201000</v>
      </c>
      <c r="G13" s="142">
        <v>105</v>
      </c>
      <c r="H13" s="135">
        <f>+F13*G13</f>
        <v>21105000</v>
      </c>
    </row>
    <row r="14" spans="1:10" x14ac:dyDescent="0.25">
      <c r="A14" s="143"/>
      <c r="B14" s="3" t="s">
        <v>50</v>
      </c>
      <c r="C14" s="34"/>
      <c r="D14" s="34"/>
      <c r="E14" s="57"/>
      <c r="F14" s="136"/>
      <c r="G14" s="142"/>
      <c r="H14" s="136"/>
    </row>
    <row r="15" spans="1:10" x14ac:dyDescent="0.25">
      <c r="A15" s="143"/>
      <c r="B15" s="3" t="s">
        <v>51</v>
      </c>
      <c r="C15" s="4">
        <v>35500</v>
      </c>
      <c r="D15" s="4">
        <v>24000</v>
      </c>
      <c r="E15" s="60"/>
      <c r="F15" s="134"/>
      <c r="G15" s="142"/>
      <c r="H15" s="134"/>
    </row>
    <row r="16" spans="1:10" x14ac:dyDescent="0.25">
      <c r="A16" s="39" t="s">
        <v>54</v>
      </c>
      <c r="B16" s="41" t="s">
        <v>50</v>
      </c>
      <c r="C16" s="4">
        <v>80000</v>
      </c>
      <c r="D16" s="4">
        <v>88000</v>
      </c>
      <c r="E16" s="4"/>
      <c r="F16" s="4">
        <v>67000</v>
      </c>
      <c r="G16" s="38">
        <v>5</v>
      </c>
      <c r="H16" s="38">
        <f>+F16*G16</f>
        <v>335000</v>
      </c>
    </row>
    <row r="17" spans="1:9" ht="23.25" x14ac:dyDescent="0.25">
      <c r="A17" s="41" t="s">
        <v>52</v>
      </c>
      <c r="B17" s="42" t="s">
        <v>58</v>
      </c>
      <c r="C17" s="33"/>
      <c r="D17" s="33"/>
      <c r="E17" s="33"/>
      <c r="F17" s="4">
        <v>50000</v>
      </c>
      <c r="G17" s="38">
        <v>23</v>
      </c>
      <c r="H17" s="38">
        <f>+F17*G17</f>
        <v>1150000</v>
      </c>
    </row>
    <row r="18" spans="1:9" x14ac:dyDescent="0.25">
      <c r="A18" s="8"/>
      <c r="B18" s="43" t="s">
        <v>4</v>
      </c>
      <c r="C18" s="33"/>
      <c r="D18" s="33"/>
      <c r="E18" s="33"/>
      <c r="F18" s="59"/>
      <c r="G18" s="4">
        <f>SUM(G13:G17)</f>
        <v>133</v>
      </c>
      <c r="H18" s="38">
        <f>SUM(H13:H17)</f>
        <v>22590000</v>
      </c>
    </row>
    <row r="19" spans="1:9" ht="15.75" thickBot="1" x14ac:dyDescent="0.3"/>
    <row r="20" spans="1:9" x14ac:dyDescent="0.25">
      <c r="A20" s="137" t="s">
        <v>59</v>
      </c>
      <c r="B20" s="137"/>
      <c r="C20" s="137"/>
      <c r="D20" s="137"/>
      <c r="E20" s="137"/>
      <c r="F20" s="137"/>
      <c r="G20" s="137"/>
      <c r="H20" s="137"/>
      <c r="I20" s="40"/>
    </row>
    <row r="21" spans="1:9" ht="33.75" x14ac:dyDescent="0.25">
      <c r="B21" s="5"/>
      <c r="C21" s="32" t="s">
        <v>47</v>
      </c>
      <c r="D21" s="32" t="s">
        <v>45</v>
      </c>
      <c r="E21" s="32"/>
      <c r="F21" s="139" t="s">
        <v>46</v>
      </c>
      <c r="G21" s="139"/>
      <c r="H21" s="139"/>
    </row>
    <row r="22" spans="1:9" ht="33.75" x14ac:dyDescent="0.25">
      <c r="A22" s="7" t="s">
        <v>5</v>
      </c>
      <c r="B22" s="35" t="s">
        <v>48</v>
      </c>
      <c r="C22" s="35" t="s">
        <v>6</v>
      </c>
      <c r="D22" s="35" t="s">
        <v>6</v>
      </c>
      <c r="E22" s="35"/>
      <c r="F22" s="35" t="s">
        <v>3</v>
      </c>
      <c r="G22" s="35" t="s">
        <v>1</v>
      </c>
      <c r="H22" s="35" t="s">
        <v>2</v>
      </c>
    </row>
    <row r="23" spans="1:9" x14ac:dyDescent="0.25">
      <c r="A23" s="143" t="s">
        <v>56</v>
      </c>
      <c r="B23" s="37" t="s">
        <v>49</v>
      </c>
      <c r="C23" s="35"/>
      <c r="D23" s="35"/>
      <c r="E23" s="56"/>
      <c r="F23" s="135">
        <v>360000</v>
      </c>
      <c r="G23" s="142">
        <v>3</v>
      </c>
      <c r="H23" s="135">
        <f>+F23*G23</f>
        <v>1080000</v>
      </c>
    </row>
    <row r="24" spans="1:9" x14ac:dyDescent="0.25">
      <c r="A24" s="143"/>
      <c r="B24" s="3" t="s">
        <v>50</v>
      </c>
      <c r="C24" s="35"/>
      <c r="D24" s="35"/>
      <c r="E24" s="57"/>
      <c r="F24" s="136"/>
      <c r="G24" s="142"/>
      <c r="H24" s="136"/>
    </row>
    <row r="25" spans="1:9" x14ac:dyDescent="0.25">
      <c r="A25" s="143"/>
      <c r="B25" s="3" t="s">
        <v>51</v>
      </c>
      <c r="C25" s="4">
        <v>35500</v>
      </c>
      <c r="D25" s="4">
        <v>24000</v>
      </c>
      <c r="E25" s="60"/>
      <c r="F25" s="134"/>
      <c r="G25" s="142"/>
      <c r="H25" s="134"/>
    </row>
    <row r="26" spans="1:9" x14ac:dyDescent="0.25">
      <c r="A26" s="8"/>
      <c r="B26" s="43" t="s">
        <v>4</v>
      </c>
      <c r="C26" s="33"/>
      <c r="D26" s="33"/>
      <c r="E26" s="33"/>
      <c r="F26" s="59"/>
      <c r="G26" s="4">
        <f>SUM(G23:G25)</f>
        <v>3</v>
      </c>
      <c r="H26" s="38">
        <f>SUM(H23:H25)</f>
        <v>1080000</v>
      </c>
    </row>
  </sheetData>
  <mergeCells count="17">
    <mergeCell ref="A23:A25"/>
    <mergeCell ref="F23:F25"/>
    <mergeCell ref="G23:G25"/>
    <mergeCell ref="H23:H25"/>
    <mergeCell ref="F11:H11"/>
    <mergeCell ref="A13:A15"/>
    <mergeCell ref="G13:G15"/>
    <mergeCell ref="F13:F15"/>
    <mergeCell ref="H13:H15"/>
    <mergeCell ref="H3:H5"/>
    <mergeCell ref="A10:H10"/>
    <mergeCell ref="A1:H1"/>
    <mergeCell ref="A20:H20"/>
    <mergeCell ref="F21:H21"/>
    <mergeCell ref="A3:A5"/>
    <mergeCell ref="G3:G5"/>
    <mergeCell ref="F3:F5"/>
  </mergeCells>
  <pageMargins left="0.7" right="0.7" top="0.75" bottom="0.75" header="0.3" footer="0.3"/>
  <pageSetup scale="92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Hoja2 (2)</vt:lpstr>
      <vt:lpstr>Hoja1 (3)</vt:lpstr>
      <vt:lpstr>Hoja4</vt:lpstr>
      <vt:lpstr>Hoja1 (2)</vt:lpstr>
      <vt:lpstr>Hoja1</vt:lpstr>
      <vt:lpstr>Hoja2</vt:lpstr>
      <vt:lpstr>Hoja3</vt:lpstr>
      <vt:lpstr>'Hoja2 (2)'!Área_de_impresión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</dc:creator>
  <cp:lastModifiedBy>MIGUEL ZULETA CARRASQUILLA</cp:lastModifiedBy>
  <cp:lastPrinted>2022-07-07T23:07:22Z</cp:lastPrinted>
  <dcterms:created xsi:type="dcterms:W3CDTF">2017-05-11T17:30:18Z</dcterms:created>
  <dcterms:modified xsi:type="dcterms:W3CDTF">2022-07-15T20:15:44Z</dcterms:modified>
</cp:coreProperties>
</file>