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SOR2021\INSOR 2022\Pago 6\"/>
    </mc:Choice>
  </mc:AlternateContent>
  <bookViews>
    <workbookView xWindow="0" yWindow="0" windowWidth="15345" windowHeight="4395"/>
  </bookViews>
  <sheets>
    <sheet name="4.Matriz Peligros" sheetId="4" r:id="rId1"/>
    <sheet name="Hoja2" sheetId="6" r:id="rId2"/>
    <sheet name="Hoja1" sheetId="5" r:id="rId3"/>
  </sheets>
  <externalReferences>
    <externalReference r:id="rId4"/>
    <externalReference r:id="rId5"/>
    <externalReference r:id="rId6"/>
  </externalReferences>
  <definedNames>
    <definedName name="_ewe">#REF!</definedName>
    <definedName name="_xlnm._FilterDatabase" localSheetId="0" hidden="1">'4.Matriz Peligros'!$A$11:$XEQ$89</definedName>
    <definedName name="_ñl">#REF!</definedName>
    <definedName name="administrativa">#REF!</definedName>
    <definedName name="Administrativas">#REF!</definedName>
    <definedName name="_xlnm.Print_Area" localSheetId="0">'4.Matriz Peligros'!$A$1:$AT$90</definedName>
    <definedName name="clases">[1]TABLA!$F$2:$F$5</definedName>
    <definedName name="Control_Existente">[2]Hoja4!$H$3:$H$4</definedName>
    <definedName name="departamentos">[1]TABLA!$D$2:$D$36</definedName>
    <definedName name="dsds">#REF!</definedName>
    <definedName name="EC">#REF!</definedName>
    <definedName name="etgrtr">#REF!</definedName>
    <definedName name="fd">#REF!</definedName>
    <definedName name="fdfd">#REF!</definedName>
    <definedName name="fdfdfs">#REF!</definedName>
    <definedName name="fgtfhgjuh">#REF!</definedName>
    <definedName name="GF">#REF!</definedName>
    <definedName name="htuyt">#REF!</definedName>
    <definedName name="Impacto">[2]Hoja4!$F$3:$F$7</definedName>
    <definedName name="jhy">#REF!</definedName>
    <definedName name="jyjy">#REF!</definedName>
    <definedName name="lgktkfnjbhz">#REF!</definedName>
    <definedName name="Medidas_de_Respuesta">#REF!</definedName>
    <definedName name="Mx_Riesgo_probXimp">[3]AnálisisRC!$B$28:$F$37</definedName>
    <definedName name="nivel">[1]TABLA!$C$2:$C$3</definedName>
    <definedName name="NIVELCONSECUENCIA">#REF!</definedName>
    <definedName name="NIVELDEFICIENCIA">#REF!</definedName>
    <definedName name="NIVELEXPOSICION">#REF!</definedName>
    <definedName name="normativa">#REF!</definedName>
    <definedName name="Normativas">#REF!</definedName>
    <definedName name="Opciones_de_Manejo">[2]Hoja4!$G$3:$G$6</definedName>
    <definedName name="POIPIOPI">#REF!</definedName>
    <definedName name="Print_Area" localSheetId="0">'4.Matriz Peligros'!$A$1:$AI$19</definedName>
    <definedName name="Probabilidad">[2]Hoja4!$E$3:$E$7</definedName>
    <definedName name="Procesos">[2]Hoja4!$C$3:$C$23</definedName>
    <definedName name="rere">#REF!</definedName>
    <definedName name="retre">#REF!</definedName>
    <definedName name="rtete">#REF!</definedName>
    <definedName name="RUTINARIA">#REF!</definedName>
    <definedName name="rytuyy">#REF!</definedName>
    <definedName name="tecnologica">#REF!</definedName>
    <definedName name="Tecnologicas">#REF!</definedName>
    <definedName name="Tipo">[2]Hoja4!$D$3:$D$10</definedName>
    <definedName name="Tipo_de_Riesgo">#REF!</definedName>
    <definedName name="Tipos">#REF!</definedName>
    <definedName name="trterte">#REF!</definedName>
    <definedName name="trtrtryr">#REF!</definedName>
    <definedName name="trvnolodf">#REF!</definedName>
    <definedName name="tytrwesd">#REF!</definedName>
    <definedName name="vigencia">[1]TABLA!$E$2:$E$5</definedName>
    <definedName name="wew">#REF!</definedName>
    <definedName name="yryery">#REF!</definedName>
    <definedName name="yyuyus">#REF!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2" i="4" l="1"/>
  <c r="S46" i="4" l="1"/>
  <c r="P46" i="4"/>
  <c r="T46" i="4" s="1"/>
  <c r="U46" i="4" s="1"/>
  <c r="V46" i="4" s="1"/>
  <c r="O46" i="4"/>
  <c r="M46" i="4"/>
  <c r="S45" i="4"/>
  <c r="P45" i="4"/>
  <c r="T45" i="4" s="1"/>
  <c r="U45" i="4" s="1"/>
  <c r="V45" i="4" s="1"/>
  <c r="O45" i="4"/>
  <c r="M45" i="4"/>
  <c r="S21" i="4"/>
  <c r="P21" i="4"/>
  <c r="Q21" i="4" s="1"/>
  <c r="O21" i="4"/>
  <c r="M21" i="4"/>
  <c r="S25" i="4"/>
  <c r="P25" i="4"/>
  <c r="Q25" i="4" s="1"/>
  <c r="O25" i="4"/>
  <c r="M25" i="4"/>
  <c r="S20" i="4"/>
  <c r="P20" i="4"/>
  <c r="Q20" i="4" s="1"/>
  <c r="S16" i="4"/>
  <c r="P16" i="4"/>
  <c r="T16" i="4" s="1"/>
  <c r="U16" i="4" s="1"/>
  <c r="V16" i="4" s="1"/>
  <c r="Q46" i="4" l="1"/>
  <c r="Q45" i="4"/>
  <c r="T21" i="4"/>
  <c r="U21" i="4" s="1"/>
  <c r="V21" i="4" s="1"/>
  <c r="T25" i="4"/>
  <c r="U25" i="4" s="1"/>
  <c r="V25" i="4" s="1"/>
  <c r="Q16" i="4"/>
  <c r="T20" i="4"/>
  <c r="U20" i="4" s="1"/>
  <c r="V20" i="4" s="1"/>
  <c r="O16" i="4"/>
  <c r="M16" i="4"/>
  <c r="M17" i="4"/>
  <c r="O17" i="4"/>
  <c r="P17" i="4"/>
  <c r="T17" i="4" s="1"/>
  <c r="U17" i="4" s="1"/>
  <c r="V17" i="4" s="1"/>
  <c r="S17" i="4"/>
  <c r="S18" i="4"/>
  <c r="P18" i="4"/>
  <c r="Q18" i="4" s="1"/>
  <c r="O18" i="4"/>
  <c r="M18" i="4"/>
  <c r="S19" i="4"/>
  <c r="P19" i="4"/>
  <c r="T19" i="4" s="1"/>
  <c r="U19" i="4" s="1"/>
  <c r="V19" i="4" s="1"/>
  <c r="O19" i="4"/>
  <c r="M19" i="4"/>
  <c r="T18" i="4" l="1"/>
  <c r="U18" i="4" s="1"/>
  <c r="V18" i="4" s="1"/>
  <c r="Q19" i="4"/>
  <c r="Q17" i="4"/>
  <c r="S80" i="4"/>
  <c r="P80" i="4"/>
  <c r="Q80" i="4" s="1"/>
  <c r="O80" i="4"/>
  <c r="M80" i="4"/>
  <c r="P14" i="4"/>
  <c r="T80" i="4" l="1"/>
  <c r="U80" i="4" s="1"/>
  <c r="V80" i="4" s="1"/>
  <c r="S89" i="4" l="1"/>
  <c r="P89" i="4"/>
  <c r="Q89" i="4" s="1"/>
  <c r="O89" i="4"/>
  <c r="M89" i="4"/>
  <c r="S88" i="4"/>
  <c r="P88" i="4"/>
  <c r="Q88" i="4" s="1"/>
  <c r="O88" i="4"/>
  <c r="M88" i="4"/>
  <c r="S87" i="4"/>
  <c r="P87" i="4"/>
  <c r="Q87" i="4" s="1"/>
  <c r="O87" i="4"/>
  <c r="M87" i="4"/>
  <c r="S86" i="4"/>
  <c r="P86" i="4"/>
  <c r="Q86" i="4" s="1"/>
  <c r="O86" i="4"/>
  <c r="M86" i="4"/>
  <c r="S27" i="4"/>
  <c r="P27" i="4"/>
  <c r="Q27" i="4" s="1"/>
  <c r="O27" i="4"/>
  <c r="M27" i="4"/>
  <c r="T88" i="4" l="1"/>
  <c r="U88" i="4" s="1"/>
  <c r="V88" i="4" s="1"/>
  <c r="T89" i="4"/>
  <c r="U89" i="4" s="1"/>
  <c r="V89" i="4" s="1"/>
  <c r="T27" i="4"/>
  <c r="T86" i="4"/>
  <c r="U86" i="4" s="1"/>
  <c r="V86" i="4" s="1"/>
  <c r="T87" i="4"/>
  <c r="U87" i="4" s="1"/>
  <c r="V87" i="4" s="1"/>
  <c r="S85" i="4" l="1"/>
  <c r="P85" i="4"/>
  <c r="Q85" i="4" s="1"/>
  <c r="O85" i="4"/>
  <c r="M85" i="4"/>
  <c r="T85" i="4" l="1"/>
  <c r="U85" i="4" s="1"/>
  <c r="V85" i="4" s="1"/>
  <c r="S84" i="4" l="1"/>
  <c r="P84" i="4"/>
  <c r="O84" i="4"/>
  <c r="M84" i="4"/>
  <c r="S83" i="4"/>
  <c r="P83" i="4"/>
  <c r="Q83" i="4" s="1"/>
  <c r="O83" i="4"/>
  <c r="M83" i="4"/>
  <c r="S82" i="4"/>
  <c r="P82" i="4"/>
  <c r="Q82" i="4" s="1"/>
  <c r="O82" i="4"/>
  <c r="M82" i="4"/>
  <c r="S81" i="4"/>
  <c r="P81" i="4"/>
  <c r="Q81" i="4" s="1"/>
  <c r="O81" i="4"/>
  <c r="M81" i="4"/>
  <c r="S79" i="4"/>
  <c r="P79" i="4"/>
  <c r="O79" i="4"/>
  <c r="M79" i="4"/>
  <c r="S78" i="4"/>
  <c r="P78" i="4"/>
  <c r="Q78" i="4" s="1"/>
  <c r="O78" i="4"/>
  <c r="M78" i="4"/>
  <c r="S77" i="4"/>
  <c r="P77" i="4"/>
  <c r="Q77" i="4" s="1"/>
  <c r="O77" i="4"/>
  <c r="M77" i="4"/>
  <c r="S76" i="4"/>
  <c r="P76" i="4"/>
  <c r="O76" i="4"/>
  <c r="M76" i="4"/>
  <c r="S75" i="4"/>
  <c r="P75" i="4"/>
  <c r="O75" i="4"/>
  <c r="M75" i="4"/>
  <c r="S74" i="4"/>
  <c r="P74" i="4"/>
  <c r="Q74" i="4" s="1"/>
  <c r="O74" i="4"/>
  <c r="M74" i="4"/>
  <c r="S73" i="4"/>
  <c r="P73" i="4"/>
  <c r="O73" i="4"/>
  <c r="M73" i="4"/>
  <c r="S72" i="4"/>
  <c r="P72" i="4"/>
  <c r="Q72" i="4" s="1"/>
  <c r="O72" i="4"/>
  <c r="M72" i="4"/>
  <c r="S71" i="4"/>
  <c r="P71" i="4"/>
  <c r="O71" i="4"/>
  <c r="M71" i="4"/>
  <c r="S70" i="4"/>
  <c r="P70" i="4"/>
  <c r="Q70" i="4" s="1"/>
  <c r="O70" i="4"/>
  <c r="M70" i="4"/>
  <c r="S69" i="4"/>
  <c r="P69" i="4"/>
  <c r="Q69" i="4" s="1"/>
  <c r="O69" i="4"/>
  <c r="M69" i="4"/>
  <c r="S68" i="4"/>
  <c r="P68" i="4"/>
  <c r="O68" i="4"/>
  <c r="M68" i="4"/>
  <c r="S67" i="4"/>
  <c r="P67" i="4"/>
  <c r="O67" i="4"/>
  <c r="M67" i="4"/>
  <c r="S66" i="4"/>
  <c r="P66" i="4"/>
  <c r="Q66" i="4" s="1"/>
  <c r="O66" i="4"/>
  <c r="M66" i="4"/>
  <c r="S65" i="4"/>
  <c r="P65" i="4"/>
  <c r="O65" i="4"/>
  <c r="M65" i="4"/>
  <c r="S64" i="4"/>
  <c r="P64" i="4"/>
  <c r="Q64" i="4" s="1"/>
  <c r="O64" i="4"/>
  <c r="M64" i="4"/>
  <c r="S63" i="4"/>
  <c r="P63" i="4"/>
  <c r="O63" i="4"/>
  <c r="M63" i="4"/>
  <c r="S62" i="4"/>
  <c r="P62" i="4"/>
  <c r="Q62" i="4" s="1"/>
  <c r="O62" i="4"/>
  <c r="M62" i="4"/>
  <c r="S61" i="4"/>
  <c r="P61" i="4"/>
  <c r="Q61" i="4" s="1"/>
  <c r="O61" i="4"/>
  <c r="M61" i="4"/>
  <c r="S60" i="4"/>
  <c r="P60" i="4"/>
  <c r="O60" i="4"/>
  <c r="M60" i="4"/>
  <c r="S59" i="4"/>
  <c r="P59" i="4"/>
  <c r="O59" i="4"/>
  <c r="M59" i="4"/>
  <c r="S58" i="4"/>
  <c r="P58" i="4"/>
  <c r="Q58" i="4" s="1"/>
  <c r="O58" i="4"/>
  <c r="M58" i="4"/>
  <c r="S57" i="4"/>
  <c r="P57" i="4"/>
  <c r="O57" i="4"/>
  <c r="M57" i="4"/>
  <c r="S56" i="4"/>
  <c r="P56" i="4"/>
  <c r="Q56" i="4" s="1"/>
  <c r="O56" i="4"/>
  <c r="M56" i="4"/>
  <c r="S55" i="4"/>
  <c r="P55" i="4"/>
  <c r="Q55" i="4" s="1"/>
  <c r="O55" i="4"/>
  <c r="M55" i="4"/>
  <c r="S54" i="4"/>
  <c r="P54" i="4"/>
  <c r="O54" i="4"/>
  <c r="M54" i="4"/>
  <c r="S53" i="4"/>
  <c r="P53" i="4"/>
  <c r="Q53" i="4" s="1"/>
  <c r="O53" i="4"/>
  <c r="M53" i="4"/>
  <c r="S52" i="4"/>
  <c r="P52" i="4"/>
  <c r="O52" i="4"/>
  <c r="M52" i="4"/>
  <c r="S51" i="4"/>
  <c r="P51" i="4"/>
  <c r="Q51" i="4" s="1"/>
  <c r="O51" i="4"/>
  <c r="M51" i="4"/>
  <c r="S50" i="4"/>
  <c r="P50" i="4"/>
  <c r="Q50" i="4" s="1"/>
  <c r="O50" i="4"/>
  <c r="M50" i="4"/>
  <c r="S49" i="4"/>
  <c r="P49" i="4"/>
  <c r="Q49" i="4" s="1"/>
  <c r="O49" i="4"/>
  <c r="M49" i="4"/>
  <c r="S48" i="4"/>
  <c r="P48" i="4"/>
  <c r="O48" i="4"/>
  <c r="M48" i="4"/>
  <c r="S47" i="4"/>
  <c r="P47" i="4"/>
  <c r="Q47" i="4" s="1"/>
  <c r="O47" i="4"/>
  <c r="M47" i="4"/>
  <c r="S44" i="4"/>
  <c r="P44" i="4"/>
  <c r="T44" i="4" s="1"/>
  <c r="U44" i="4" s="1"/>
  <c r="V44" i="4" s="1"/>
  <c r="O44" i="4"/>
  <c r="M44" i="4"/>
  <c r="S43" i="4"/>
  <c r="P43" i="4"/>
  <c r="T43" i="4" s="1"/>
  <c r="U43" i="4" s="1"/>
  <c r="V43" i="4" s="1"/>
  <c r="O43" i="4"/>
  <c r="M43" i="4"/>
  <c r="S42" i="4"/>
  <c r="P42" i="4"/>
  <c r="T42" i="4" s="1"/>
  <c r="U42" i="4" s="1"/>
  <c r="V42" i="4" s="1"/>
  <c r="O42" i="4"/>
  <c r="M42" i="4"/>
  <c r="S41" i="4"/>
  <c r="P41" i="4"/>
  <c r="O41" i="4"/>
  <c r="M41" i="4"/>
  <c r="S40" i="4"/>
  <c r="P40" i="4"/>
  <c r="T40" i="4" s="1"/>
  <c r="U40" i="4" s="1"/>
  <c r="V40" i="4" s="1"/>
  <c r="O40" i="4"/>
  <c r="M40" i="4"/>
  <c r="S39" i="4"/>
  <c r="P39" i="4"/>
  <c r="Q39" i="4" s="1"/>
  <c r="O39" i="4"/>
  <c r="M39" i="4"/>
  <c r="S38" i="4"/>
  <c r="P38" i="4"/>
  <c r="T38" i="4" s="1"/>
  <c r="U38" i="4" s="1"/>
  <c r="V38" i="4" s="1"/>
  <c r="O38" i="4"/>
  <c r="M38" i="4"/>
  <c r="S37" i="4"/>
  <c r="P37" i="4"/>
  <c r="T37" i="4" s="1"/>
  <c r="U37" i="4" s="1"/>
  <c r="V37" i="4" s="1"/>
  <c r="O37" i="4"/>
  <c r="M37" i="4"/>
  <c r="S36" i="4"/>
  <c r="P36" i="4"/>
  <c r="Q36" i="4" s="1"/>
  <c r="O36" i="4"/>
  <c r="M36" i="4"/>
  <c r="S35" i="4"/>
  <c r="P35" i="4"/>
  <c r="Q35" i="4" s="1"/>
  <c r="O35" i="4"/>
  <c r="M35" i="4"/>
  <c r="S34" i="4"/>
  <c r="P34" i="4"/>
  <c r="T34" i="4" s="1"/>
  <c r="U34" i="4" s="1"/>
  <c r="V34" i="4" s="1"/>
  <c r="O34" i="4"/>
  <c r="M34" i="4"/>
  <c r="S33" i="4"/>
  <c r="P33" i="4"/>
  <c r="Q33" i="4" s="1"/>
  <c r="O33" i="4"/>
  <c r="M33" i="4"/>
  <c r="S32" i="4"/>
  <c r="P32" i="4"/>
  <c r="Q32" i="4" s="1"/>
  <c r="O32" i="4"/>
  <c r="M32" i="4"/>
  <c r="S31" i="4"/>
  <c r="P31" i="4"/>
  <c r="T31" i="4" s="1"/>
  <c r="U31" i="4" s="1"/>
  <c r="V31" i="4" s="1"/>
  <c r="O31" i="4"/>
  <c r="M31" i="4"/>
  <c r="S30" i="4"/>
  <c r="P30" i="4"/>
  <c r="T30" i="4" s="1"/>
  <c r="U30" i="4" s="1"/>
  <c r="V30" i="4" s="1"/>
  <c r="O30" i="4"/>
  <c r="M30" i="4"/>
  <c r="S29" i="4"/>
  <c r="P29" i="4"/>
  <c r="T29" i="4" s="1"/>
  <c r="U29" i="4" s="1"/>
  <c r="V29" i="4" s="1"/>
  <c r="O29" i="4"/>
  <c r="M29" i="4"/>
  <c r="S28" i="4"/>
  <c r="P28" i="4"/>
  <c r="Q28" i="4" s="1"/>
  <c r="O28" i="4"/>
  <c r="M28" i="4"/>
  <c r="U27" i="4"/>
  <c r="V27" i="4" s="1"/>
  <c r="S26" i="4"/>
  <c r="P26" i="4"/>
  <c r="Q26" i="4" s="1"/>
  <c r="O26" i="4"/>
  <c r="M26" i="4"/>
  <c r="S24" i="4"/>
  <c r="P24" i="4"/>
  <c r="Q24" i="4" s="1"/>
  <c r="O24" i="4"/>
  <c r="M24" i="4"/>
  <c r="S23" i="4"/>
  <c r="P23" i="4"/>
  <c r="T23" i="4" s="1"/>
  <c r="U23" i="4" s="1"/>
  <c r="V23" i="4" s="1"/>
  <c r="O23" i="4"/>
  <c r="M23" i="4"/>
  <c r="S22" i="4"/>
  <c r="P22" i="4"/>
  <c r="T22" i="4" s="1"/>
  <c r="U22" i="4" s="1"/>
  <c r="V22" i="4" s="1"/>
  <c r="O22" i="4"/>
  <c r="M22" i="4"/>
  <c r="O20" i="4"/>
  <c r="M20" i="4"/>
  <c r="S15" i="4"/>
  <c r="P15" i="4"/>
  <c r="Q15" i="4" s="1"/>
  <c r="O15" i="4"/>
  <c r="M15" i="4"/>
  <c r="S14" i="4"/>
  <c r="Q14" i="4"/>
  <c r="O14" i="4"/>
  <c r="M14" i="4"/>
  <c r="S13" i="4"/>
  <c r="P13" i="4"/>
  <c r="T13" i="4" s="1"/>
  <c r="U13" i="4" s="1"/>
  <c r="V13" i="4" s="1"/>
  <c r="O13" i="4"/>
  <c r="M13" i="4"/>
  <c r="S12" i="4"/>
  <c r="T12" i="4"/>
  <c r="U12" i="4" s="1"/>
  <c r="V12" i="4" s="1"/>
  <c r="O12" i="4"/>
  <c r="M12" i="4"/>
  <c r="T33" i="4" l="1"/>
  <c r="U33" i="4" s="1"/>
  <c r="V33" i="4" s="1"/>
  <c r="T62" i="4"/>
  <c r="U62" i="4" s="1"/>
  <c r="V62" i="4" s="1"/>
  <c r="T39" i="4"/>
  <c r="U39" i="4" s="1"/>
  <c r="V39" i="4" s="1"/>
  <c r="Q43" i="4"/>
  <c r="T64" i="4"/>
  <c r="U64" i="4" s="1"/>
  <c r="V64" i="4" s="1"/>
  <c r="T36" i="4"/>
  <c r="U36" i="4" s="1"/>
  <c r="V36" i="4" s="1"/>
  <c r="Q37" i="4"/>
  <c r="T47" i="4"/>
  <c r="U47" i="4" s="1"/>
  <c r="V47" i="4" s="1"/>
  <c r="T70" i="4"/>
  <c r="U70" i="4" s="1"/>
  <c r="V70" i="4" s="1"/>
  <c r="Q23" i="4"/>
  <c r="T15" i="4"/>
  <c r="U15" i="4" s="1"/>
  <c r="V15" i="4" s="1"/>
  <c r="T26" i="4"/>
  <c r="U26" i="4" s="1"/>
  <c r="V26" i="4" s="1"/>
  <c r="T49" i="4"/>
  <c r="U49" i="4" s="1"/>
  <c r="V49" i="4" s="1"/>
  <c r="T56" i="4"/>
  <c r="U56" i="4" s="1"/>
  <c r="V56" i="4" s="1"/>
  <c r="T74" i="4"/>
  <c r="U74" i="4" s="1"/>
  <c r="V74" i="4" s="1"/>
  <c r="T78" i="4"/>
  <c r="U78" i="4" s="1"/>
  <c r="V78" i="4" s="1"/>
  <c r="T32" i="4"/>
  <c r="U32" i="4" s="1"/>
  <c r="V32" i="4" s="1"/>
  <c r="T58" i="4"/>
  <c r="U58" i="4" s="1"/>
  <c r="V58" i="4" s="1"/>
  <c r="T66" i="4"/>
  <c r="U66" i="4" s="1"/>
  <c r="V66" i="4" s="1"/>
  <c r="Q13" i="4"/>
  <c r="T14" i="4"/>
  <c r="U14" i="4" s="1"/>
  <c r="V14" i="4" s="1"/>
  <c r="T24" i="4"/>
  <c r="U24" i="4" s="1"/>
  <c r="V24" i="4" s="1"/>
  <c r="T28" i="4"/>
  <c r="U28" i="4" s="1"/>
  <c r="V28" i="4" s="1"/>
  <c r="Q31" i="4"/>
  <c r="T35" i="4"/>
  <c r="U35" i="4" s="1"/>
  <c r="V35" i="4" s="1"/>
  <c r="T83" i="4"/>
  <c r="U83" i="4" s="1"/>
  <c r="V83" i="4" s="1"/>
  <c r="Q22" i="4"/>
  <c r="Q44" i="4"/>
  <c r="T51" i="4"/>
  <c r="U51" i="4" s="1"/>
  <c r="V51" i="4" s="1"/>
  <c r="Q12" i="4"/>
  <c r="T55" i="4"/>
  <c r="U55" i="4" s="1"/>
  <c r="V55" i="4" s="1"/>
  <c r="T61" i="4"/>
  <c r="U61" i="4" s="1"/>
  <c r="V61" i="4" s="1"/>
  <c r="T69" i="4"/>
  <c r="U69" i="4" s="1"/>
  <c r="V69" i="4" s="1"/>
  <c r="Q73" i="4"/>
  <c r="T73" i="4"/>
  <c r="U73" i="4" s="1"/>
  <c r="V73" i="4" s="1"/>
  <c r="Q65" i="4"/>
  <c r="T65" i="4"/>
  <c r="U65" i="4" s="1"/>
  <c r="V65" i="4" s="1"/>
  <c r="Q34" i="4"/>
  <c r="Q42" i="4"/>
  <c r="Q60" i="4"/>
  <c r="T60" i="4"/>
  <c r="U60" i="4" s="1"/>
  <c r="V60" i="4" s="1"/>
  <c r="Q79" i="4"/>
  <c r="T79" i="4"/>
  <c r="U79" i="4" s="1"/>
  <c r="V79" i="4" s="1"/>
  <c r="Q30" i="4"/>
  <c r="Q54" i="4"/>
  <c r="T54" i="4"/>
  <c r="U54" i="4" s="1"/>
  <c r="V54" i="4" s="1"/>
  <c r="Q76" i="4"/>
  <c r="T76" i="4"/>
  <c r="U76" i="4" s="1"/>
  <c r="V76" i="4" s="1"/>
  <c r="T41" i="4"/>
  <c r="U41" i="4" s="1"/>
  <c r="V41" i="4" s="1"/>
  <c r="Q41" i="4"/>
  <c r="Q57" i="4"/>
  <c r="T57" i="4"/>
  <c r="U57" i="4" s="1"/>
  <c r="V57" i="4" s="1"/>
  <c r="Q68" i="4"/>
  <c r="T68" i="4"/>
  <c r="U68" i="4" s="1"/>
  <c r="V68" i="4" s="1"/>
  <c r="Q48" i="4"/>
  <c r="T48" i="4"/>
  <c r="U48" i="4" s="1"/>
  <c r="V48" i="4" s="1"/>
  <c r="Q63" i="4"/>
  <c r="T63" i="4"/>
  <c r="U63" i="4" s="1"/>
  <c r="V63" i="4" s="1"/>
  <c r="Q71" i="4"/>
  <c r="T71" i="4"/>
  <c r="U71" i="4" s="1"/>
  <c r="V71" i="4" s="1"/>
  <c r="Q29" i="4"/>
  <c r="Q40" i="4"/>
  <c r="Q75" i="4"/>
  <c r="T75" i="4"/>
  <c r="U75" i="4" s="1"/>
  <c r="V75" i="4" s="1"/>
  <c r="T82" i="4"/>
  <c r="U82" i="4" s="1"/>
  <c r="V82" i="4" s="1"/>
  <c r="Q38" i="4"/>
  <c r="T50" i="4"/>
  <c r="U50" i="4" s="1"/>
  <c r="V50" i="4" s="1"/>
  <c r="T53" i="4"/>
  <c r="U53" i="4" s="1"/>
  <c r="V53" i="4" s="1"/>
  <c r="Q59" i="4"/>
  <c r="T59" i="4"/>
  <c r="U59" i="4" s="1"/>
  <c r="V59" i="4" s="1"/>
  <c r="Q67" i="4"/>
  <c r="T67" i="4"/>
  <c r="U67" i="4" s="1"/>
  <c r="V67" i="4" s="1"/>
  <c r="T72" i="4"/>
  <c r="U72" i="4" s="1"/>
  <c r="V72" i="4" s="1"/>
  <c r="Q84" i="4"/>
  <c r="T84" i="4"/>
  <c r="U84" i="4" s="1"/>
  <c r="V84" i="4" s="1"/>
  <c r="Q52" i="4"/>
  <c r="T52" i="4"/>
  <c r="U52" i="4" s="1"/>
  <c r="V52" i="4" s="1"/>
  <c r="T77" i="4"/>
  <c r="U77" i="4" s="1"/>
  <c r="V77" i="4" s="1"/>
  <c r="T81" i="4"/>
  <c r="U81" i="4" s="1"/>
  <c r="V81" i="4" s="1"/>
</calcChain>
</file>

<file path=xl/sharedStrings.xml><?xml version="1.0" encoding="utf-8"?>
<sst xmlns="http://schemas.openxmlformats.org/spreadsheetml/2006/main" count="1584" uniqueCount="457">
  <si>
    <t>Cumplimiento</t>
  </si>
  <si>
    <t>PROCESO GESTION DEL TALENTO HUMANO</t>
  </si>
  <si>
    <t>FORMATO  MATRIZ DE PELIGROS</t>
  </si>
  <si>
    <t>FECHA: 27/07/2018</t>
  </si>
  <si>
    <t>PROCESO</t>
  </si>
  <si>
    <t>ZONA
LUGAR</t>
  </si>
  <si>
    <t>ACTIVIDADES REALIZADAS</t>
  </si>
  <si>
    <t xml:space="preserve">RUTINARIA </t>
  </si>
  <si>
    <t>PELIGRO</t>
  </si>
  <si>
    <t>EFECTOS POSIBLES</t>
  </si>
  <si>
    <t>CONTROLES EXISTENTES</t>
  </si>
  <si>
    <t>EVALUACION DEL RIESGO</t>
  </si>
  <si>
    <t>VALORACIÓN DEL 
RIESGO</t>
  </si>
  <si>
    <t>CRITERIOS PARA LOS CONTROLES</t>
  </si>
  <si>
    <t>MEDIDAS DE INTERVENCIÓN</t>
  </si>
  <si>
    <t>Seguimiento Medidas de intervención</t>
  </si>
  <si>
    <t>RUTIRA</t>
  </si>
  <si>
    <t>NIVEL DE DEFICIENCIA</t>
  </si>
  <si>
    <t>NIVEL DE EX postura</t>
  </si>
  <si>
    <t>NIVEL DE CONSECUENCIA</t>
  </si>
  <si>
    <t>Si</t>
  </si>
  <si>
    <t>Seguimiento Re- Evaluación del Riesgo</t>
  </si>
  <si>
    <t>CLASIFICACIÓN</t>
  </si>
  <si>
    <t>DESCRIPCIÓN</t>
  </si>
  <si>
    <t>FUENTE</t>
  </si>
  <si>
    <t>MEDIO</t>
  </si>
  <si>
    <t>INDIVIDUO</t>
  </si>
  <si>
    <t>NIVEL DE DEFICIENCIA
(ND)</t>
  </si>
  <si>
    <t>NIVEL DE Exposición
(NE)</t>
  </si>
  <si>
    <t xml:space="preserve">NIVEL DE PROBABILIDAD (NP= ND x NE) </t>
  </si>
  <si>
    <t>NIVEL DE CONSECUENCIA
(NC)</t>
  </si>
  <si>
    <t>NIVEL DEL RIESGO (NR= NP x NC)</t>
  </si>
  <si>
    <t>NUMERO DE EXPUESTOS</t>
  </si>
  <si>
    <t xml:space="preserve">PEOR CONSECUENCIA </t>
  </si>
  <si>
    <t>Existencia Requisito Legal Específico Asociado (Si o No)</t>
  </si>
  <si>
    <t>ELIMINACIÓN</t>
  </si>
  <si>
    <t>SUSTITUCIÓN</t>
  </si>
  <si>
    <t>CONTROLES DE INGENIERÍA</t>
  </si>
  <si>
    <t>CONTROLES ADMINISTRATIVOS</t>
  </si>
  <si>
    <t xml:space="preserve">EQUIPOS Y ELEMENTOS DE PROTECCIÓN PERSONAL </t>
  </si>
  <si>
    <t>Responsable Ejecución (del seguimiento de las medidas de intervención)</t>
  </si>
  <si>
    <t>Tiempo Ejecución</t>
  </si>
  <si>
    <t>Responsable Verificación</t>
  </si>
  <si>
    <t>No</t>
  </si>
  <si>
    <t>Levantamiento Información</t>
  </si>
  <si>
    <t>ADMINISTRATIVO</t>
  </si>
  <si>
    <t>SI</t>
  </si>
  <si>
    <t>BIOLÓGICO</t>
  </si>
  <si>
    <t>NO</t>
  </si>
  <si>
    <t xml:space="preserve">Afectaciones en la salud </t>
  </si>
  <si>
    <t>(EPP) Uso adecuado de protector respiratorio en personas con estado gripal o afección respiratoria</t>
  </si>
  <si>
    <t>S.S.T, ARL
SERVICIOS ADMINISTRATIVOS JEFE INMEDIATO</t>
  </si>
  <si>
    <t>6 MESES</t>
  </si>
  <si>
    <t>SEGURIDAD Y SALUD EN EL TRABAJO</t>
  </si>
  <si>
    <t>Inspecciones Planeadas</t>
  </si>
  <si>
    <t xml:space="preserve">FÍSICO 
ILUMINACIÓN </t>
  </si>
  <si>
    <t xml:space="preserve">• Fatiga visual
*Síndrome del ojo  seco
*Visión borrosa
*Ardor
* Cefaleas
*picazón o enrojecimiento en el ojo
*Sensación arenosa o abrasiva en los ojos
*Sensibilidad a la luz
</t>
  </si>
  <si>
    <t>S.S.T Y JEFE INMEDIATO</t>
  </si>
  <si>
    <t>Lesiones de trauma acumulativo</t>
  </si>
  <si>
    <t xml:space="preserve"> Diseño del puesto de trabajo teniendo en cuenta, silla que cumpla con los requisitos normativo vigente,  el mouse y el teclado deben estar ubicados sobre el mismo plano, uno al lado del otro y que los brazos formen ángulo de 90°, garantizar que la distancia entre el monitor y los ojos del funcionario se encuentre entre 45 y 70 cms y que se encuentra a la altura de los mismos. </t>
  </si>
  <si>
    <t>S.S.T
SERVICIOS ADMINISTRATIVOS Y JEFE INMEDIATO</t>
  </si>
  <si>
    <t>8 MESES</t>
  </si>
  <si>
    <t xml:space="preserve"> diseño del puesto de trabajo teniendo en cuenta, silla que cumpla con los requisitos normativo vigente,  el mouse y el teclado deben estar ubicados sobre el mismo plano, uno al lado del otro y que los brazos formen ángulo de 90°, garantizar que la distancia entre el monitor y los ojos del funcionario se encuentre entre 45 y 70 cms y que se encuentra a la altura de los mismos. </t>
  </si>
  <si>
    <t>Evaluar diseño del puesto de trabajo teniendo en cuenta  silla ,que el mouse y el teclado deben estar ubicados sobre el mismo plano, uno al lado del otro y que los brazos formen ángulo de 90°, garantizar que la distancia entre el monitor y los ojos del funcionario se encuentre entre 45 y 70 cms y que se encuentra a la altura de los mismos.</t>
  </si>
  <si>
    <t>PSICOSOCIAL 
GESTIÓN ORGANIZACIONAL</t>
  </si>
  <si>
    <t>Nivel de responsabilidad</t>
  </si>
  <si>
    <t>Efectos psicosomáticos</t>
  </si>
  <si>
    <t>N.H.</t>
  </si>
  <si>
    <t>CONDICIONES DE SEGURIDAD 
LOCATIVO</t>
  </si>
  <si>
    <t>Posibles caídas en desplazamientos de zonas comunes, zonas de la sede (Pasillos, Escaleras, Salas de reuniones, etc.)</t>
  </si>
  <si>
    <t>S.S.T</t>
  </si>
  <si>
    <t>Virus  y Bacterias Propias del ambiente</t>
  </si>
  <si>
    <t>S.S.T
SERVICIOS ADMINISTRATIVOS</t>
  </si>
  <si>
    <t>postura sedente</t>
  </si>
  <si>
    <t>PSICOSOCIAL
CONDICIONES DE LA TAREA</t>
  </si>
  <si>
    <t>Condiciones de la tarea; carga mental, contenido de la tarea</t>
  </si>
  <si>
    <t>III</t>
  </si>
  <si>
    <t>Mejorable</t>
  </si>
  <si>
    <t>Estrés laboral
Enfermedades cardiovasculares</t>
  </si>
  <si>
    <t xml:space="preserve">S.S.T, BIENESTAR Y CAPACITACION </t>
  </si>
  <si>
    <t>S.S.T, BIENESTAR Y CAPACITACION Y TALENTO HUMANO</t>
  </si>
  <si>
    <t xml:space="preserve">Condiciones  de Orden y aseo  </t>
  </si>
  <si>
    <t>CONDICIONES DE SEGURIDAD ELÉCTRICO</t>
  </si>
  <si>
    <t>*Quemadura
*Choque eléctrico en baja tensión
*Corto circuito</t>
  </si>
  <si>
    <t>La muerte</t>
  </si>
  <si>
    <t>OPERATIVO</t>
  </si>
  <si>
    <t>CLOSED CAPTION - GRABACIÓN</t>
  </si>
  <si>
    <t>Pérdida del agudeza auditiva, hipoacusia neurosensorial</t>
  </si>
  <si>
    <t>Ninguno</t>
  </si>
  <si>
    <t xml:space="preserve">Ninguno </t>
  </si>
  <si>
    <t>Hipoacusia neurosensorial</t>
  </si>
  <si>
    <t xml:space="preserve">S.S.T, JEFE INMEDIATO </t>
  </si>
  <si>
    <t>N.H</t>
  </si>
  <si>
    <t>Heridas leves a graves</t>
  </si>
  <si>
    <t>ARCHIVO</t>
  </si>
  <si>
    <t>Almacenamiento de papelería de la entidad</t>
  </si>
  <si>
    <t>Se evidencia falta de ventilación en el área</t>
  </si>
  <si>
    <t xml:space="preserve">elementos de protección personal </t>
  </si>
  <si>
    <t xml:space="preserve">QUIMICO - MATERIAL PARTICULADO </t>
  </si>
  <si>
    <t>Irritaciones respiratorias, alergias, dermatitis</t>
  </si>
  <si>
    <t>Irritaciones del sistema respiratorio</t>
  </si>
  <si>
    <t>Manipulación de cargas</t>
  </si>
  <si>
    <t>si</t>
  </si>
  <si>
    <t xml:space="preserve">Dotar el archivo con escalera </t>
  </si>
  <si>
    <t>PLANTA  ELECTRICA</t>
  </si>
  <si>
    <t>Planta la cual tiene como objetivo prevenir  variaciones de voltaje en el instituto 
Minimizar la interrupción, riesgos y pérdidas por paradas no deseadas y los costos asociados a la reparación de equipos.</t>
  </si>
  <si>
    <t>Accidentes   por contacto directo o indirecto al realizar mantenimiento preventivo o correctivo  a la planta eléctrica.</t>
  </si>
  <si>
    <t>* Quemaduras
*Cortos Circuitos
*Incendios
*Daños a Terceros</t>
  </si>
  <si>
    <t>( EPP) Elementos de protección personal adecuados par realizar tares  en planta eléctrica.</t>
  </si>
  <si>
    <t xml:space="preserve">SST (Solicitar apoyo ARL colmena ).
SERVICIOS ADMINISTRATIVOS </t>
  </si>
  <si>
    <t>Área Seguridad y Salud en el Trabajo.</t>
  </si>
  <si>
    <t>Virus  y Bacterias Propias del ambiente
Humedad</t>
  </si>
  <si>
    <t xml:space="preserve">Enfermedades respiratorias
</t>
  </si>
  <si>
    <t>Seguridad y Salud en el Trabajo.</t>
  </si>
  <si>
    <t>*Quemaduras
*Mutilación
*Daño a infraestructura</t>
  </si>
  <si>
    <t xml:space="preserve">Realizar mantenimiento preventivos y correctivos cada vez que  se requiera </t>
  </si>
  <si>
    <t>SERVICIOS ADMINISTRATIVOS.</t>
  </si>
  <si>
    <t xml:space="preserve">CUARTO DE CÁMARAS </t>
  </si>
  <si>
    <t>Vigilar y custodiar los bienes  del Instituto</t>
  </si>
  <si>
    <t>Enfermedades Respiratorias</t>
  </si>
  <si>
    <t>( EPP) Elementos de protección personal adecuados par realizar tareas.</t>
  </si>
  <si>
    <t>CONDICIONES DE SEGURIDAD 
TECNOLOGICO</t>
  </si>
  <si>
    <t>Incendios 
Corto circuito</t>
  </si>
  <si>
    <t>*Quemaduras
*Mutilación
+Daño a infraestructura</t>
  </si>
  <si>
    <t>SST (Capacitación solicitarla a la ARL COLMENA).
S.ST</t>
  </si>
  <si>
    <t>BODEGA  ALMACÉN</t>
  </si>
  <si>
    <t>Almacenamiento de insumos para las diferentes áreas del INSOR</t>
  </si>
  <si>
    <t>QUÍMICOS
POLVOS ORGÁNICOS</t>
  </si>
  <si>
    <t>Por acumulación de polvo orgánico,  debido a que no se realiza limpieza con frecuencia</t>
  </si>
  <si>
    <t>Reacciones alérgicas
Shock anafiláctico</t>
  </si>
  <si>
    <t xml:space="preserve">Limpieza por parte del personal de servicios generales </t>
  </si>
  <si>
    <t xml:space="preserve"> Jefe Directo y SST</t>
  </si>
  <si>
    <t>CONDICIONES DE SEGURIDAD 
MECANICO</t>
  </si>
  <si>
    <t xml:space="preserve">Manipulación de objetos y herramienta y o caidad de objetos </t>
  </si>
  <si>
    <t>*Machucón
*Golpes y contusiones
*Cortaduras</t>
  </si>
  <si>
    <t>Lesiones, amputaciones, etc.</t>
  </si>
  <si>
    <t>( EPP) Elementos de protección personal adecuados par realizar tareas, casco  y calzado adecuado</t>
  </si>
  <si>
    <t>Área Seguridad  y Salud en el Trabajo
 Área de Infraestructura</t>
  </si>
  <si>
    <t>Conducir el vehículo de propiedad del Instituto Nacional para Sordos INSOR y asistir a las dependencias para facilitar los procesos logísticos y operativos que se requieran, cumpliendo con las normas, reglamentaciones de tránsito vigente y las instrucciones recibidas.</t>
  </si>
  <si>
    <t>Contacto con polución del medio ambiente dadas las condiciones de trabajo</t>
  </si>
  <si>
    <t>Irritaciones del tracto respiratorio</t>
  </si>
  <si>
    <t>Capacitación en estilos de vida saludable examenes  periodico espirometria.</t>
  </si>
  <si>
    <t>Ruido generado por el medio de transporte.</t>
  </si>
  <si>
    <t>Postura  sedente, aproximadamente durante el 75% de la jornada laboral</t>
  </si>
  <si>
    <t>Mantenimiento periódico a sillas de los vehículos</t>
  </si>
  <si>
    <t>SST (Capacitación solicitarla a la ARL COLMENA).</t>
  </si>
  <si>
    <t>Muerte</t>
  </si>
  <si>
    <t>S.ST</t>
  </si>
  <si>
    <t>CONDICIONES DE SEGURIDAD  ACCIDENTES DE TRÁNSITO</t>
  </si>
  <si>
    <t>Desplazamiento lugares asignados</t>
  </si>
  <si>
    <t>6 Meses</t>
  </si>
  <si>
    <t xml:space="preserve">Mecánico, Manipulación de herramientas manuales relacionadas con el vehículo (cambio de llantas).  </t>
  </si>
  <si>
    <t>Heridas</t>
  </si>
  <si>
    <t>Implementación de programa de mantenimiento preventivo y correctivo. Cambio oportuno de estos elementos</t>
  </si>
  <si>
    <t>S.S.T SERVICIOS ADMINISTRATIVOS  Y JEFE INMEDIATO</t>
  </si>
  <si>
    <t xml:space="preserve">Niveles de responsabilidad, Derivado de la tarea </t>
  </si>
  <si>
    <t>Estrés</t>
  </si>
  <si>
    <t>Desplazamiento en Bogotá, trancones</t>
  </si>
  <si>
    <t xml:space="preserve">CAFETERIA SERVICIOS GENERALES </t>
  </si>
  <si>
    <t>QUIMICO - LIQUIDO</t>
  </si>
  <si>
    <t>Manipulación de sustancias químicas</t>
  </si>
  <si>
    <t>Intoxicaciones</t>
  </si>
  <si>
    <t>Guantes de caucho</t>
  </si>
  <si>
    <t>Protección respiratoria N95 guantes de nitriloContinuar uso de guantes</t>
  </si>
  <si>
    <t>realizar  el diseño y contricción de la poceta  para el lavado de  utiles de aseo  para el segundo piso</t>
  </si>
  <si>
    <t>Movimientos repetitivos relacionados con manejo de trapero</t>
  </si>
  <si>
    <t xml:space="preserve">S.S.T Y JEFE INMEDIATO </t>
  </si>
  <si>
    <t>Carro trasportador de alimentos.</t>
  </si>
  <si>
    <t>Cortes, Atrapamiento, Golpes, posibles , quemaduras</t>
  </si>
  <si>
    <t>Muerte
Afectaciones Salud</t>
  </si>
  <si>
    <t xml:space="preserve">Manipulación de Herramientas manuales (cuchillos, utensilios calientes) y maquinas auxiliares </t>
  </si>
  <si>
    <t>Heridas
 Cortantes
Quemaduras
Golpes y Choques</t>
  </si>
  <si>
    <t xml:space="preserve">FISICO TEMPERATURAS EXTREMAS </t>
  </si>
  <si>
    <t xml:space="preserve">*Quemaduras
* Flictenas 
</t>
  </si>
  <si>
    <t xml:space="preserve">quemaduras de 1, 2, y 3 grado </t>
  </si>
  <si>
    <t>CUARTO UPS</t>
  </si>
  <si>
    <t xml:space="preserve">Control de sistemas </t>
  </si>
  <si>
    <t>CUARTO ACCESO A TANQUES</t>
  </si>
  <si>
    <t xml:space="preserve">Inspección del área de planta tanque y verificación tanques y </t>
  </si>
  <si>
    <t>Implementar un sistema de ascenso seguro (uso de equipos de protección contra caídas) CERTIFICADO</t>
  </si>
  <si>
    <t xml:space="preserve">Implementación programa de inspecciones planeadas// implementar el programa de protección contra caídas Resolución 1409 /2012   Capacitacion al personal que realice la actividad curso certificado, </t>
  </si>
  <si>
    <t>EQUIPO CONTRACAIDAS</t>
  </si>
  <si>
    <t>Implementación programa de inspecciones planeadas// implementar el programa de protección contra caídas Resolución 1409 /2012</t>
  </si>
  <si>
    <t>SERVICIOS GENERALES</t>
  </si>
  <si>
    <t xml:space="preserve">SHUT DE BASURAS </t>
  </si>
  <si>
    <t>RECOLECCIÓN Y ALMACENAMIENTO DE RESIDUOS</t>
  </si>
  <si>
    <t>Virus  y Bacterias Propias de los residuos</t>
  </si>
  <si>
    <t xml:space="preserve">
Afectaciones Salud </t>
  </si>
  <si>
    <t xml:space="preserve">
Afectaciones Salud</t>
  </si>
  <si>
    <t>SST (Solicitar apoyo ARL colmena).
Jefe inmediato</t>
  </si>
  <si>
    <t>7 Meses</t>
  </si>
  <si>
    <t>QUIMICO</t>
  </si>
  <si>
    <t>*Irritación
*Intoxicación
*Quemaduras
*Dificultades respiratorias</t>
  </si>
  <si>
    <t>Almacenamiento adecuado de residuos peligrosos y señalizados.</t>
  </si>
  <si>
    <t>Continuar uso de  elementos de protección personal  adecuados para la tarea.</t>
  </si>
  <si>
    <t>VIGILANCIA</t>
  </si>
  <si>
    <t>Empresa privada de vigilancia</t>
  </si>
  <si>
    <t>CONDICIONES DE SEGURIDAD 
RIESGO PÚBLICO</t>
  </si>
  <si>
    <t xml:space="preserve"> Expuestos a riesgo publico (Agresión, Atracos, Violencia Social, atentados, asonadas, sabotaje, terrorismo, etc.)</t>
  </si>
  <si>
    <t>Politraumatismos heridas y muerte</t>
  </si>
  <si>
    <t>Lesiones incapacitantes
Muerte</t>
  </si>
  <si>
    <t>Verificación de las capacitaciones sobre seguridad física con Riesgo Público.</t>
  </si>
  <si>
    <t xml:space="preserve">TODAS LA ÁREAS </t>
  </si>
  <si>
    <t xml:space="preserve">Todoa los  servidores yo contratistas  en cuanto el  desplazamiento  de las diferentes actividades de  su labor  y o  en ocasión de  fenomenos naturales </t>
  </si>
  <si>
    <t>Desplazamiento para cumplimiento de funciones propias del cargo</t>
  </si>
  <si>
    <t>S.S.T  Y JEFE INMEDIATO</t>
  </si>
  <si>
    <t>Verificación de las capacitaciones sobre seguridad física y tips  de Riesgo Público.</t>
  </si>
  <si>
    <t>NATURALES</t>
  </si>
  <si>
    <t>Precipitaciones (lluvias)</t>
  </si>
  <si>
    <t>Perdidas materiales, traumas, aplastamiento.</t>
  </si>
  <si>
    <t>Botiquín de Primeros Auxilios y Camilla</t>
  </si>
  <si>
    <t xml:space="preserve"> Conocer los planes de emergencias propios del tipo de riesgo analizado., mantenerlo actualizado y publicado 
 Capacitación Prevención y maneras de actuar frente a emergencias (Incluir todo el personal). 
 Realizar simulacros en el riesgo analizado (Incluir todo el personal).                                                                                                 </t>
  </si>
  <si>
    <t>EQUIPO DE EMERGENCIAS</t>
  </si>
  <si>
    <t>SST (Apoyo ARL COLMENA)
JEFE INMEDIATO Y BRIGADISTAS</t>
  </si>
  <si>
    <t>Sismo - Terremoto</t>
  </si>
  <si>
    <t>Perdidas materiales, traumas, aplastamiento y muertes.</t>
  </si>
  <si>
    <t xml:space="preserve">Realizacion de actividades y  de acurdo  a los compromisos acordados con sus  jefes inmediato para el desarrollo  en  el teletrabajo para la subdireccion de promicion y desarrollo. </t>
  </si>
  <si>
    <t xml:space="preserve"> TRABAJO EN CASA</t>
  </si>
  <si>
    <t xml:space="preserve">TRABAJO  EN CASA </t>
  </si>
  <si>
    <t xml:space="preserve">COMISIONES </t>
  </si>
  <si>
    <t>Protocolo de bioseguridad</t>
  </si>
  <si>
    <t xml:space="preserve">1. Capacitar a servidores/as públicos y contratistas  en la prevención de enfermedades de origen común, estilos de vida saludable
2. Mantener  puertas abiertas con el fin de facilitar la circulación del aire. 
3. Implementación de protocolo de Bioseguridad </t>
  </si>
  <si>
    <t xml:space="preserve">1. Capacitar a servidores/as públicos y contratistas  en la prevención de enfermedades de origen común, estilos de vida saludable
2. Mantener  puertas abiertas con el fin de facilitar la circulación del aire. 
3. Implementación de protocolo de Bioseguridad  para comisiones </t>
  </si>
  <si>
    <t>NO+Z158:AB166</t>
  </si>
  <si>
    <t>Protocolo trabajo en casa.</t>
  </si>
  <si>
    <t>Asesoría y asistencia técnica en temas relacionados con el  desarrollo integral de la población sorda y su accesibilidad a los derechos fundamentales en el marco de la política de inclusión social</t>
  </si>
  <si>
    <t xml:space="preserve">CÓDIGO:FOTH52
</t>
  </si>
  <si>
    <t>Tablas de Calificación del Riesgo (GTC 45 Vs. 2012)</t>
  </si>
  <si>
    <t>Tabla 1. Determinación de nivel de deficiencia</t>
  </si>
  <si>
    <t>Nivel de Deficiencia (ND)</t>
  </si>
  <si>
    <t>Valor de ND</t>
  </si>
  <si>
    <t>Significado</t>
  </si>
  <si>
    <t>Muy Alto (MA)</t>
  </si>
  <si>
    <t>Se ha(n) detectado peligro(s) que determina(n) como posible la generación de incidentes o consecuencias muy significativas, o la eficacia del conjunto de medidas preventivas existentes respecto al riesgo es nula o no existe, o ambos</t>
  </si>
  <si>
    <t>Alto (A)</t>
  </si>
  <si>
    <t>Se ha(n) detectado algún(os) peligro(s) que pueden dar lugar a consecuencias significativa(s), o la eficacia del conjunto de medidas preventivas existentes es baja, o ambos.</t>
  </si>
  <si>
    <t>Medio (M)</t>
  </si>
  <si>
    <t>Se han detectado peligros que pueden dar lugar a consecuencias poco significativas o de menor importancia, o la eficacia del conjunto de medidas preventivas existentes es moderada, o ambos</t>
  </si>
  <si>
    <t>Bajo (B)</t>
  </si>
  <si>
    <t>No se detecta consecuencia alguna, o la eficacia del conjunto de medidas preventivas existentes es alta, o ambos. El riesgo está controlado.</t>
  </si>
  <si>
    <t>Tabla 2. Determinación de nivel de exposición</t>
  </si>
  <si>
    <t>Tabla 3. Determinación de nivel de probabilidad</t>
  </si>
  <si>
    <t>Nivel de Exposición  (NE)</t>
  </si>
  <si>
    <t>Valor de NE</t>
  </si>
  <si>
    <t>Niveles de Probabilidad (NP)
NP = ND x NE</t>
  </si>
  <si>
    <t>Nivel de Exposición (NE)</t>
  </si>
  <si>
    <t>Continua (EC)</t>
  </si>
  <si>
    <t>La situación de exposición se presenta sin interrupción o varias veces con tiempo prolongado durante la jornada laboral.</t>
  </si>
  <si>
    <t>Frecuente (EF)</t>
  </si>
  <si>
    <t>La situación de exposición se presenta varias veces durante la jornada laboral por tiempos cortos.</t>
  </si>
  <si>
    <t>MA - 40</t>
  </si>
  <si>
    <t>MA - 30</t>
  </si>
  <si>
    <t>A - 20</t>
  </si>
  <si>
    <t>A - 10</t>
  </si>
  <si>
    <t>Ocasional (EO)</t>
  </si>
  <si>
    <t>La situación de exposición se presenta alguna vez durante la jornada laboral y por un periodo de tiempo corto.</t>
  </si>
  <si>
    <t>MA - 24</t>
  </si>
  <si>
    <t>A - 18</t>
  </si>
  <si>
    <t>A - 12</t>
  </si>
  <si>
    <t>M - 6</t>
  </si>
  <si>
    <t>Esporádica (EE)</t>
  </si>
  <si>
    <t>La situación de exposición se presenta de manera eventual.</t>
  </si>
  <si>
    <t>M - 8</t>
  </si>
  <si>
    <t>B - 4</t>
  </si>
  <si>
    <t>B - 2</t>
  </si>
  <si>
    <t>Ver interpretación en Tabla 4</t>
  </si>
  <si>
    <t>Tabla 4. Significado de los diferentes niveles de probabilidad</t>
  </si>
  <si>
    <t>Nivel de Probabilidad (NP)</t>
  </si>
  <si>
    <t>Valor de NP</t>
  </si>
  <si>
    <t>Entre 40 y 24</t>
  </si>
  <si>
    <t>Situacion deficiente con exposicion continua, o muy deficiente con exposicion frecuente. Normalmente la materializacion del riesgo ocurre con frecuencia.</t>
  </si>
  <si>
    <t>Entre 20 y 10</t>
  </si>
  <si>
    <t>Situacion deficiente con exposicion frecuente u ocasional, o bien situacion muy deficiente con exposicion ocasional o esporadica. La materializacion del riesgo es posible que suceda varias veces en la vida laboral.</t>
  </si>
  <si>
    <t>Entre 8 y 6</t>
  </si>
  <si>
    <t>Situacion deficiente con exposicion esporadica, o bien situacion mejorable con exposicion continuada o frecuente. Es posible que suceda el daño alguna vez.</t>
  </si>
  <si>
    <t>Entre 4 y 2</t>
  </si>
  <si>
    <t>Situacion mejorable con exposicion ocasional o esporadica, o situacion sin anomalia destacable con cualquier nivel de exposicion. No es esperable que se materialice el riesgo, aunque puede ser concebible.</t>
  </si>
  <si>
    <t>Tabla 6. Determinación de nivel de Riesgo</t>
  </si>
  <si>
    <t>Tabla 5. Determinacion de Nivel de Consecuencias</t>
  </si>
  <si>
    <t>Niveles de Riesgo (NR)
NR = NP x NC</t>
  </si>
  <si>
    <t>Nivel de Consecuencias (NC)</t>
  </si>
  <si>
    <t>Valor de NC</t>
  </si>
  <si>
    <t>40-24</t>
  </si>
  <si>
    <t>20-10</t>
  </si>
  <si>
    <t>8-6</t>
  </si>
  <si>
    <t>4-2</t>
  </si>
  <si>
    <t>Mortal o Catastrofico (M)</t>
  </si>
  <si>
    <t>Muerte(s)</t>
  </si>
  <si>
    <t>I
4000-2400</t>
  </si>
  <si>
    <t>I
2000-1000</t>
  </si>
  <si>
    <t>I
800-600</t>
  </si>
  <si>
    <t>II
400-200</t>
  </si>
  <si>
    <t>Muy grave (MG)</t>
  </si>
  <si>
    <t>Lesiones o enfermedades graves irreparables (Incapacidad permamente parcial o invalidez).</t>
  </si>
  <si>
    <t>I
2400-1440</t>
  </si>
  <si>
    <t>I
1200-600</t>
  </si>
  <si>
    <t>II
480-360</t>
  </si>
  <si>
    <t>II 240
                       III120</t>
  </si>
  <si>
    <t>Grave (G)</t>
  </si>
  <si>
    <t>Lesiones o enfermedades con incapacidad laboral temporal (ILT).</t>
  </si>
  <si>
    <t>I
1000-600</t>
  </si>
  <si>
    <t>II
500-250</t>
  </si>
  <si>
    <t>II
200-150</t>
  </si>
  <si>
    <t>III
100-50</t>
  </si>
  <si>
    <t>Leve (L)</t>
  </si>
  <si>
    <t>Lesiones o enfermedades que no requieren incapacidad.</t>
  </si>
  <si>
    <t>I
400-240</t>
  </si>
  <si>
    <t>II 200
                      III 100</t>
  </si>
  <si>
    <t>III
80-60</t>
  </si>
  <si>
    <t>III 40
                        IV 20</t>
  </si>
  <si>
    <t xml:space="preserve"> </t>
  </si>
  <si>
    <t>Ver interpretación en Tabla 7</t>
  </si>
  <si>
    <t>Tabla 7. Significado del nivel del Riesgo (NR)</t>
  </si>
  <si>
    <t>Nivel de Riesgo (NR)</t>
  </si>
  <si>
    <t>Valor de NR</t>
  </si>
  <si>
    <t>I</t>
  </si>
  <si>
    <t>4000 - 600</t>
  </si>
  <si>
    <t>Situacion critica. Suspender actividades hasta que el riesgo este bajo control. Intervencion urgente.</t>
  </si>
  <si>
    <t>II</t>
  </si>
  <si>
    <t>500 - 150</t>
  </si>
  <si>
    <t>Corregir y adoptar medidas de control inmediato</t>
  </si>
  <si>
    <t>120 - 40</t>
  </si>
  <si>
    <t>Mejorar si es posible. Seria conveniente justificar la intervencion y su rentabilidad.</t>
  </si>
  <si>
    <t>IV</t>
  </si>
  <si>
    <t>Mantener las medidas de control existentes, pero se deberian considerar soluciones o mejoras y se deben hacer comprobaciones periodicas para asegurar que el riesgo aun es aceptable.</t>
  </si>
  <si>
    <t>Tabla 8. Aceptabilidad del Riesgo</t>
  </si>
  <si>
    <t>No Aceptable</t>
  </si>
  <si>
    <t>Situación critica, correción urgente</t>
  </si>
  <si>
    <t>Aceptable con control especifico</t>
  </si>
  <si>
    <t>Corregir o adoptar medidas de control</t>
  </si>
  <si>
    <t>Mejorar el control existente</t>
  </si>
  <si>
    <t>Aceptable</t>
  </si>
  <si>
    <t>No intervenir, salvo que un analisis mas preciso lo justifique</t>
  </si>
  <si>
    <t>Todas los Procesos administrativos que se ejecutan en la Entidad (Estrategico, Misionales, Apoyo y de Evaluación).</t>
  </si>
  <si>
    <t xml:space="preserve">Recepción 
Relación con el ciudadano,
Talento Humano,
Planeación y sistemas, 
Financiera,
Bienes y Servicios, 
Subdirecciones (Gestión educativa y Promoción y desarrollo), 
Dirección General, Secretaria General, Control Interno, Juridaca,   Contratación y Cominicaciones </t>
  </si>
  <si>
    <t>Mantener en funcionamiento de la entidad, desde la parte organizacional del talento humano, la conformación de los grupos internos de trabajo, administrar los recurso asignados para el INSOR,  custodiar los bines existentes de la entidad, planear y ejecutando los planes de acción formulados para la vigencia 2022, prestar los servició a los cuidado que lo requieren, diseñar y divulgar información con contenidos en lenguaje claro, realizar asesoría técnica a nivel nacional, identificar e investigar las necesidades de la población sorda colombiana, desde la dirección dirigir y verificar el cumplimiento  para la cual está constituida la entidad así cumpliendo de la misión y visión de la entidad, desde el proceso administrativo y las área misionales del INSOR.</t>
  </si>
  <si>
    <t>12 MESES</t>
  </si>
  <si>
    <t xml:space="preserve"> CONDUCTOR</t>
  </si>
  <si>
    <t xml:space="preserve">
Preparación de bebidas para el personal del INSOR
Zona de alimentación
Bebidas.
Prestar el servicio de limpieza y desinfección  de las diferentes  áreas del INSOR </t>
  </si>
  <si>
    <t>1.Garantizar la dotación de los (EPP tapabocas): 
2. verificar el Uso adecuado de protector respiratorio (TAPABOCAS).</t>
  </si>
  <si>
    <t>1. Seguir con la implementación de los protocolo de bioseguridad, roforzando el tema de autocuidado.
2. Mantener  puertas abiertas con el fin de facilitar la circulación del aire.
3. Garantizar elementos para lavado de manos en baños y puntos de desinfección  en las diferentes areas de la Entidad.
4. Mantener la implementación de protocolo de limpieza y desinfección de las áreas de trabajo.</t>
  </si>
  <si>
    <t xml:space="preserve">Exposición de luz visible  por exceso o deficiencia, Uso de video terminales (Equipos de computo), manejo de documentos. </t>
  </si>
  <si>
    <t xml:space="preserve"> Mantener el cumplimieto de los puesto de trabajo teniendo en cuenta, silla que cumpla con los requisitos normativo vigente,  el mouse y el teclado deben estar ubicados sobre el mismo plano, uno al lado del otro y que los brazos formen ángulo de 90°, garantizar que la distancia entre el monitor y los ojos del funcionario se encuentre entre 45 y 70 cms y que se encuentra a la altura de los mismos. </t>
  </si>
  <si>
    <t>Adopción de posturas inadecuadas al estar sedente, bipeda, agacharse,levantarse o posturam mantenidas.</t>
  </si>
  <si>
    <t>1. Realizar inspecciones.
2. Capacitación de actos y condiciones inseguras.</t>
  </si>
  <si>
    <t>S.S.T, ARL
Gestión de bienes y servicios.</t>
  </si>
  <si>
    <t>S.S.T Y TH</t>
  </si>
  <si>
    <t>S.S.T, ARL
Gestión de Bienes y servicos.</t>
  </si>
  <si>
    <t>Gestión de bienes y servicios
SST</t>
  </si>
  <si>
    <t>Gantizar el sistema de corriente regualda y corriente normal  en la sede.</t>
  </si>
  <si>
    <t>S.S.T, ARL Y JEFE INMEDIATO</t>
  </si>
  <si>
    <t>Escuchar audios durante la realización de la labor con audífonos o labores de edición.</t>
  </si>
  <si>
    <t>S.S.T
Y JEFE INMEDIATO</t>
  </si>
  <si>
    <t>Transcripción de los audios de programas transmitidos por televisión, en instalaciones de la empresa o lo diferente entidades que requieren de los servicos del INSOR, para los contenidos audiovisuales.</t>
  </si>
  <si>
    <t>S.S.T
S Y JEFE INMEDIATO</t>
  </si>
  <si>
    <t>S.S.T Y TALENTO HUMANO</t>
  </si>
  <si>
    <t>Virus (SARS-CoV 2) y/ otros virus y Bacterias Propias del ambiente y baja ventilación.</t>
  </si>
  <si>
    <t>S.S.T, ARL
GBS Y  JEFE INMEDIATO</t>
  </si>
  <si>
    <t>S.S.T
GBS</t>
  </si>
  <si>
    <t>S.S.T, GBS
Y JEFE INMEDIATO</t>
  </si>
  <si>
    <t>S.S.T
GBS Y JEFE INMEDIATO</t>
  </si>
  <si>
    <t>SST Y GBS</t>
  </si>
  <si>
    <t>SS y GBS</t>
  </si>
  <si>
    <t>S.S.T
SERVICIOS ADMINISTRATIVOSb Y JEFE INMEDIATO</t>
  </si>
  <si>
    <t>S.S.T
Gestión de bienes y servicios Y JEFE INMEDIATO</t>
  </si>
  <si>
    <t xml:space="preserve">Implementar un sistema de ascenso seguro (uso de equipos de protección contra caídas) </t>
  </si>
  <si>
    <t xml:space="preserve">SST (Capacitación solicitarla a la ARL COMENA). 
</t>
  </si>
  <si>
    <t>EPP</t>
  </si>
  <si>
    <t xml:space="preserve">CUARTO DE BOMBAS </t>
  </si>
  <si>
    <t>Control de sistemas te tanque de agua potable.</t>
  </si>
  <si>
    <t>Accidentes   por contacto directo o indirecto al realizar mantenimiento preventivo o correctivo.</t>
  </si>
  <si>
    <t xml:space="preserve">1. Implementación programa de inspecciones planeadas,capacitacion de actos y condiciones inseguros
2. Solicitar al contratista certificado para espacios confinados, para mantenimietos y lavado de tanques  </t>
  </si>
  <si>
    <t xml:space="preserve">Infeccion respiratoria aguda (IRA) de leve a grave que puede ocasionar enfermedad pulmonar cronica, neumonia o muerte </t>
  </si>
  <si>
    <t>Rutinas de aseo y desinfección de áreas
Disposición segura de residuos</t>
  </si>
  <si>
    <t>1. Capacitación 
EPP de bioseguridad.
2. Socialización protocolo de bioseguridad aprobado de acuerdo a normatividad vigente
3. Capacitación estilos de vida saludables.</t>
  </si>
  <si>
    <t>Sindrome del ojo seco; irritación del globo ocular; cefaleas</t>
  </si>
  <si>
    <t xml:space="preserve">1. Sensibilizar a los colaboradores en pausas activas oculares,  antes, durante y después de la labor.
2. Realizar seguimiento a exámenes medico periódico para evidenciar cambios en el estado visual de los trabajadores.
3. reaizar estudio de iluminación y seguimiento a recomendaciones del mismo
</t>
  </si>
  <si>
    <t>Seguimiento ultimo estudio de iluminación.
Socialización resultado examenes medicos con los trabajadores</t>
  </si>
  <si>
    <t>Uso de pantalla antireflejo</t>
  </si>
  <si>
    <t>Validar controles de ingeniería recomendados en ultimo estudio de iluminación.
Revisar y validar el actual programa de mantenimeinto a locativos, específicamente al sistema de iluminación, con base en los hallazgos generar plan de mitigación, de llegar a ser requerido.</t>
  </si>
  <si>
    <t>Movimientos repetitivos de digitación, archivar e  interpretar.</t>
  </si>
  <si>
    <t>Dolor en brazos principalmente muñeca y mano, dedos pulgares. Enfermedades (tendinitis, síndrome de túnel carpiano).
Limitación de movimientos por dolor.</t>
  </si>
  <si>
    <t>Programa de Vigilancia Epidemiológia DME</t>
  </si>
  <si>
    <t>Choque eléctrico, quemaduras</t>
  </si>
  <si>
    <t>Inspecciones de tipo eléctrico</t>
  </si>
  <si>
    <t>Irritabilidad, desmotivación, estrés, alteraciones cardiovasculares, gastrointestinales, fatiga física y mental.</t>
  </si>
  <si>
    <t>Estrés ocupacional
Fatiga
Disconfort
Baja eficiencia Laboral</t>
  </si>
  <si>
    <t>Programa de  Riesgo Psicosocial
Seguimiento a plan de acción de bateria de riesgo psicosocial.</t>
  </si>
  <si>
    <t>*Golpes
*Frácturas.
*Muerte</t>
  </si>
  <si>
    <t>Inspecciones de seguridad.
Seguimiento acciones preventivas y correctivas</t>
  </si>
  <si>
    <t>Diagnóstico de Condiciones de salud.</t>
  </si>
  <si>
    <t>Movimientos repetitivos de digitación.</t>
  </si>
  <si>
    <t>Enfermedad  Laboral</t>
  </si>
  <si>
    <t>Uso de ayudas mecánicas (uso de escurridor mecánico)</t>
  </si>
  <si>
    <t>SVE Biomecánico</t>
  </si>
  <si>
    <t xml:space="preserve">
• Fatiga o sobrecarga Física, Muscular
• Lesiones Osteomusculares
• Dolor de espalda, ciática.
• Varices, hemorroides
• Trauma  acumulativo 
• Inestabilidad y caídas. Accidentes
• Impacto en la eficiencia y eficacia del trabajador.</t>
  </si>
  <si>
    <t xml:space="preserve">
• Fatiga o sobrecarga Física, Muscular
• Lesiones Osteomusculares
• Dolor de espalda, ciática.
• Varices, hemorroides
• Trauma  acumulativo 
• Inestabilidad y caídas. Accidentes
• Impacto en la eficiencia y eficacia del trabajador</t>
  </si>
  <si>
    <t xml:space="preserve">
• Fatiga o sobrecarga Física, Muscular
• Lesiones Osteomusculares
• Dolor de espalda, ciática.
• Varices, hemorroides
• Trauma  acumulativo</t>
  </si>
  <si>
    <t xml:space="preserve">Lumbalgia , desordenes musculoesqueléticos </t>
  </si>
  <si>
    <t>SVE DME</t>
  </si>
  <si>
    <t>BIOMECÁNICO</t>
  </si>
  <si>
    <t xml:space="preserve">
• Fatiga o sobrecarga Física, Muscular
• Lesiones Osteomusculares
• Dolor de espalda, ciática.
• Trauma  acumulativo 
• Inestabilidad y caídas. Accidentes
• Impacto en la eficiencia y eficacia del trabajador
• Ausentismo</t>
  </si>
  <si>
    <t>Algias (dolores osteomusculares), tensión, espasmo y retracciones musculares,Alteraciones de la curvatura normal de la columna (cifosis, escoliosis, hiperlordosis), problemas circulatorios</t>
  </si>
  <si>
    <t>Técnológico: Explosión debido a  acumulación de Gases por el almacenamiento  y manipulación de ACPM</t>
  </si>
  <si>
    <t xml:space="preserve">
1. Señalizar caja de tacos identificando  en el tabreo según   el area que corresponda. 
2. Señalización  de riego eléctrico.
3. Socialización plan de emergencias (PON´S).
</t>
  </si>
  <si>
    <t>Revisión tecnomecanica</t>
  </si>
  <si>
    <t xml:space="preserve">Manipulación de cables , enchufes y tomacorrientes al realizar conexiones de equipos tecnológicos </t>
  </si>
  <si>
    <t>Mantenimiento preventivo y correctivo</t>
  </si>
  <si>
    <t>Inspecciones de seguridad</t>
  </si>
  <si>
    <t>Uso de EPP</t>
  </si>
  <si>
    <t xml:space="preserve">
1.  Realizar mantenimiento correctivo y preventivo de instalaciones eléctrica
2. Señalización informativa y preventiva a instalación eléctricas y demarcar cada taco según su área.
3.  Realizar inspecciones de seguiridad enfocada en riesgo eléctrico.
</t>
  </si>
  <si>
    <t>Posibles caídas en desplazamientos de zonas comunes, zonas de la sede (Pasillos, Escaleras, Salas de reuniones, etc.)
Condiciones de Orden y Aseo</t>
  </si>
  <si>
    <t xml:space="preserve">Posibles caídas en desplazamientos de zonas comunes, zonas de la sede (Pasillos, Escaleras, Salas de reuniones, etc.)
</t>
  </si>
  <si>
    <t>Posibles caidas al mismo nivel y distinto nivel, espacio confinado.</t>
  </si>
  <si>
    <t xml:space="preserve">
Manipulación de cables , enchufes y tomacorrientes al realizar conexiones de equipos tecnológicos </t>
  </si>
  <si>
    <t>Jornadas de limpieza y desinfección</t>
  </si>
  <si>
    <t>lavado de manos</t>
  </si>
  <si>
    <t>Realización de pausas activas.</t>
  </si>
  <si>
    <t>Desplazamiento para cumplimiento de funciones propias del cargo (visitas de campo, tramites con bancos)</t>
  </si>
  <si>
    <t xml:space="preserve">
1. Capacitación en manejo de herramientas manuales y  eléctricas, capacitación de condiciones inseguras 
2. Realizar inspecciones de seguridad (herramientas, orden y aseo)</t>
  </si>
  <si>
    <t xml:space="preserve">Inspecciones de seguridad </t>
  </si>
  <si>
    <t>1. Capacitación accidentes en cocina (riesgo mecánico).
2.Reporte de acto y condiciones inseguras.
3. Mantenimiento oportuno a maquinaria.
4.  Inspecciones de seguridad</t>
  </si>
  <si>
    <t>Inspecciones de Seguridad</t>
  </si>
  <si>
    <t>Soporte Socialización Plan de Emergencias.</t>
  </si>
  <si>
    <t xml:space="preserve">
Contacto con superficies y objetos calientes</t>
  </si>
  <si>
    <t xml:space="preserve">
Manipulación manual de bolsas con residuos</t>
  </si>
  <si>
    <t xml:space="preserve">
1.. Capacitación prevención de Mitigación de riesgos /  Autocuidado.
2..Reporte de acto y condiciones inseguras.
</t>
  </si>
  <si>
    <t>FÍSICO RUIDO</t>
  </si>
  <si>
    <t>1. Capacitación autocuidado.
2. exámenes médicos periódicos Audiometria y seguimiento a recomendaciones medicas.</t>
  </si>
  <si>
    <t>Capacitación  brigada de emergencia</t>
  </si>
  <si>
    <t>Plan de Emergencias</t>
  </si>
  <si>
    <t>Realización de pausas activas.
Actividades de Bienestar</t>
  </si>
  <si>
    <t>Manipulación de residuos peligrosos</t>
  </si>
  <si>
    <t>Uso de protección respiratoria</t>
  </si>
  <si>
    <t>1. Inspección uso, estado y mantenimiento de EPP
2. Capacitación uso y mantenimiento de EPP</t>
  </si>
  <si>
    <t>1.  Capacitación de manipulación y almacenamiento  de residuos peligrosos 
2. Implementación programa de inspecciones planeadas.
3. capacitacion  uso y mantenimiento de EPP</t>
  </si>
  <si>
    <t>VERSION:  03</t>
  </si>
  <si>
    <t>FECHA:  07/06/2022</t>
  </si>
  <si>
    <t>1. Vigilancia epidemiológica de los trabajadores para prevención de enfermedades musculoesqueléticas:
- Encuesta de morbilidad sentida
- Inspecciones de puesto de trabajo
- Seguimiento personal con recomendacione
2. Programa pausas activas con énfasis en ejercicios de estiramiento de manos.
3 . Capacitación en higiene postural.</t>
  </si>
  <si>
    <t>1. Vigilancia epidemiológica de los trabajadores para prevención de enfermedades musculoesqueléticas:
- Encuesta de morbilidad sentida
- Inspecciones de puesto de trabajo
- Seguimiento personal con recomendacione
2. Programa pausas activas.
3 . Capacitación en higiene postural.</t>
  </si>
  <si>
    <t>Gantizar el sistema de corriente regualda y corriente normal  en la sede.
Canalización cableado eléctrico</t>
  </si>
  <si>
    <t>1.Implementar plan de acción de bateria de riesgo psicosocial.
2.Implementación de programa de Vigilancia epidemiológica en  riesgo psicosocial.
3. Implementación programas de bienestar
4. Capacitación de manejo del estrés, liderazgo, trabajo en equipo,comunicacion asertiva y manejo del tiempo.</t>
  </si>
  <si>
    <t xml:space="preserve">
•Politraumatismos
*lesiones leves
• Golpes 
• Fracturas
</t>
  </si>
  <si>
    <t xml:space="preserve">1. Implementación programa de inspecciones planeadas, con el apoyo del Copasst.
2. Capacitacion de actos y condiciones inseguros.
3. Capacitar al personal en prevención de caídas a nivel (autocuidado, uso de senderos o rutas de transito peatonal) </t>
  </si>
  <si>
    <t>1. Capacitación autocuidado.
2. Mantenimiento preventivo y correctivo a audífonos.
3. realizar exámenes médicos periódicos hacer seguimiento a recomendaciones.</t>
  </si>
  <si>
    <t>1. Realizar capacitación a servidores/as públicos y o contratistas   en levantamiento de cargas, higiene postural ,actos inseguros  y realizar  pausas activas .
2. Vigilancia epidemiológica de los trabajadores para prevención de enfermedades musculoesqueléticas:
- Encuesta de morbilidad sentida
- Inspecciones de puesto de trabajo
- Seguimiento personal con recomendacione.</t>
  </si>
  <si>
    <t>* Quemaduras
*Electrocución
*Incendios
*Daños a Terceros</t>
  </si>
  <si>
    <t xml:space="preserve">
1.  Capacitación Riesgo eléctrico (5 reglas de oro) 
2. Realizar mantenimiento correctivo y preventivo de instalaciones eléctrica
3. Señalización informativa y preventiva a instalación eléctricas y demarcar cada taco según su área.
4. Realizar inspecciones de seguiridad enfocada en riesgo eléctrico.
</t>
  </si>
  <si>
    <t xml:space="preserve">
1. Capacitación Autocuidado
2. Fomentar jornadas de limpieza
3. Capacitación uso y mantenimiento de EPP
</t>
  </si>
  <si>
    <t>1. Realizar capacitación a servidores/as públicos y o contratistas   en  higiene postural y realizar   pausas activas .
2. Vigilancia epidemiológica de los trabajadores para prevención de enfermedades musculoesqueléticas:
- Encuesta de morbilidad sentida
- Inspecciones de puesto de trabajo
- Seguimiento personal con recomendacione.</t>
  </si>
  <si>
    <t>Capacitación en seguridad vial
Mantenimiento preventivo y correctivo a vehículos
Curso manejo defensivo</t>
  </si>
  <si>
    <t>Implementación programa de inspecciones planeadas.
Adecuado almacenamiento y rotulación de sustancias quimicas.
Capacitación riesgo electrico, socialización fichas de seguridad.</t>
  </si>
  <si>
    <t xml:space="preserve">1. Capacitación en uso de EPP 
2. Cap actos y condiciones inseguras .
3. Capacitación riesgos y medidas de prevención en cocina
</t>
  </si>
  <si>
    <t>Posibles caídas en desplazamientos, ascenso a área de tanques, Caídas de altura</t>
  </si>
  <si>
    <t>*Cortaduras
* Heridas</t>
  </si>
  <si>
    <t xml:space="preserve"> Caídas en desplazamientos , escaleras o desorden o caída de objetos.
Condiciones de orden y aseo.</t>
  </si>
  <si>
    <t xml:space="preserve">Capacitación en accidentes  de trabajo, e incluir temas sobre seguridad vial para todos los actores viales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</si>
</sst>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indexed="8"/>
      <name val="Calibri"/>
      <family val="2"/>
    </font>
    <font>
      <sz val="10"/>
      <name val="Arial"/>
      <family val="2"/>
    </font>
    <font>
      <sz val="11"/>
      <name val="Verdana"/>
      <family val="2"/>
    </font>
    <font>
      <b/>
      <sz val="11"/>
      <name val="Verdana"/>
      <family val="2"/>
    </font>
    <font>
      <b/>
      <sz val="11"/>
      <color theme="0"/>
      <name val="Calibri"/>
      <family val="2"/>
      <scheme val="minor"/>
    </font>
    <font>
      <sz val="11"/>
      <color theme="0"/>
      <name val="Calibri"/>
      <family val="2"/>
      <scheme val="minor"/>
    </font>
    <font>
      <sz val="12"/>
      <color indexed="8"/>
      <name val="Arial"/>
      <family val="2"/>
    </font>
    <font>
      <sz val="10"/>
      <color theme="1"/>
      <name val="Arial"/>
      <family val="2"/>
    </font>
    <font>
      <sz val="10"/>
      <color theme="0"/>
      <name val="Arial"/>
      <family val="2"/>
    </font>
    <font>
      <sz val="12"/>
      <color theme="0"/>
      <name val="Arial"/>
      <family val="2"/>
    </font>
    <font>
      <sz val="14"/>
      <color theme="0"/>
      <name val="Calibri"/>
      <family val="2"/>
      <scheme val="minor"/>
    </font>
    <font>
      <b/>
      <sz val="10"/>
      <name val="Arial"/>
      <family val="2"/>
    </font>
    <font>
      <sz val="11"/>
      <name val="Arial"/>
      <family val="2"/>
    </font>
    <font>
      <sz val="11"/>
      <color theme="0"/>
      <name val="Arial"/>
      <family val="2"/>
    </font>
    <font>
      <sz val="12"/>
      <name val="Arial"/>
      <family val="2"/>
    </font>
    <font>
      <b/>
      <sz val="11"/>
      <color indexed="8"/>
      <name val="Calibri"/>
      <family val="2"/>
    </font>
    <font>
      <sz val="8"/>
      <color indexed="8"/>
      <name val="Calibri"/>
      <family val="2"/>
    </font>
    <font>
      <b/>
      <sz val="8"/>
      <color indexed="8"/>
      <name val="Calibri"/>
      <family val="2"/>
    </font>
    <font>
      <b/>
      <sz val="11"/>
      <name val="Arial"/>
      <family val="2"/>
    </font>
    <font>
      <b/>
      <sz val="10"/>
      <name val="Verdana"/>
      <family val="2"/>
    </font>
    <font>
      <sz val="11"/>
      <name val="Calibri"/>
      <family val="2"/>
      <scheme val="minor"/>
    </font>
  </fonts>
  <fills count="22">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CCFFFF"/>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rgb="FFFFE28F"/>
        <bgColor indexed="64"/>
      </patternFill>
    </fill>
    <fill>
      <patternFill patternType="solid">
        <fgColor theme="0" tint="-0.14999847407452621"/>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10"/>
        <bgColor indexed="64"/>
      </patternFill>
    </fill>
    <fill>
      <patternFill patternType="solid">
        <fgColor indexed="51"/>
        <bgColor indexed="64"/>
      </patternFill>
    </fill>
    <fill>
      <patternFill patternType="solid">
        <fgColor indexed="43"/>
        <bgColor indexed="64"/>
      </patternFill>
    </fill>
    <fill>
      <patternFill patternType="solid">
        <fgColor indexed="50"/>
        <bgColor indexed="64"/>
      </patternFill>
    </fill>
    <fill>
      <patternFill patternType="solid">
        <fgColor indexed="13"/>
        <bgColor indexed="64"/>
      </patternFill>
    </fill>
    <fill>
      <patternFill patternType="solid">
        <fgColor theme="0" tint="-4.9989318521683403E-2"/>
        <bgColor indexed="64"/>
      </patternFill>
    </fill>
    <fill>
      <patternFill patternType="solid">
        <fgColor rgb="FFFFFF00"/>
        <bgColor indexed="64"/>
      </patternFill>
    </fill>
  </fills>
  <borders count="66">
    <border>
      <left/>
      <right/>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auto="1"/>
      </right>
      <top style="thin">
        <color auto="1"/>
      </top>
      <bottom style="thin">
        <color auto="1"/>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s>
  <cellStyleXfs count="3">
    <xf numFmtId="0" fontId="0" fillId="0" borderId="0"/>
    <xf numFmtId="0" fontId="1" fillId="0" borderId="0"/>
    <xf numFmtId="0" fontId="2" fillId="0" borderId="0"/>
  </cellStyleXfs>
  <cellXfs count="377">
    <xf numFmtId="0" fontId="0" fillId="0" borderId="0" xfId="0"/>
    <xf numFmtId="0" fontId="3" fillId="0" borderId="2" xfId="0" applyFont="1" applyBorder="1" applyAlignment="1">
      <alignment horizontal="center" vertical="center" wrapText="1"/>
    </xf>
    <xf numFmtId="0" fontId="7" fillId="0" borderId="0" xfId="0" applyFont="1" applyProtection="1">
      <protection hidden="1"/>
    </xf>
    <xf numFmtId="0" fontId="7" fillId="0" borderId="0" xfId="0" applyFont="1" applyAlignment="1" applyProtection="1">
      <alignment horizontal="center" vertical="center"/>
      <protection hidden="1"/>
    </xf>
    <xf numFmtId="0" fontId="8"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10" fillId="2" borderId="0" xfId="0" applyFont="1" applyFill="1" applyProtection="1">
      <protection hidden="1"/>
    </xf>
    <xf numFmtId="0" fontId="2" fillId="0" borderId="0" xfId="2" applyAlignment="1">
      <alignment vertical="center"/>
    </xf>
    <xf numFmtId="0" fontId="9" fillId="2" borderId="0" xfId="2" applyFont="1" applyFill="1" applyAlignment="1">
      <alignment vertical="center"/>
    </xf>
    <xf numFmtId="0" fontId="5" fillId="2" borderId="0" xfId="0" applyFont="1" applyFill="1" applyAlignment="1">
      <alignment horizontal="center" vertical="center" wrapText="1"/>
    </xf>
    <xf numFmtId="0" fontId="6" fillId="2" borderId="0" xfId="0" applyFont="1" applyFill="1" applyAlignment="1">
      <alignment vertical="center"/>
    </xf>
    <xf numFmtId="0" fontId="11" fillId="2" borderId="0" xfId="0" applyFont="1" applyFill="1" applyAlignment="1">
      <alignment horizontal="center"/>
    </xf>
    <xf numFmtId="0" fontId="6" fillId="2" borderId="0" xfId="0" applyFont="1" applyFill="1"/>
    <xf numFmtId="0" fontId="6" fillId="2" borderId="0" xfId="0" applyFont="1" applyFill="1" applyAlignment="1">
      <alignment horizontal="center"/>
    </xf>
    <xf numFmtId="0" fontId="5" fillId="2" borderId="0" xfId="0" applyFont="1" applyFill="1" applyAlignment="1">
      <alignment horizontal="center" wrapText="1"/>
    </xf>
    <xf numFmtId="0" fontId="3" fillId="9" borderId="5" xfId="0" applyFont="1" applyFill="1" applyBorder="1" applyAlignment="1">
      <alignment horizontal="center" vertical="center" wrapText="1"/>
    </xf>
    <xf numFmtId="0" fontId="3" fillId="9" borderId="33" xfId="0" applyFont="1" applyFill="1" applyBorder="1" applyAlignment="1">
      <alignment horizontal="center" vertical="center" wrapText="1"/>
    </xf>
    <xf numFmtId="0" fontId="3" fillId="10" borderId="5" xfId="0" applyFont="1" applyFill="1" applyBorder="1" applyAlignment="1">
      <alignment horizontal="center" vertical="center" wrapText="1"/>
    </xf>
    <xf numFmtId="0" fontId="5" fillId="2" borderId="0" xfId="0" applyFont="1" applyFill="1" applyAlignment="1">
      <alignment horizontal="center"/>
    </xf>
    <xf numFmtId="0" fontId="4" fillId="2" borderId="8" xfId="2" applyFont="1" applyFill="1" applyBorder="1" applyAlignment="1" applyProtection="1">
      <alignment horizontal="center" vertical="center" wrapText="1"/>
      <protection locked="0"/>
    </xf>
    <xf numFmtId="0" fontId="12" fillId="0" borderId="8" xfId="2" applyFont="1" applyBorder="1" applyAlignment="1" applyProtection="1">
      <alignment horizontal="center" vertical="center" wrapText="1"/>
      <protection locked="0"/>
    </xf>
    <xf numFmtId="0" fontId="4" fillId="11" borderId="8" xfId="2" applyFont="1" applyFill="1" applyBorder="1" applyAlignment="1" applyProtection="1">
      <alignment horizontal="center" vertical="center" wrapText="1"/>
      <protection locked="0"/>
    </xf>
    <xf numFmtId="0" fontId="3" fillId="0" borderId="8" xfId="0" applyFont="1" applyBorder="1" applyAlignment="1">
      <alignment horizontal="center" vertical="center" wrapText="1"/>
    </xf>
    <xf numFmtId="0" fontId="3" fillId="0" borderId="14" xfId="2" applyFont="1" applyBorder="1" applyAlignment="1" applyProtection="1">
      <alignment horizontal="center" vertical="center" wrapText="1"/>
      <protection locked="0"/>
    </xf>
    <xf numFmtId="0" fontId="13" fillId="0" borderId="0" xfId="2" applyFont="1" applyAlignment="1" applyProtection="1">
      <alignment vertical="center"/>
      <protection locked="0"/>
    </xf>
    <xf numFmtId="0" fontId="14" fillId="2" borderId="0" xfId="2" applyFont="1" applyFill="1" applyAlignment="1" applyProtection="1">
      <alignment vertical="center"/>
      <protection locked="0"/>
    </xf>
    <xf numFmtId="0" fontId="4" fillId="0" borderId="2" xfId="2" applyFont="1" applyBorder="1" applyAlignment="1" applyProtection="1">
      <alignment horizontal="center" vertical="center" wrapText="1"/>
      <protection locked="0"/>
    </xf>
    <xf numFmtId="0" fontId="12" fillId="0" borderId="2" xfId="2" applyFont="1" applyBorder="1" applyAlignment="1" applyProtection="1">
      <alignment horizontal="center" vertical="center" wrapText="1"/>
      <protection locked="0"/>
    </xf>
    <xf numFmtId="0" fontId="12" fillId="11" borderId="2" xfId="2" applyFont="1" applyFill="1" applyBorder="1" applyAlignment="1" applyProtection="1">
      <alignment horizontal="center" vertical="center" wrapText="1"/>
      <protection locked="0"/>
    </xf>
    <xf numFmtId="0" fontId="3" fillId="0" borderId="16" xfId="2" applyFont="1" applyBorder="1" applyAlignment="1" applyProtection="1">
      <alignment horizontal="center" vertical="center" wrapText="1"/>
      <protection locked="0"/>
    </xf>
    <xf numFmtId="0" fontId="2" fillId="0" borderId="0" xfId="2" applyAlignment="1" applyProtection="1">
      <alignment vertical="center"/>
      <protection locked="0"/>
    </xf>
    <xf numFmtId="0" fontId="9" fillId="2" borderId="0" xfId="2" applyFont="1" applyFill="1" applyAlignment="1" applyProtection="1">
      <alignment vertical="center"/>
      <protection locked="0"/>
    </xf>
    <xf numFmtId="0" fontId="4" fillId="0" borderId="12" xfId="2" applyFont="1" applyBorder="1" applyAlignment="1" applyProtection="1">
      <alignment horizontal="center" vertical="center" wrapText="1"/>
      <protection locked="0"/>
    </xf>
    <xf numFmtId="0" fontId="3" fillId="0" borderId="12" xfId="0" applyFont="1" applyBorder="1" applyAlignment="1">
      <alignment horizontal="center" vertical="center" wrapText="1"/>
    </xf>
    <xf numFmtId="0" fontId="3" fillId="0" borderId="18" xfId="2" applyFont="1" applyBorder="1" applyAlignment="1" applyProtection="1">
      <alignment horizontal="center" vertical="center" wrapText="1"/>
      <protection locked="0"/>
    </xf>
    <xf numFmtId="0" fontId="4" fillId="0" borderId="8" xfId="2" applyFont="1" applyBorder="1" applyAlignment="1" applyProtection="1">
      <alignment horizontal="center" vertical="center" wrapText="1"/>
      <protection locked="0"/>
    </xf>
    <xf numFmtId="0" fontId="4" fillId="11" borderId="2" xfId="2" applyFont="1" applyFill="1" applyBorder="1" applyAlignment="1" applyProtection="1">
      <alignment horizontal="center" vertical="center" wrapText="1"/>
      <protection locked="0"/>
    </xf>
    <xf numFmtId="0" fontId="4" fillId="0" borderId="5" xfId="2" applyFont="1" applyBorder="1" applyAlignment="1" applyProtection="1">
      <alignment horizontal="center" vertical="center" wrapText="1"/>
      <protection locked="0"/>
    </xf>
    <xf numFmtId="0" fontId="3" fillId="0" borderId="5" xfId="0" applyFont="1" applyBorder="1" applyAlignment="1">
      <alignment horizontal="center" vertical="center" wrapText="1"/>
    </xf>
    <xf numFmtId="0" fontId="3" fillId="0" borderId="36" xfId="2" applyFont="1" applyBorder="1" applyAlignment="1" applyProtection="1">
      <alignment horizontal="center" vertical="center" wrapText="1"/>
      <protection locked="0"/>
    </xf>
    <xf numFmtId="0" fontId="4" fillId="11" borderId="12" xfId="2" applyFont="1" applyFill="1" applyBorder="1" applyAlignment="1" applyProtection="1">
      <alignment horizontal="center" vertical="center" wrapText="1"/>
      <protection locked="0"/>
    </xf>
    <xf numFmtId="0" fontId="3" fillId="2" borderId="12" xfId="0" applyFont="1" applyFill="1" applyBorder="1" applyAlignment="1">
      <alignment horizontal="center" vertical="center" wrapText="1"/>
    </xf>
    <xf numFmtId="0" fontId="2" fillId="2" borderId="0" xfId="2" applyFill="1" applyAlignment="1" applyProtection="1">
      <alignment vertical="center"/>
      <protection locked="0"/>
    </xf>
    <xf numFmtId="0" fontId="3" fillId="2" borderId="12" xfId="2" applyFont="1" applyFill="1" applyBorder="1" applyAlignment="1" applyProtection="1">
      <alignment horizontal="center" vertical="center" wrapText="1"/>
      <protection locked="0"/>
    </xf>
    <xf numFmtId="0" fontId="3" fillId="2" borderId="2" xfId="0" applyFont="1" applyFill="1" applyBorder="1" applyAlignment="1">
      <alignment horizontal="center" vertical="center" wrapText="1"/>
    </xf>
    <xf numFmtId="0" fontId="3" fillId="2" borderId="16" xfId="2" applyFont="1" applyFill="1" applyBorder="1" applyAlignment="1" applyProtection="1">
      <alignment horizontal="center" vertical="center" wrapText="1"/>
      <protection locked="0"/>
    </xf>
    <xf numFmtId="0" fontId="4" fillId="0" borderId="39" xfId="2" applyFont="1" applyBorder="1" applyAlignment="1" applyProtection="1">
      <alignment horizontal="center" vertical="center" wrapText="1"/>
      <protection locked="0"/>
    </xf>
    <xf numFmtId="0" fontId="3" fillId="0" borderId="39" xfId="0" applyFont="1" applyBorder="1" applyAlignment="1">
      <alignment horizontal="left" vertical="center" wrapText="1"/>
    </xf>
    <xf numFmtId="0" fontId="3" fillId="0" borderId="39" xfId="0" applyFont="1" applyBorder="1" applyAlignment="1">
      <alignment horizontal="center" vertical="center" wrapText="1"/>
    </xf>
    <xf numFmtId="0" fontId="3" fillId="0" borderId="39" xfId="2" applyFont="1" applyBorder="1" applyAlignment="1" applyProtection="1">
      <alignment horizontal="center" vertical="center" wrapText="1"/>
      <protection locked="0"/>
    </xf>
    <xf numFmtId="0" fontId="4" fillId="11" borderId="39" xfId="2" applyFont="1" applyFill="1" applyBorder="1" applyAlignment="1" applyProtection="1">
      <alignment horizontal="center" vertical="center" wrapText="1"/>
      <protection locked="0"/>
    </xf>
    <xf numFmtId="0" fontId="3" fillId="0" borderId="2" xfId="0" applyFont="1" applyBorder="1" applyAlignment="1">
      <alignment horizontal="left" vertical="center" wrapText="1"/>
    </xf>
    <xf numFmtId="0" fontId="3" fillId="0" borderId="5" xfId="0" applyFont="1" applyBorder="1" applyAlignment="1">
      <alignment horizontal="left" vertical="center" wrapText="1"/>
    </xf>
    <xf numFmtId="0" fontId="4" fillId="11" borderId="5" xfId="2" applyFont="1" applyFill="1" applyBorder="1" applyAlignment="1" applyProtection="1">
      <alignment horizontal="center" vertical="center" wrapText="1"/>
      <protection locked="0"/>
    </xf>
    <xf numFmtId="0" fontId="3" fillId="0" borderId="8" xfId="0" applyFont="1" applyBorder="1" applyAlignment="1">
      <alignment horizontal="left" vertical="center" wrapText="1"/>
    </xf>
    <xf numFmtId="0" fontId="3" fillId="0" borderId="5" xfId="2" applyFont="1" applyBorder="1" applyAlignment="1">
      <alignment horizontal="center" vertical="center" wrapText="1"/>
    </xf>
    <xf numFmtId="0" fontId="3" fillId="2" borderId="14" xfId="2" applyFont="1" applyFill="1" applyBorder="1" applyAlignment="1" applyProtection="1">
      <alignment horizontal="center" vertical="center" wrapText="1"/>
      <protection locked="0"/>
    </xf>
    <xf numFmtId="0" fontId="4" fillId="2" borderId="2" xfId="2" applyFont="1" applyFill="1" applyBorder="1" applyAlignment="1" applyProtection="1">
      <alignment horizontal="center" vertical="center" wrapText="1"/>
      <protection locked="0"/>
    </xf>
    <xf numFmtId="0" fontId="3" fillId="0" borderId="0" xfId="2" applyFont="1" applyAlignment="1" applyProtection="1">
      <alignment horizontal="center" vertical="center" wrapText="1"/>
      <protection locked="0"/>
    </xf>
    <xf numFmtId="0" fontId="4" fillId="2" borderId="12" xfId="2" applyFont="1" applyFill="1" applyBorder="1" applyAlignment="1" applyProtection="1">
      <alignment horizontal="center" vertical="center" wrapText="1"/>
      <protection locked="0"/>
    </xf>
    <xf numFmtId="0" fontId="13" fillId="2" borderId="12" xfId="2" applyFont="1" applyFill="1" applyBorder="1" applyAlignment="1" applyProtection="1">
      <alignment horizontal="center" vertical="center" wrapText="1"/>
      <protection locked="0"/>
    </xf>
    <xf numFmtId="0" fontId="3" fillId="0" borderId="12" xfId="0" applyFont="1" applyBorder="1" applyAlignment="1">
      <alignment horizontal="left" vertical="center" wrapText="1"/>
    </xf>
    <xf numFmtId="0" fontId="4" fillId="2" borderId="39" xfId="2" applyFont="1" applyFill="1" applyBorder="1" applyAlignment="1" applyProtection="1">
      <alignment horizontal="center" vertical="center" wrapText="1"/>
      <protection locked="0"/>
    </xf>
    <xf numFmtId="0" fontId="13" fillId="2" borderId="2" xfId="2" applyFont="1" applyFill="1" applyBorder="1" applyAlignment="1" applyProtection="1">
      <alignment horizontal="left" vertical="center" wrapText="1"/>
      <protection locked="0"/>
    </xf>
    <xf numFmtId="0" fontId="13" fillId="2" borderId="2" xfId="2" applyFont="1" applyFill="1" applyBorder="1" applyAlignment="1" applyProtection="1">
      <alignment horizontal="center" vertical="center" wrapText="1"/>
      <protection locked="0"/>
    </xf>
    <xf numFmtId="0" fontId="15" fillId="0" borderId="0" xfId="2" applyFont="1" applyAlignment="1" applyProtection="1">
      <alignment vertical="center"/>
      <protection locked="0"/>
    </xf>
    <xf numFmtId="0" fontId="2" fillId="0" borderId="0" xfId="2" applyAlignment="1" applyProtection="1">
      <alignment horizontal="center" vertical="center"/>
      <protection locked="0"/>
    </xf>
    <xf numFmtId="0" fontId="2" fillId="0" borderId="0" xfId="2" applyAlignment="1" applyProtection="1">
      <alignment horizontal="left" vertical="center"/>
      <protection locked="0"/>
    </xf>
    <xf numFmtId="0" fontId="12" fillId="0" borderId="0" xfId="2" applyFont="1" applyAlignment="1" applyProtection="1">
      <alignment horizontal="center" vertical="center"/>
      <protection locked="0"/>
    </xf>
    <xf numFmtId="0" fontId="12" fillId="0" borderId="0" xfId="2" applyFont="1" applyAlignment="1" applyProtection="1">
      <alignment horizontal="left" vertical="center"/>
      <protection locked="0"/>
    </xf>
    <xf numFmtId="0" fontId="12" fillId="0" borderId="0" xfId="2" applyFont="1" applyAlignment="1" applyProtection="1">
      <alignment vertical="center"/>
      <protection locked="0"/>
    </xf>
    <xf numFmtId="0" fontId="0" fillId="12" borderId="0" xfId="0" applyFill="1"/>
    <xf numFmtId="0" fontId="17" fillId="12" borderId="0" xfId="0" applyFont="1" applyFill="1" applyAlignment="1">
      <alignment vertical="center" wrapText="1"/>
    </xf>
    <xf numFmtId="0" fontId="17" fillId="12" borderId="0" xfId="0" applyFont="1" applyFill="1"/>
    <xf numFmtId="0" fontId="18" fillId="13" borderId="46" xfId="0" applyFont="1" applyFill="1" applyBorder="1" applyAlignment="1">
      <alignment horizontal="center" vertical="center"/>
    </xf>
    <xf numFmtId="0" fontId="18" fillId="13" borderId="47" xfId="0" applyFont="1" applyFill="1" applyBorder="1" applyAlignment="1">
      <alignment horizontal="center" vertical="center"/>
    </xf>
    <xf numFmtId="0" fontId="18" fillId="13" borderId="48" xfId="0" applyFont="1" applyFill="1" applyBorder="1" applyAlignment="1">
      <alignment horizontal="center" vertical="center"/>
    </xf>
    <xf numFmtId="0" fontId="18" fillId="12" borderId="0" xfId="0" applyFont="1" applyFill="1"/>
    <xf numFmtId="0" fontId="17" fillId="14" borderId="38" xfId="0" applyFont="1" applyFill="1" applyBorder="1" applyAlignment="1">
      <alignment vertical="center"/>
    </xf>
    <xf numFmtId="0" fontId="17" fillId="14" borderId="39" xfId="0" applyFont="1" applyFill="1" applyBorder="1" applyAlignment="1">
      <alignment horizontal="center" vertical="center"/>
    </xf>
    <xf numFmtId="0" fontId="17" fillId="14" borderId="40" xfId="0" applyFont="1" applyFill="1" applyBorder="1" applyAlignment="1">
      <alignment vertical="center" wrapText="1"/>
    </xf>
    <xf numFmtId="0" fontId="17" fillId="12" borderId="0" xfId="0" applyFont="1" applyFill="1" applyAlignment="1">
      <alignment vertical="center"/>
    </xf>
    <xf numFmtId="0" fontId="17" fillId="14" borderId="15" xfId="0" applyFont="1" applyFill="1" applyBorder="1" applyAlignment="1">
      <alignment vertical="center"/>
    </xf>
    <xf numFmtId="0" fontId="17" fillId="14" borderId="2" xfId="0" applyFont="1" applyFill="1" applyBorder="1" applyAlignment="1">
      <alignment horizontal="center" vertical="center"/>
    </xf>
    <xf numFmtId="0" fontId="17" fillId="14" borderId="16" xfId="0" applyFont="1" applyFill="1" applyBorder="1" applyAlignment="1">
      <alignment vertical="center" wrapText="1"/>
    </xf>
    <xf numFmtId="0" fontId="17" fillId="14" borderId="17" xfId="0" applyFont="1" applyFill="1" applyBorder="1" applyAlignment="1">
      <alignment vertical="center"/>
    </xf>
    <xf numFmtId="0" fontId="17" fillId="14" borderId="12" xfId="0" applyFont="1" applyFill="1" applyBorder="1" applyAlignment="1">
      <alignment horizontal="center" vertical="center"/>
    </xf>
    <xf numFmtId="0" fontId="17" fillId="14" borderId="18" xfId="0" applyFont="1" applyFill="1" applyBorder="1" applyAlignment="1">
      <alignment vertical="center" wrapText="1"/>
    </xf>
    <xf numFmtId="0" fontId="17" fillId="12" borderId="0" xfId="0" applyFont="1" applyFill="1" applyAlignment="1">
      <alignment horizontal="center" vertical="center"/>
    </xf>
    <xf numFmtId="0" fontId="17" fillId="0" borderId="38" xfId="0" applyFont="1" applyBorder="1" applyAlignment="1">
      <alignment vertical="center"/>
    </xf>
    <xf numFmtId="0" fontId="17" fillId="0" borderId="39" xfId="0" applyFont="1" applyBorder="1" applyAlignment="1">
      <alignment horizontal="center" vertical="center"/>
    </xf>
    <xf numFmtId="0" fontId="17" fillId="0" borderId="40" xfId="0" applyFont="1" applyBorder="1" applyAlignment="1">
      <alignment vertical="center" wrapText="1"/>
    </xf>
    <xf numFmtId="0" fontId="18" fillId="0" borderId="17" xfId="0" applyFont="1" applyBorder="1" applyAlignment="1">
      <alignment horizontal="center" vertical="center"/>
    </xf>
    <xf numFmtId="0" fontId="18" fillId="0" borderId="12" xfId="0" applyFont="1" applyBorder="1" applyAlignment="1">
      <alignment horizontal="center" vertical="center"/>
    </xf>
    <xf numFmtId="0" fontId="18" fillId="0" borderId="18" xfId="0" applyFont="1" applyBorder="1" applyAlignment="1">
      <alignment horizontal="center" vertical="center"/>
    </xf>
    <xf numFmtId="0" fontId="17" fillId="0" borderId="15" xfId="0" applyFont="1" applyBorder="1" applyAlignment="1">
      <alignment vertical="center"/>
    </xf>
    <xf numFmtId="0" fontId="17" fillId="0" borderId="2" xfId="0" applyFont="1" applyBorder="1" applyAlignment="1">
      <alignment horizontal="center" vertical="center"/>
    </xf>
    <xf numFmtId="0" fontId="17" fillId="0" borderId="16" xfId="0" applyFont="1" applyBorder="1" applyAlignment="1">
      <alignment vertical="center" wrapText="1"/>
    </xf>
    <xf numFmtId="0" fontId="18" fillId="0" borderId="14" xfId="0" applyFont="1" applyBorder="1" applyAlignment="1">
      <alignment horizontal="center" vertical="center"/>
    </xf>
    <xf numFmtId="0" fontId="18" fillId="15" borderId="32" xfId="0" applyFont="1" applyFill="1" applyBorder="1" applyAlignment="1">
      <alignment horizontal="center" vertical="center"/>
    </xf>
    <xf numFmtId="0" fontId="18" fillId="15" borderId="39" xfId="0" applyFont="1" applyFill="1" applyBorder="1" applyAlignment="1">
      <alignment horizontal="center" vertical="center"/>
    </xf>
    <xf numFmtId="0" fontId="18" fillId="16" borderId="39" xfId="0" applyFont="1" applyFill="1" applyBorder="1" applyAlignment="1">
      <alignment horizontal="center" vertical="center"/>
    </xf>
    <xf numFmtId="0" fontId="18" fillId="16" borderId="40" xfId="0" applyFont="1" applyFill="1" applyBorder="1" applyAlignment="1">
      <alignment horizontal="center" vertical="center"/>
    </xf>
    <xf numFmtId="0" fontId="18" fillId="0" borderId="16" xfId="0" applyFont="1" applyBorder="1" applyAlignment="1">
      <alignment horizontal="center" vertical="center"/>
    </xf>
    <xf numFmtId="0" fontId="18" fillId="15" borderId="50" xfId="0" applyFont="1" applyFill="1" applyBorder="1" applyAlignment="1">
      <alignment horizontal="center" vertical="center"/>
    </xf>
    <xf numFmtId="0" fontId="18" fillId="16" borderId="2" xfId="0" applyFont="1" applyFill="1" applyBorder="1" applyAlignment="1">
      <alignment horizontal="center" vertical="center"/>
    </xf>
    <xf numFmtId="0" fontId="18" fillId="17" borderId="16" xfId="0" applyFont="1" applyFill="1" applyBorder="1" applyAlignment="1">
      <alignment horizontal="center" vertical="center"/>
    </xf>
    <xf numFmtId="0" fontId="17" fillId="0" borderId="17" xfId="0" applyFont="1" applyBorder="1" applyAlignment="1">
      <alignment vertical="center"/>
    </xf>
    <xf numFmtId="0" fontId="17" fillId="0" borderId="12" xfId="0" applyFont="1" applyBorder="1" applyAlignment="1">
      <alignment horizontal="center" vertical="center"/>
    </xf>
    <xf numFmtId="0" fontId="17" fillId="0" borderId="18" xfId="0" applyFont="1" applyBorder="1" applyAlignment="1">
      <alignment vertical="center" wrapText="1"/>
    </xf>
    <xf numFmtId="0" fontId="18" fillId="17" borderId="51" xfId="0" applyFont="1" applyFill="1" applyBorder="1" applyAlignment="1">
      <alignment horizontal="center" vertical="center"/>
    </xf>
    <xf numFmtId="0" fontId="18" fillId="17" borderId="12" xfId="0" applyFont="1" applyFill="1" applyBorder="1" applyAlignment="1">
      <alignment horizontal="center" vertical="center"/>
    </xf>
    <xf numFmtId="0" fontId="18" fillId="18" borderId="12" xfId="0" applyFont="1" applyFill="1" applyBorder="1" applyAlignment="1">
      <alignment horizontal="center" vertical="center"/>
    </xf>
    <xf numFmtId="0" fontId="18" fillId="18" borderId="18" xfId="0" applyFont="1" applyFill="1" applyBorder="1" applyAlignment="1">
      <alignment horizontal="center" vertical="center"/>
    </xf>
    <xf numFmtId="0" fontId="18" fillId="12" borderId="46" xfId="0" applyFont="1" applyFill="1" applyBorder="1" applyAlignment="1">
      <alignment horizontal="center" vertical="center"/>
    </xf>
    <xf numFmtId="0" fontId="18" fillId="12" borderId="47" xfId="0" applyFont="1" applyFill="1" applyBorder="1" applyAlignment="1">
      <alignment horizontal="center" vertical="center"/>
    </xf>
    <xf numFmtId="0" fontId="18" fillId="12" borderId="48" xfId="0" applyFont="1" applyFill="1" applyBorder="1" applyAlignment="1">
      <alignment horizontal="center" vertical="center"/>
    </xf>
    <xf numFmtId="49" fontId="18" fillId="0" borderId="17" xfId="0" applyNumberFormat="1" applyFont="1" applyBorder="1" applyAlignment="1">
      <alignment horizontal="center" vertical="center"/>
    </xf>
    <xf numFmtId="49" fontId="18" fillId="0" borderId="12" xfId="0" applyNumberFormat="1" applyFont="1" applyBorder="1" applyAlignment="1">
      <alignment horizontal="center" vertical="center"/>
    </xf>
    <xf numFmtId="49" fontId="18" fillId="0" borderId="18" xfId="0" applyNumberFormat="1" applyFont="1" applyBorder="1" applyAlignment="1">
      <alignment horizontal="center" vertical="center"/>
    </xf>
    <xf numFmtId="0" fontId="18" fillId="0" borderId="56" xfId="0" applyFont="1" applyBorder="1" applyAlignment="1">
      <alignment horizontal="center" vertical="center"/>
    </xf>
    <xf numFmtId="0" fontId="18" fillId="15" borderId="32" xfId="0" applyFont="1" applyFill="1" applyBorder="1" applyAlignment="1">
      <alignment horizontal="left" vertical="center" wrapText="1"/>
    </xf>
    <xf numFmtId="0" fontId="18" fillId="15" borderId="39" xfId="0" applyFont="1" applyFill="1" applyBorder="1" applyAlignment="1">
      <alignment horizontal="left" vertical="center" wrapText="1"/>
    </xf>
    <xf numFmtId="0" fontId="18" fillId="19" borderId="40" xfId="0" applyFont="1" applyFill="1" applyBorder="1" applyAlignment="1">
      <alignment horizontal="left" vertical="center" wrapText="1"/>
    </xf>
    <xf numFmtId="0" fontId="18" fillId="0" borderId="4" xfId="0" applyFont="1" applyBorder="1" applyAlignment="1">
      <alignment horizontal="center" vertical="center"/>
    </xf>
    <xf numFmtId="0" fontId="18" fillId="15" borderId="50" xfId="0" applyFont="1" applyFill="1" applyBorder="1" applyAlignment="1">
      <alignment horizontal="left" vertical="center" wrapText="1"/>
    </xf>
    <xf numFmtId="0" fontId="18" fillId="15" borderId="2" xfId="0" applyFont="1" applyFill="1" applyBorder="1" applyAlignment="1">
      <alignment horizontal="left" vertical="center" wrapText="1"/>
    </xf>
    <xf numFmtId="0" fontId="18" fillId="19" borderId="2" xfId="0" applyFont="1" applyFill="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center" vertical="center"/>
    </xf>
    <xf numFmtId="0" fontId="18" fillId="15" borderId="15" xfId="0" applyFont="1" applyFill="1" applyBorder="1" applyAlignment="1">
      <alignment horizontal="left" vertical="center" wrapText="1"/>
    </xf>
    <xf numFmtId="0" fontId="18" fillId="18" borderId="16" xfId="0" applyFont="1" applyFill="1" applyBorder="1" applyAlignment="1">
      <alignment horizontal="left" vertical="center" wrapText="1"/>
    </xf>
    <xf numFmtId="0" fontId="18" fillId="0" borderId="37" xfId="0" applyFont="1" applyBorder="1" applyAlignment="1">
      <alignment horizontal="center" vertical="center"/>
    </xf>
    <xf numFmtId="0" fontId="18" fillId="19" borderId="15" xfId="0" applyFont="1" applyFill="1" applyBorder="1" applyAlignment="1">
      <alignment horizontal="left" vertical="center" wrapText="1"/>
    </xf>
    <xf numFmtId="0" fontId="18" fillId="0" borderId="61" xfId="0" applyFont="1" applyBorder="1" applyAlignment="1">
      <alignment horizontal="left" vertical="center" wrapText="1"/>
    </xf>
    <xf numFmtId="0" fontId="18" fillId="18" borderId="2" xfId="0" applyFont="1" applyFill="1" applyBorder="1" applyAlignment="1">
      <alignment horizontal="left" vertical="center" wrapText="1"/>
    </xf>
    <xf numFmtId="0" fontId="18" fillId="18" borderId="58" xfId="0" applyFont="1" applyFill="1" applyBorder="1" applyAlignment="1">
      <alignment horizontal="left" vertical="center" wrapText="1"/>
    </xf>
    <xf numFmtId="0" fontId="17" fillId="0" borderId="38" xfId="0" applyFont="1" applyBorder="1" applyAlignment="1">
      <alignment horizontal="center" vertical="center"/>
    </xf>
    <xf numFmtId="0" fontId="17" fillId="0" borderId="15" xfId="0" applyFont="1" applyBorder="1" applyAlignment="1">
      <alignment horizontal="center" vertical="center"/>
    </xf>
    <xf numFmtId="0" fontId="17" fillId="0" borderId="17" xfId="0" applyFont="1" applyBorder="1" applyAlignment="1">
      <alignment horizontal="center" vertical="center"/>
    </xf>
    <xf numFmtId="0" fontId="17" fillId="0" borderId="2" xfId="0" applyFont="1" applyBorder="1" applyAlignment="1">
      <alignment horizontal="center" vertical="center" wrapText="1"/>
    </xf>
    <xf numFmtId="0" fontId="2" fillId="0" borderId="2" xfId="2" applyBorder="1" applyAlignment="1" applyProtection="1">
      <alignment vertical="center"/>
      <protection locked="0"/>
    </xf>
    <xf numFmtId="0" fontId="2" fillId="0" borderId="8" xfId="2" applyBorder="1" applyAlignment="1" applyProtection="1">
      <alignment vertical="center"/>
      <protection locked="0"/>
    </xf>
    <xf numFmtId="0" fontId="4" fillId="0" borderId="25" xfId="2" applyFont="1" applyBorder="1" applyAlignment="1" applyProtection="1">
      <alignment horizontal="center" vertical="center" wrapText="1"/>
      <protection locked="0"/>
    </xf>
    <xf numFmtId="0" fontId="3" fillId="0" borderId="25" xfId="0" applyFont="1" applyBorder="1" applyAlignment="1">
      <alignment horizontal="center" vertical="center" wrapText="1"/>
    </xf>
    <xf numFmtId="0" fontId="4" fillId="11" borderId="25" xfId="2" applyFont="1" applyFill="1" applyBorder="1" applyAlignment="1" applyProtection="1">
      <alignment horizontal="center" vertical="center" wrapText="1"/>
      <protection locked="0"/>
    </xf>
    <xf numFmtId="0" fontId="3" fillId="0" borderId="65" xfId="2" applyFont="1" applyBorder="1" applyAlignment="1" applyProtection="1">
      <alignment horizontal="center" vertical="center" wrapText="1"/>
      <protection locked="0"/>
    </xf>
    <xf numFmtId="0" fontId="3" fillId="2" borderId="47" xfId="2" applyFont="1" applyFill="1" applyBorder="1" applyAlignment="1" applyProtection="1">
      <alignment horizontal="center" vertical="center" wrapText="1"/>
      <protection locked="0"/>
    </xf>
    <xf numFmtId="0" fontId="4" fillId="2" borderId="47" xfId="2" applyFont="1" applyFill="1" applyBorder="1" applyAlignment="1" applyProtection="1">
      <alignment horizontal="center" vertical="center" wrapText="1"/>
      <protection locked="0"/>
    </xf>
    <xf numFmtId="0" fontId="3" fillId="0" borderId="47" xfId="2" applyFont="1" applyBorder="1" applyAlignment="1" applyProtection="1">
      <alignment horizontal="center" vertical="center" wrapText="1"/>
      <protection locked="0"/>
    </xf>
    <xf numFmtId="0" fontId="3" fillId="2" borderId="48" xfId="2" applyFont="1" applyFill="1" applyBorder="1" applyAlignment="1" applyProtection="1">
      <alignment horizontal="center" vertical="center" wrapText="1"/>
      <protection locked="0"/>
    </xf>
    <xf numFmtId="0" fontId="3" fillId="2" borderId="8" xfId="0" applyFont="1" applyFill="1" applyBorder="1" applyAlignment="1">
      <alignment horizontal="center" vertical="center" wrapText="1"/>
    </xf>
    <xf numFmtId="0" fontId="3" fillId="0" borderId="2" xfId="2" applyFont="1" applyBorder="1" applyAlignment="1" applyProtection="1">
      <alignment horizontal="left" vertical="center" wrapText="1"/>
      <protection locked="0"/>
    </xf>
    <xf numFmtId="0" fontId="3" fillId="21" borderId="12" xfId="0" applyFont="1" applyFill="1" applyBorder="1" applyAlignment="1">
      <alignment horizontal="center" vertical="center" wrapText="1"/>
    </xf>
    <xf numFmtId="0" fontId="3" fillId="0" borderId="8" xfId="2" applyFont="1" applyBorder="1" applyAlignment="1" applyProtection="1">
      <alignment horizontal="center" vertical="center" wrapText="1"/>
      <protection locked="0"/>
    </xf>
    <xf numFmtId="0" fontId="3" fillId="0" borderId="2" xfId="2" applyFont="1" applyBorder="1" applyAlignment="1" applyProtection="1">
      <alignment horizontal="center" vertical="center" wrapText="1"/>
      <protection locked="0"/>
    </xf>
    <xf numFmtId="0" fontId="3" fillId="0" borderId="12" xfId="2" applyFont="1" applyBorder="1" applyAlignment="1" applyProtection="1">
      <alignment horizontal="center" vertical="center" wrapText="1"/>
      <protection locked="0"/>
    </xf>
    <xf numFmtId="0" fontId="3" fillId="0" borderId="5" xfId="2" applyFont="1" applyBorder="1" applyAlignment="1" applyProtection="1">
      <alignment horizontal="center" vertical="center" wrapText="1"/>
      <protection locked="0"/>
    </xf>
    <xf numFmtId="0" fontId="3" fillId="0" borderId="25" xfId="2" applyFont="1" applyBorder="1" applyAlignment="1" applyProtection="1">
      <alignment horizontal="center" vertical="center" wrapText="1"/>
      <protection locked="0"/>
    </xf>
    <xf numFmtId="0" fontId="3" fillId="0" borderId="28" xfId="2" applyFont="1" applyBorder="1" applyAlignment="1" applyProtection="1">
      <alignment horizontal="center" vertical="center" wrapText="1"/>
      <protection locked="0"/>
    </xf>
    <xf numFmtId="0" fontId="3" fillId="2" borderId="8" xfId="2" applyFont="1" applyFill="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3" fillId="2" borderId="2" xfId="2"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19" xfId="0" applyFont="1" applyFill="1" applyBorder="1" applyAlignment="1" applyProtection="1">
      <alignment horizontal="center" vertical="center" wrapText="1"/>
      <protection locked="0"/>
    </xf>
    <xf numFmtId="0" fontId="8" fillId="2" borderId="9" xfId="0" applyFont="1" applyFill="1" applyBorder="1" applyAlignment="1" applyProtection="1">
      <alignment horizontal="center" vertical="center" wrapText="1"/>
      <protection locked="0"/>
    </xf>
    <xf numFmtId="0" fontId="8" fillId="2" borderId="0" xfId="0" applyFont="1" applyFill="1" applyAlignment="1" applyProtection="1">
      <alignment horizontal="center" vertical="center" wrapText="1"/>
      <protection locked="0"/>
    </xf>
    <xf numFmtId="0" fontId="8" fillId="2" borderId="11"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4" fillId="0" borderId="1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4" fillId="9" borderId="19" xfId="2" applyFont="1" applyFill="1" applyBorder="1" applyAlignment="1">
      <alignment horizontal="center" vertical="center" wrapText="1"/>
    </xf>
    <xf numFmtId="0" fontId="4" fillId="9" borderId="0" xfId="2" applyFont="1" applyFill="1" applyAlignment="1">
      <alignment horizontal="center" vertical="center" wrapText="1"/>
    </xf>
    <xf numFmtId="0" fontId="4" fillId="9" borderId="31" xfId="2" applyFont="1" applyFill="1" applyBorder="1" applyAlignment="1">
      <alignment horizontal="center" vertical="center" wrapText="1"/>
    </xf>
    <xf numFmtId="0" fontId="4" fillId="10" borderId="26" xfId="2" applyFont="1" applyFill="1" applyBorder="1" applyAlignment="1">
      <alignment horizontal="center" vertical="center" wrapText="1"/>
    </xf>
    <xf numFmtId="0" fontId="4" fillId="10" borderId="19" xfId="2" applyFont="1" applyFill="1" applyBorder="1" applyAlignment="1">
      <alignment horizontal="center" vertical="center" wrapText="1"/>
    </xf>
    <xf numFmtId="0" fontId="4" fillId="10" borderId="29" xfId="2" applyFont="1" applyFill="1" applyBorder="1" applyAlignment="1">
      <alignment horizontal="center" vertical="center" wrapText="1"/>
    </xf>
    <xf numFmtId="0" fontId="4" fillId="10" borderId="0" xfId="2" applyFont="1" applyFill="1" applyAlignment="1">
      <alignment horizontal="center" vertical="center" wrapText="1"/>
    </xf>
    <xf numFmtId="0" fontId="4" fillId="10" borderId="30" xfId="2" applyFont="1" applyFill="1" applyBorder="1" applyAlignment="1">
      <alignment horizontal="center" vertical="center" wrapText="1"/>
    </xf>
    <xf numFmtId="0" fontId="4" fillId="10" borderId="31" xfId="2" applyFont="1" applyFill="1" applyBorder="1" applyAlignment="1">
      <alignment horizontal="center" vertical="center" wrapText="1"/>
    </xf>
    <xf numFmtId="0" fontId="4" fillId="0" borderId="41"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13" xfId="2" applyFont="1" applyBorder="1" applyAlignment="1" applyProtection="1">
      <alignment horizontal="center" vertical="center" textRotation="90"/>
      <protection locked="0"/>
    </xf>
    <xf numFmtId="0" fontId="4" fillId="0" borderId="15" xfId="2" applyFont="1" applyBorder="1" applyAlignment="1" applyProtection="1">
      <alignment horizontal="center" vertical="center" textRotation="90"/>
      <protection locked="0"/>
    </xf>
    <xf numFmtId="0" fontId="4" fillId="0" borderId="8" xfId="2" applyFont="1" applyBorder="1" applyAlignment="1" applyProtection="1">
      <alignment horizontal="center" vertical="center" textRotation="90" wrapText="1"/>
      <protection locked="0"/>
    </xf>
    <xf numFmtId="0" fontId="4" fillId="0" borderId="2" xfId="2" applyFont="1" applyBorder="1" applyAlignment="1" applyProtection="1">
      <alignment horizontal="center" vertical="center" textRotation="90"/>
      <protection locked="0"/>
    </xf>
    <xf numFmtId="0" fontId="3" fillId="20" borderId="8" xfId="2" applyFont="1" applyFill="1" applyBorder="1" applyAlignment="1" applyProtection="1">
      <alignment horizontal="center" vertical="center" wrapText="1"/>
      <protection locked="0"/>
    </xf>
    <xf numFmtId="0" fontId="3" fillId="20" borderId="2" xfId="2" applyFont="1" applyFill="1" applyBorder="1" applyAlignment="1" applyProtection="1">
      <alignment horizontal="center" vertical="center" wrapText="1"/>
      <protection locked="0"/>
    </xf>
    <xf numFmtId="0" fontId="4" fillId="2" borderId="13" xfId="2" applyFont="1" applyFill="1" applyBorder="1" applyAlignment="1" applyProtection="1">
      <alignment horizontal="center" vertical="center" textRotation="90"/>
      <protection locked="0"/>
    </xf>
    <xf numFmtId="0" fontId="4" fillId="2" borderId="15" xfId="2" applyFont="1" applyFill="1" applyBorder="1" applyAlignment="1" applyProtection="1">
      <alignment horizontal="center" vertical="center" textRotation="90"/>
      <protection locked="0"/>
    </xf>
    <xf numFmtId="0" fontId="4" fillId="2" borderId="17" xfId="2" applyFont="1" applyFill="1" applyBorder="1" applyAlignment="1" applyProtection="1">
      <alignment horizontal="center" vertical="center" textRotation="90"/>
      <protection locked="0"/>
    </xf>
    <xf numFmtId="0" fontId="4" fillId="0" borderId="8" xfId="2" applyFont="1" applyBorder="1" applyAlignment="1" applyProtection="1">
      <alignment horizontal="center" vertical="center" textRotation="90"/>
      <protection locked="0"/>
    </xf>
    <xf numFmtId="0" fontId="4" fillId="0" borderId="12" xfId="2" applyFont="1" applyBorder="1" applyAlignment="1" applyProtection="1">
      <alignment horizontal="center" vertical="center" textRotation="90"/>
      <protection locked="0"/>
    </xf>
    <xf numFmtId="0" fontId="3" fillId="2" borderId="8" xfId="2" applyFont="1" applyFill="1" applyBorder="1" applyAlignment="1" applyProtection="1">
      <alignment horizontal="center" vertical="center" wrapText="1"/>
      <protection locked="0"/>
    </xf>
    <xf numFmtId="0" fontId="3" fillId="2" borderId="2" xfId="2" applyFont="1" applyFill="1" applyBorder="1" applyAlignment="1" applyProtection="1">
      <alignment horizontal="center" vertical="center"/>
      <protection locked="0"/>
    </xf>
    <xf numFmtId="0" fontId="3" fillId="2" borderId="12" xfId="2" applyFont="1" applyFill="1" applyBorder="1" applyAlignment="1" applyProtection="1">
      <alignment horizontal="center" vertical="center"/>
      <protection locked="0"/>
    </xf>
    <xf numFmtId="0" fontId="4" fillId="0" borderId="38" xfId="2" applyFont="1" applyBorder="1" applyAlignment="1" applyProtection="1">
      <alignment horizontal="center" vertical="center" textRotation="90"/>
      <protection locked="0"/>
    </xf>
    <xf numFmtId="0" fontId="4" fillId="0" borderId="39" xfId="2" applyFont="1" applyBorder="1" applyAlignment="1" applyProtection="1">
      <alignment horizontal="center" vertical="center" textRotation="90"/>
      <protection locked="0"/>
    </xf>
    <xf numFmtId="0" fontId="4" fillId="0" borderId="5" xfId="2" applyFont="1" applyBorder="1" applyAlignment="1" applyProtection="1">
      <alignment horizontal="center" vertical="center" textRotation="90"/>
      <protection locked="0"/>
    </xf>
    <xf numFmtId="0" fontId="3" fillId="2" borderId="39" xfId="2" applyFont="1" applyFill="1" applyBorder="1" applyAlignment="1" applyProtection="1">
      <alignment horizontal="center" vertical="center" wrapText="1"/>
      <protection locked="0"/>
    </xf>
    <xf numFmtId="0" fontId="3" fillId="2" borderId="2" xfId="2" applyFont="1" applyFill="1" applyBorder="1" applyAlignment="1" applyProtection="1">
      <alignment horizontal="center" vertical="center" wrapText="1"/>
      <protection locked="0"/>
    </xf>
    <xf numFmtId="0" fontId="3" fillId="2" borderId="5" xfId="2" applyFont="1" applyFill="1" applyBorder="1" applyAlignment="1" applyProtection="1">
      <alignment horizontal="center" vertical="center" wrapText="1"/>
      <protection locked="0"/>
    </xf>
    <xf numFmtId="0" fontId="4" fillId="0" borderId="22" xfId="2" applyFont="1" applyBorder="1" applyAlignment="1" applyProtection="1">
      <alignment horizontal="center" vertical="center" textRotation="90"/>
      <protection locked="0"/>
    </xf>
    <xf numFmtId="0" fontId="4" fillId="0" borderId="41" xfId="2" applyFont="1" applyBorder="1" applyAlignment="1" applyProtection="1">
      <alignment horizontal="center" vertical="center" textRotation="90"/>
      <protection locked="0"/>
    </xf>
    <xf numFmtId="0" fontId="4" fillId="2" borderId="35" xfId="2" applyFont="1" applyFill="1" applyBorder="1" applyAlignment="1" applyProtection="1">
      <alignment horizontal="center" vertical="center" textRotation="90"/>
      <protection locked="0"/>
    </xf>
    <xf numFmtId="0" fontId="3" fillId="0" borderId="8" xfId="2" applyFont="1" applyBorder="1" applyAlignment="1" applyProtection="1">
      <alignment horizontal="center" vertical="center" wrapText="1"/>
      <protection locked="0"/>
    </xf>
    <xf numFmtId="0" fontId="3" fillId="0" borderId="2" xfId="2" applyFont="1" applyBorder="1" applyAlignment="1" applyProtection="1">
      <alignment horizontal="center" vertical="center" wrapText="1"/>
      <protection locked="0"/>
    </xf>
    <xf numFmtId="0" fontId="3" fillId="0" borderId="5" xfId="2" applyFont="1" applyBorder="1" applyAlignment="1" applyProtection="1">
      <alignment horizontal="center" vertical="center" wrapText="1"/>
      <protection locked="0"/>
    </xf>
    <xf numFmtId="0" fontId="4" fillId="0" borderId="17" xfId="2" applyFont="1" applyBorder="1" applyAlignment="1" applyProtection="1">
      <alignment horizontal="center" vertical="center" textRotation="90"/>
      <protection locked="0"/>
    </xf>
    <xf numFmtId="0" fontId="3" fillId="0" borderId="12" xfId="2" applyFont="1" applyBorder="1" applyAlignment="1" applyProtection="1">
      <alignment horizontal="center" vertical="center" wrapText="1"/>
      <protection locked="0"/>
    </xf>
    <xf numFmtId="0" fontId="4" fillId="0" borderId="24" xfId="2" applyFont="1" applyBorder="1" applyAlignment="1" applyProtection="1">
      <alignment horizontal="center" vertical="center" textRotation="90"/>
      <protection locked="0"/>
    </xf>
    <xf numFmtId="0" fontId="4" fillId="0" borderId="44" xfId="2" applyFont="1" applyBorder="1" applyAlignment="1" applyProtection="1">
      <alignment horizontal="center" vertical="center" textRotation="90"/>
      <protection locked="0"/>
    </xf>
    <xf numFmtId="0" fontId="4" fillId="0" borderId="25" xfId="2" applyFont="1" applyBorder="1" applyAlignment="1" applyProtection="1">
      <alignment horizontal="center" vertical="center" textRotation="90"/>
      <protection locked="0"/>
    </xf>
    <xf numFmtId="0" fontId="4" fillId="0" borderId="43" xfId="2" applyFont="1" applyBorder="1" applyAlignment="1" applyProtection="1">
      <alignment horizontal="center" vertical="center" textRotation="90"/>
      <protection locked="0"/>
    </xf>
    <xf numFmtId="0" fontId="3" fillId="0" borderId="25" xfId="2" applyFont="1" applyBorder="1" applyAlignment="1" applyProtection="1">
      <alignment horizontal="center" vertical="center" wrapText="1"/>
      <protection locked="0"/>
    </xf>
    <xf numFmtId="0" fontId="3" fillId="0" borderId="43" xfId="2" applyFont="1" applyBorder="1" applyAlignment="1" applyProtection="1">
      <alignment horizontal="center" vertical="center" wrapText="1"/>
      <protection locked="0"/>
    </xf>
    <xf numFmtId="0" fontId="3" fillId="0" borderId="28" xfId="2" applyFont="1" applyBorder="1" applyAlignment="1" applyProtection="1">
      <alignment horizontal="center" vertical="center" wrapText="1"/>
      <protection locked="0"/>
    </xf>
    <xf numFmtId="0" fontId="4" fillId="0" borderId="28" xfId="2" applyFont="1" applyBorder="1" applyAlignment="1" applyProtection="1">
      <alignment horizontal="center" vertical="center" textRotation="90"/>
      <protection locked="0"/>
    </xf>
    <xf numFmtId="0" fontId="4" fillId="0" borderId="27" xfId="2" applyFont="1" applyBorder="1" applyAlignment="1" applyProtection="1">
      <alignment horizontal="center" vertical="center" textRotation="90"/>
      <protection locked="0"/>
    </xf>
    <xf numFmtId="0" fontId="4" fillId="0" borderId="35" xfId="2" applyFont="1" applyBorder="1" applyAlignment="1" applyProtection="1">
      <alignment horizontal="center" vertical="center" textRotation="90"/>
      <protection locked="0"/>
    </xf>
    <xf numFmtId="0" fontId="3" fillId="2" borderId="5" xfId="2" applyFont="1" applyFill="1" applyBorder="1" applyAlignment="1" applyProtection="1">
      <alignment horizontal="center" vertical="center"/>
      <protection locked="0"/>
    </xf>
    <xf numFmtId="0" fontId="19" fillId="2" borderId="13" xfId="2" applyFont="1" applyFill="1" applyBorder="1" applyAlignment="1" applyProtection="1">
      <alignment horizontal="center" vertical="center" textRotation="90" wrapText="1"/>
      <protection locked="0"/>
    </xf>
    <xf numFmtId="0" fontId="19" fillId="2" borderId="15" xfId="2" applyFont="1" applyFill="1" applyBorder="1" applyAlignment="1" applyProtection="1">
      <alignment horizontal="center" vertical="center" textRotation="90" wrapText="1"/>
      <protection locked="0"/>
    </xf>
    <xf numFmtId="0" fontId="19" fillId="2" borderId="17" xfId="2" applyFont="1" applyFill="1" applyBorder="1" applyAlignment="1" applyProtection="1">
      <alignment horizontal="center" vertical="center" textRotation="90" wrapText="1"/>
      <protection locked="0"/>
    </xf>
    <xf numFmtId="0" fontId="4" fillId="2" borderId="8" xfId="2" applyFont="1" applyFill="1" applyBorder="1" applyAlignment="1" applyProtection="1">
      <alignment horizontal="center" vertical="center" textRotation="90"/>
      <protection locked="0"/>
    </xf>
    <xf numFmtId="0" fontId="4" fillId="2" borderId="2" xfId="2" applyFont="1" applyFill="1" applyBorder="1" applyAlignment="1" applyProtection="1">
      <alignment horizontal="center" vertical="center" textRotation="90"/>
      <protection locked="0"/>
    </xf>
    <xf numFmtId="0" fontId="4" fillId="2" borderId="12" xfId="2" applyFont="1" applyFill="1" applyBorder="1" applyAlignment="1" applyProtection="1">
      <alignment horizontal="center" vertical="center" textRotation="90"/>
      <protection locked="0"/>
    </xf>
    <xf numFmtId="0" fontId="4" fillId="0" borderId="63" xfId="2" applyFont="1" applyBorder="1" applyAlignment="1" applyProtection="1">
      <alignment horizontal="center" vertical="center" textRotation="90"/>
      <protection locked="0"/>
    </xf>
    <xf numFmtId="0" fontId="4" fillId="0" borderId="64" xfId="2" applyFont="1" applyBorder="1" applyAlignment="1" applyProtection="1">
      <alignment horizontal="center" vertical="center" textRotation="90"/>
      <protection locked="0"/>
    </xf>
    <xf numFmtId="0" fontId="3" fillId="0" borderId="8" xfId="2" applyFont="1" applyBorder="1" applyAlignment="1" applyProtection="1">
      <alignment horizontal="center" vertical="center"/>
      <protection locked="0"/>
    </xf>
    <xf numFmtId="0" fontId="3" fillId="0" borderId="12" xfId="2" applyFont="1" applyBorder="1" applyAlignment="1" applyProtection="1">
      <alignment horizontal="center" vertical="center"/>
      <protection locked="0"/>
    </xf>
    <xf numFmtId="0" fontId="4" fillId="0" borderId="6" xfId="2" applyFont="1" applyBorder="1" applyAlignment="1" applyProtection="1">
      <alignment horizontal="center" vertical="center" textRotation="90"/>
      <protection locked="0"/>
    </xf>
    <xf numFmtId="0" fontId="4" fillId="0" borderId="7" xfId="2" applyFont="1" applyBorder="1" applyAlignment="1" applyProtection="1">
      <alignment horizontal="center" vertical="center" textRotation="90"/>
      <protection locked="0"/>
    </xf>
    <xf numFmtId="0" fontId="4" fillId="0" borderId="9" xfId="2" applyFont="1" applyBorder="1" applyAlignment="1" applyProtection="1">
      <alignment horizontal="center" vertical="center" textRotation="90"/>
      <protection locked="0"/>
    </xf>
    <xf numFmtId="0" fontId="4" fillId="0" borderId="10" xfId="2" applyFont="1" applyBorder="1" applyAlignment="1" applyProtection="1">
      <alignment horizontal="center" vertical="center" textRotation="90"/>
      <protection locked="0"/>
    </xf>
    <xf numFmtId="0" fontId="4" fillId="0" borderId="11" xfId="2" applyFont="1" applyBorder="1" applyAlignment="1" applyProtection="1">
      <alignment horizontal="center" vertical="center" textRotation="90"/>
      <protection locked="0"/>
    </xf>
    <xf numFmtId="0" fontId="4" fillId="0" borderId="42" xfId="2" applyFont="1" applyBorder="1" applyAlignment="1" applyProtection="1">
      <alignment horizontal="center" vertical="center" textRotation="90"/>
      <protection locked="0"/>
    </xf>
    <xf numFmtId="0" fontId="18" fillId="12" borderId="62" xfId="0" applyFont="1" applyFill="1" applyBorder="1" applyAlignment="1">
      <alignment horizontal="center" vertical="center"/>
    </xf>
    <xf numFmtId="0" fontId="18" fillId="12" borderId="54" xfId="0" applyFont="1" applyFill="1" applyBorder="1" applyAlignment="1">
      <alignment horizontal="center" vertical="center"/>
    </xf>
    <xf numFmtId="0" fontId="18" fillId="13" borderId="13" xfId="0" applyFont="1" applyFill="1" applyBorder="1" applyAlignment="1">
      <alignment horizontal="center" vertical="center" wrapText="1"/>
    </xf>
    <xf numFmtId="0" fontId="18" fillId="13" borderId="15" xfId="0" applyFont="1" applyFill="1" applyBorder="1" applyAlignment="1">
      <alignment horizontal="center" vertical="center" wrapText="1"/>
    </xf>
    <xf numFmtId="0" fontId="18" fillId="13" borderId="17" xfId="0" applyFont="1" applyFill="1" applyBorder="1" applyAlignment="1">
      <alignment horizontal="center" vertical="center" wrapText="1"/>
    </xf>
    <xf numFmtId="0" fontId="17" fillId="14" borderId="52" xfId="0" applyFont="1" applyFill="1" applyBorder="1" applyAlignment="1">
      <alignment horizontal="center" vertical="center"/>
    </xf>
    <xf numFmtId="0" fontId="17" fillId="14" borderId="53" xfId="0" applyFont="1" applyFill="1" applyBorder="1" applyAlignment="1">
      <alignment horizontal="center" vertical="center"/>
    </xf>
    <xf numFmtId="0" fontId="17" fillId="14" borderId="54" xfId="0" applyFont="1" applyFill="1" applyBorder="1" applyAlignment="1">
      <alignment horizontal="center" vertical="center"/>
    </xf>
    <xf numFmtId="0" fontId="18" fillId="12" borderId="0" xfId="0" applyFont="1" applyFill="1" applyAlignment="1">
      <alignment horizontal="center"/>
    </xf>
    <xf numFmtId="0" fontId="18" fillId="12" borderId="13" xfId="0" applyFont="1" applyFill="1" applyBorder="1" applyAlignment="1">
      <alignment horizontal="center" vertical="center" wrapText="1"/>
    </xf>
    <xf numFmtId="0" fontId="18" fillId="12" borderId="1" xfId="0" applyFont="1" applyFill="1" applyBorder="1" applyAlignment="1">
      <alignment horizontal="center" vertical="center" wrapText="1"/>
    </xf>
    <xf numFmtId="0" fontId="18" fillId="12" borderId="17" xfId="0" applyFont="1" applyFill="1" applyBorder="1" applyAlignment="1">
      <alignment horizontal="center" vertical="center" wrapText="1"/>
    </xf>
    <xf numFmtId="0" fontId="18" fillId="12" borderId="49" xfId="0" applyFont="1" applyFill="1" applyBorder="1" applyAlignment="1">
      <alignment horizontal="center" vertical="center" wrapText="1"/>
    </xf>
    <xf numFmtId="0" fontId="18" fillId="12" borderId="8" xfId="0" applyFont="1" applyFill="1" applyBorder="1" applyAlignment="1">
      <alignment horizontal="center" vertical="center" wrapText="1"/>
    </xf>
    <xf numFmtId="0" fontId="18" fillId="12" borderId="14" xfId="0" applyFont="1" applyFill="1" applyBorder="1" applyAlignment="1">
      <alignment horizontal="center" vertical="center" wrapText="1"/>
    </xf>
    <xf numFmtId="0" fontId="18" fillId="12" borderId="55" xfId="0" applyFont="1" applyFill="1" applyBorder="1" applyAlignment="1">
      <alignment horizontal="center" vertical="center" wrapText="1"/>
    </xf>
    <xf numFmtId="0" fontId="18" fillId="12" borderId="57" xfId="0" applyFont="1" applyFill="1" applyBorder="1" applyAlignment="1">
      <alignment horizontal="center" vertical="center" wrapText="1"/>
    </xf>
    <xf numFmtId="0" fontId="18" fillId="12" borderId="60" xfId="0" applyFont="1" applyFill="1" applyBorder="1" applyAlignment="1">
      <alignment horizontal="center" vertical="center" wrapText="1"/>
    </xf>
    <xf numFmtId="0" fontId="17" fillId="0" borderId="52" xfId="0" applyFont="1" applyBorder="1" applyAlignment="1">
      <alignment horizontal="center" vertical="center"/>
    </xf>
    <xf numFmtId="0" fontId="17" fillId="0" borderId="53" xfId="0" applyFont="1" applyBorder="1" applyAlignment="1">
      <alignment horizontal="center" vertical="center"/>
    </xf>
    <xf numFmtId="0" fontId="17" fillId="0" borderId="54" xfId="0" applyFont="1" applyBorder="1" applyAlignment="1">
      <alignment horizontal="center" vertical="center"/>
    </xf>
    <xf numFmtId="0" fontId="16" fillId="12" borderId="6" xfId="0" applyFont="1" applyFill="1" applyBorder="1" applyAlignment="1">
      <alignment horizontal="center" vertical="center"/>
    </xf>
    <xf numFmtId="0" fontId="16" fillId="12" borderId="19" xfId="0" applyFont="1" applyFill="1" applyBorder="1" applyAlignment="1">
      <alignment horizontal="center" vertical="center"/>
    </xf>
    <xf numFmtId="0" fontId="16" fillId="12" borderId="20" xfId="0" applyFont="1" applyFill="1" applyBorder="1" applyAlignment="1">
      <alignment horizontal="center" vertical="center"/>
    </xf>
    <xf numFmtId="0" fontId="16" fillId="12" borderId="9" xfId="0" applyFont="1" applyFill="1" applyBorder="1" applyAlignment="1">
      <alignment horizontal="center" vertical="center"/>
    </xf>
    <xf numFmtId="0" fontId="16" fillId="12" borderId="0" xfId="0" applyFont="1" applyFill="1" applyAlignment="1">
      <alignment horizontal="center" vertical="center"/>
    </xf>
    <xf numFmtId="0" fontId="16" fillId="12" borderId="21" xfId="0" applyFont="1" applyFill="1" applyBorder="1" applyAlignment="1">
      <alignment horizontal="center" vertical="center"/>
    </xf>
    <xf numFmtId="0" fontId="16" fillId="12" borderId="11" xfId="0" applyFont="1" applyFill="1" applyBorder="1" applyAlignment="1">
      <alignment horizontal="center" vertical="center"/>
    </xf>
    <xf numFmtId="0" fontId="16" fillId="12" borderId="23" xfId="0" applyFont="1" applyFill="1" applyBorder="1" applyAlignment="1">
      <alignment horizontal="center" vertical="center"/>
    </xf>
    <xf numFmtId="0" fontId="16" fillId="12" borderId="37" xfId="0" applyFont="1" applyFill="1" applyBorder="1" applyAlignment="1">
      <alignment horizontal="center" vertical="center"/>
    </xf>
    <xf numFmtId="0" fontId="18" fillId="13" borderId="1" xfId="0" applyFont="1" applyFill="1" applyBorder="1" applyAlignment="1">
      <alignment horizontal="center" vertical="center" wrapText="1"/>
    </xf>
    <xf numFmtId="0" fontId="18" fillId="13" borderId="49" xfId="0" applyFont="1" applyFill="1" applyBorder="1" applyAlignment="1">
      <alignment horizontal="center" vertical="center" wrapText="1"/>
    </xf>
    <xf numFmtId="0" fontId="18" fillId="13" borderId="8" xfId="0" applyFont="1" applyFill="1" applyBorder="1" applyAlignment="1">
      <alignment horizontal="center" vertical="center" wrapText="1"/>
    </xf>
    <xf numFmtId="0" fontId="18" fillId="13" borderId="14" xfId="0" applyFont="1" applyFill="1" applyBorder="1" applyAlignment="1">
      <alignment horizontal="center" vertical="center" wrapText="1"/>
    </xf>
    <xf numFmtId="0" fontId="2" fillId="0" borderId="0" xfId="2" applyFont="1" applyAlignment="1">
      <alignment vertical="center"/>
    </xf>
    <xf numFmtId="0" fontId="20" fillId="3" borderId="24" xfId="2" applyFont="1" applyFill="1" applyBorder="1" applyAlignment="1">
      <alignment horizontal="center" vertical="center" wrapText="1"/>
    </xf>
    <xf numFmtId="0" fontId="20" fillId="3" borderId="25" xfId="2" applyFont="1" applyFill="1" applyBorder="1" applyAlignment="1">
      <alignment horizontal="center" vertical="center" wrapText="1"/>
    </xf>
    <xf numFmtId="0" fontId="20" fillId="4" borderId="8" xfId="2" applyFont="1" applyFill="1" applyBorder="1" applyAlignment="1">
      <alignment horizontal="center" vertical="center" wrapText="1"/>
    </xf>
    <xf numFmtId="0" fontId="20" fillId="4" borderId="25" xfId="2" applyFont="1" applyFill="1" applyBorder="1" applyAlignment="1">
      <alignment horizontal="center" vertical="center" wrapText="1"/>
    </xf>
    <xf numFmtId="0" fontId="20" fillId="5" borderId="26" xfId="2" applyFont="1" applyFill="1" applyBorder="1" applyAlignment="1">
      <alignment horizontal="center" vertical="center" wrapText="1"/>
    </xf>
    <xf numFmtId="0" fontId="20" fillId="5" borderId="19" xfId="2" applyFont="1" applyFill="1" applyBorder="1" applyAlignment="1">
      <alignment horizontal="center" vertical="center" wrapText="1"/>
    </xf>
    <xf numFmtId="0" fontId="20" fillId="5" borderId="7" xfId="2" applyFont="1" applyFill="1" applyBorder="1" applyAlignment="1">
      <alignment horizontal="center" vertical="center" wrapText="1"/>
    </xf>
    <xf numFmtId="0" fontId="20" fillId="6" borderId="26" xfId="2" applyFont="1" applyFill="1" applyBorder="1" applyAlignment="1">
      <alignment horizontal="center" vertical="center"/>
    </xf>
    <xf numFmtId="0" fontId="20" fillId="6" borderId="19" xfId="2" applyFont="1" applyFill="1" applyBorder="1" applyAlignment="1">
      <alignment horizontal="center" vertical="center"/>
    </xf>
    <xf numFmtId="0" fontId="20" fillId="6" borderId="7" xfId="2" applyFont="1" applyFill="1" applyBorder="1" applyAlignment="1">
      <alignment horizontal="center" vertical="center"/>
    </xf>
    <xf numFmtId="0" fontId="20" fillId="7" borderId="25" xfId="2" applyFont="1" applyFill="1" applyBorder="1" applyAlignment="1">
      <alignment horizontal="center" vertical="center" textRotation="90" wrapText="1"/>
    </xf>
    <xf numFmtId="0" fontId="20" fillId="8" borderId="8" xfId="2" applyFont="1" applyFill="1" applyBorder="1" applyAlignment="1">
      <alignment horizontal="center" vertical="center" wrapText="1"/>
    </xf>
    <xf numFmtId="0" fontId="20" fillId="3" borderId="27" xfId="2" applyFont="1" applyFill="1" applyBorder="1" applyAlignment="1">
      <alignment horizontal="center" vertical="center" wrapText="1"/>
    </xf>
    <xf numFmtId="0" fontId="20" fillId="3" borderId="28" xfId="2" applyFont="1" applyFill="1" applyBorder="1" applyAlignment="1">
      <alignment horizontal="center" vertical="center" wrapText="1"/>
    </xf>
    <xf numFmtId="0" fontId="20" fillId="4" borderId="2" xfId="2" applyFont="1" applyFill="1" applyBorder="1" applyAlignment="1">
      <alignment horizontal="center" vertical="center" wrapText="1"/>
    </xf>
    <xf numFmtId="0" fontId="20" fillId="4" borderId="28" xfId="2" applyFont="1" applyFill="1" applyBorder="1" applyAlignment="1">
      <alignment horizontal="center" vertical="center" wrapText="1"/>
    </xf>
    <xf numFmtId="0" fontId="20" fillId="5" borderId="29" xfId="2" applyFont="1" applyFill="1" applyBorder="1" applyAlignment="1">
      <alignment horizontal="center" vertical="center" wrapText="1"/>
    </xf>
    <xf numFmtId="0" fontId="20" fillId="5" borderId="0" xfId="2" applyFont="1" applyFill="1" applyAlignment="1">
      <alignment horizontal="center" vertical="center" wrapText="1"/>
    </xf>
    <xf numFmtId="0" fontId="20" fillId="5" borderId="10" xfId="2" applyFont="1" applyFill="1" applyBorder="1" applyAlignment="1">
      <alignment horizontal="center" vertical="center" wrapText="1"/>
    </xf>
    <xf numFmtId="0" fontId="20" fillId="6" borderId="29" xfId="2" applyFont="1" applyFill="1" applyBorder="1" applyAlignment="1">
      <alignment horizontal="center" vertical="center"/>
    </xf>
    <xf numFmtId="0" fontId="20" fillId="6" borderId="0" xfId="2" applyFont="1" applyFill="1" applyAlignment="1">
      <alignment horizontal="center" vertical="center"/>
    </xf>
    <xf numFmtId="0" fontId="20" fillId="6" borderId="10" xfId="2" applyFont="1" applyFill="1" applyBorder="1" applyAlignment="1">
      <alignment horizontal="center" vertical="center"/>
    </xf>
    <xf numFmtId="0" fontId="20" fillId="7" borderId="28" xfId="2" applyFont="1" applyFill="1" applyBorder="1" applyAlignment="1">
      <alignment horizontal="center" vertical="center" textRotation="90" wrapText="1"/>
    </xf>
    <xf numFmtId="0" fontId="20" fillId="8" borderId="2" xfId="2" applyFont="1" applyFill="1" applyBorder="1" applyAlignment="1">
      <alignment horizontal="center" vertical="center" wrapText="1"/>
    </xf>
    <xf numFmtId="0" fontId="20" fillId="6" borderId="30" xfId="2" applyFont="1" applyFill="1" applyBorder="1" applyAlignment="1">
      <alignment horizontal="center" vertical="center"/>
    </xf>
    <xf numFmtId="0" fontId="20" fillId="6" borderId="31" xfId="2" applyFont="1" applyFill="1" applyBorder="1" applyAlignment="1">
      <alignment horizontal="center" vertical="center"/>
    </xf>
    <xf numFmtId="0" fontId="20" fillId="6" borderId="32" xfId="2" applyFont="1" applyFill="1" applyBorder="1" applyAlignment="1">
      <alignment horizontal="center" vertical="center"/>
    </xf>
    <xf numFmtId="0" fontId="20" fillId="4" borderId="5" xfId="2" applyFont="1" applyFill="1" applyBorder="1" applyAlignment="1">
      <alignment horizontal="center" vertical="center" wrapText="1"/>
    </xf>
    <xf numFmtId="0" fontId="20" fillId="5" borderId="5" xfId="2" applyFont="1" applyFill="1" applyBorder="1" applyAlignment="1">
      <alignment horizontal="center" vertical="center" wrapText="1"/>
    </xf>
    <xf numFmtId="0" fontId="20" fillId="6" borderId="33" xfId="2" applyFont="1" applyFill="1" applyBorder="1" applyAlignment="1">
      <alignment horizontal="center" vertical="center" textRotation="90" wrapText="1"/>
    </xf>
    <xf numFmtId="0" fontId="20" fillId="6" borderId="34" xfId="2" applyFont="1" applyFill="1" applyBorder="1" applyAlignment="1">
      <alignment horizontal="center" vertical="center" textRotation="90" wrapText="1"/>
    </xf>
    <xf numFmtId="0" fontId="20" fillId="8" borderId="5" xfId="2" applyFont="1" applyFill="1" applyBorder="1" applyAlignment="1">
      <alignment horizontal="center" vertical="center" textRotation="90" wrapText="1"/>
    </xf>
    <xf numFmtId="0" fontId="21" fillId="0" borderId="8" xfId="0" applyFont="1" applyBorder="1" applyAlignment="1">
      <alignment vertical="center"/>
    </xf>
    <xf numFmtId="0" fontId="2" fillId="0" borderId="8" xfId="2" applyFont="1" applyBorder="1" applyAlignment="1" applyProtection="1">
      <alignment horizontal="center" vertical="center" wrapText="1"/>
      <protection locked="0"/>
    </xf>
    <xf numFmtId="0" fontId="21" fillId="0" borderId="8" xfId="0" applyFont="1" applyBorder="1" applyAlignment="1">
      <alignment horizontal="center" vertical="center"/>
    </xf>
    <xf numFmtId="0" fontId="3" fillId="2" borderId="8" xfId="0" applyFont="1" applyFill="1" applyBorder="1" applyAlignment="1">
      <alignment horizontal="left" vertical="center" wrapText="1"/>
    </xf>
    <xf numFmtId="0" fontId="2" fillId="0" borderId="0" xfId="2" applyFont="1" applyAlignment="1" applyProtection="1">
      <alignment vertical="center"/>
      <protection locked="0"/>
    </xf>
    <xf numFmtId="0" fontId="21" fillId="0" borderId="2" xfId="0" applyFont="1" applyBorder="1" applyAlignment="1">
      <alignment vertical="center"/>
    </xf>
    <xf numFmtId="0" fontId="2" fillId="0" borderId="2" xfId="2" applyFont="1" applyBorder="1" applyAlignment="1" applyProtection="1">
      <alignment horizontal="center" vertical="center" wrapText="1"/>
      <protection locked="0"/>
    </xf>
    <xf numFmtId="0" fontId="3" fillId="2" borderId="2" xfId="0" applyFont="1" applyFill="1" applyBorder="1" applyAlignment="1">
      <alignment horizontal="left" vertical="center" wrapText="1"/>
    </xf>
    <xf numFmtId="0" fontId="3" fillId="0" borderId="2" xfId="0" applyFont="1" applyBorder="1" applyAlignment="1">
      <alignment horizontal="center" vertical="center"/>
    </xf>
    <xf numFmtId="0" fontId="21" fillId="0" borderId="2" xfId="0" applyFont="1" applyBorder="1"/>
    <xf numFmtId="0" fontId="21" fillId="0" borderId="2" xfId="0" applyFont="1" applyBorder="1" applyAlignment="1">
      <alignment horizontal="center" vertical="center"/>
    </xf>
    <xf numFmtId="0" fontId="3" fillId="2" borderId="2" xfId="0" applyFont="1" applyFill="1" applyBorder="1" applyAlignment="1">
      <alignment horizontal="center" vertical="center"/>
    </xf>
    <xf numFmtId="0" fontId="3" fillId="0" borderId="39" xfId="0" applyFont="1" applyBorder="1" applyAlignment="1">
      <alignment horizontal="center" vertical="center"/>
    </xf>
    <xf numFmtId="0" fontId="3" fillId="0" borderId="40" xfId="2" applyFont="1" applyBorder="1" applyAlignment="1" applyProtection="1">
      <alignment horizontal="center" vertical="center" wrapText="1"/>
      <protection locked="0"/>
    </xf>
    <xf numFmtId="0" fontId="3" fillId="0" borderId="5" xfId="0" applyFont="1" applyBorder="1" applyAlignment="1">
      <alignment horizontal="center" vertical="center"/>
    </xf>
    <xf numFmtId="0" fontId="3" fillId="0" borderId="2" xfId="0" applyFont="1" applyBorder="1" applyAlignment="1">
      <alignment vertical="center"/>
    </xf>
    <xf numFmtId="0" fontId="2" fillId="2" borderId="0" xfId="2" applyFont="1" applyFill="1" applyAlignment="1" applyProtection="1">
      <alignment vertical="center"/>
      <protection locked="0"/>
    </xf>
    <xf numFmtId="0" fontId="3" fillId="2" borderId="8" xfId="0" applyFont="1" applyFill="1" applyBorder="1" applyAlignment="1">
      <alignment horizontal="center" vertical="center"/>
    </xf>
    <xf numFmtId="0" fontId="3" fillId="2" borderId="8" xfId="0" applyFont="1" applyFill="1" applyBorder="1" applyAlignment="1">
      <alignment vertical="center" wrapText="1"/>
    </xf>
    <xf numFmtId="0" fontId="3" fillId="0" borderId="2" xfId="0" applyFont="1" applyBorder="1" applyAlignment="1">
      <alignment vertical="center" wrapText="1"/>
    </xf>
    <xf numFmtId="0" fontId="3" fillId="0" borderId="8" xfId="0" applyFont="1" applyBorder="1" applyAlignment="1">
      <alignment vertical="center" wrapText="1"/>
    </xf>
    <xf numFmtId="0" fontId="3" fillId="0" borderId="12" xfId="0" applyFont="1" applyBorder="1" applyAlignment="1">
      <alignment horizontal="center" vertical="center"/>
    </xf>
    <xf numFmtId="0" fontId="4" fillId="2" borderId="12"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12" xfId="0" applyFont="1" applyFill="1" applyBorder="1" applyAlignment="1">
      <alignment vertical="center" wrapText="1"/>
    </xf>
    <xf numFmtId="0" fontId="3" fillId="2" borderId="12" xfId="0" applyFont="1" applyFill="1" applyBorder="1" applyAlignment="1">
      <alignment horizontal="left" vertical="center" wrapText="1"/>
    </xf>
    <xf numFmtId="0" fontId="3" fillId="0" borderId="18" xfId="0" applyFont="1" applyBorder="1" applyAlignment="1">
      <alignment vertical="center" wrapText="1"/>
    </xf>
    <xf numFmtId="0" fontId="3" fillId="0" borderId="8" xfId="0" applyFont="1" applyBorder="1" applyAlignment="1">
      <alignment horizontal="center" vertical="center"/>
    </xf>
    <xf numFmtId="0" fontId="3" fillId="0" borderId="8" xfId="0" applyFont="1" applyBorder="1" applyAlignment="1">
      <alignment vertical="center"/>
    </xf>
    <xf numFmtId="0" fontId="3" fillId="2" borderId="2" xfId="0" applyFont="1" applyFill="1" applyBorder="1" applyAlignment="1">
      <alignment vertical="center" wrapText="1"/>
    </xf>
    <xf numFmtId="0" fontId="3" fillId="0" borderId="12" xfId="0" applyFont="1" applyBorder="1" applyAlignment="1">
      <alignment vertical="center" wrapText="1"/>
    </xf>
    <xf numFmtId="0" fontId="4" fillId="2" borderId="2" xfId="0" applyFont="1" applyFill="1" applyBorder="1" applyAlignment="1">
      <alignment horizontal="center" vertical="center" wrapText="1"/>
    </xf>
    <xf numFmtId="0" fontId="3" fillId="0" borderId="2" xfId="2" applyFont="1" applyBorder="1" applyAlignment="1">
      <alignment horizontal="center" vertical="center" wrapText="1" indent="1"/>
    </xf>
    <xf numFmtId="0" fontId="3" fillId="0" borderId="5" xfId="0" applyFont="1" applyBorder="1" applyAlignment="1">
      <alignment vertical="center"/>
    </xf>
    <xf numFmtId="0" fontId="3" fillId="0" borderId="5" xfId="0" applyFont="1" applyBorder="1" applyAlignment="1">
      <alignment vertical="center" wrapText="1"/>
    </xf>
    <xf numFmtId="0" fontId="2" fillId="0" borderId="13" xfId="2" applyFont="1" applyBorder="1" applyAlignment="1" applyProtection="1">
      <alignment vertical="center"/>
      <protection locked="0"/>
    </xf>
    <xf numFmtId="0" fontId="3" fillId="0" borderId="25" xfId="0" applyFont="1" applyBorder="1" applyAlignment="1">
      <alignment horizontal="center" vertical="center"/>
    </xf>
    <xf numFmtId="0" fontId="3" fillId="0" borderId="25" xfId="0" applyFont="1" applyBorder="1" applyAlignment="1">
      <alignment vertical="center"/>
    </xf>
    <xf numFmtId="0" fontId="3" fillId="0" borderId="25" xfId="0" applyFont="1" applyBorder="1" applyAlignment="1">
      <alignment vertical="center" wrapText="1"/>
    </xf>
    <xf numFmtId="0" fontId="2" fillId="0" borderId="15" xfId="2" applyFont="1" applyBorder="1" applyAlignment="1" applyProtection="1">
      <alignment vertical="center"/>
      <protection locked="0"/>
    </xf>
    <xf numFmtId="0" fontId="3" fillId="2" borderId="47" xfId="0" applyFont="1" applyFill="1" applyBorder="1" applyAlignment="1">
      <alignment horizontal="center" vertical="center"/>
    </xf>
    <xf numFmtId="0" fontId="3" fillId="2" borderId="47" xfId="0" applyFont="1" applyFill="1" applyBorder="1" applyAlignment="1">
      <alignment horizontal="center" vertical="center" wrapText="1"/>
    </xf>
    <xf numFmtId="0" fontId="3" fillId="2" borderId="47" xfId="0" applyFont="1" applyFill="1" applyBorder="1" applyAlignment="1">
      <alignment vertical="center" wrapText="1"/>
    </xf>
    <xf numFmtId="0" fontId="3" fillId="0" borderId="39" xfId="0" applyFont="1" applyBorder="1" applyAlignment="1">
      <alignment vertical="center"/>
    </xf>
    <xf numFmtId="0" fontId="3" fillId="2" borderId="39" xfId="0" applyFont="1" applyFill="1" applyBorder="1" applyAlignment="1">
      <alignment horizontal="center" vertical="center" wrapText="1"/>
    </xf>
    <xf numFmtId="0" fontId="3" fillId="0" borderId="39" xfId="0" applyFont="1" applyBorder="1" applyAlignment="1">
      <alignment vertical="center" wrapText="1"/>
    </xf>
    <xf numFmtId="0" fontId="3" fillId="2" borderId="5" xfId="0" applyFont="1" applyFill="1" applyBorder="1" applyAlignment="1">
      <alignment horizontal="center" vertical="center" wrapText="1"/>
    </xf>
    <xf numFmtId="0" fontId="3" fillId="0" borderId="8" xfId="0" applyFont="1" applyBorder="1" applyAlignment="1">
      <alignment horizontal="right" vertical="center" wrapText="1"/>
    </xf>
    <xf numFmtId="0" fontId="3" fillId="0" borderId="8" xfId="0" applyFont="1" applyBorder="1"/>
    <xf numFmtId="0" fontId="3" fillId="0" borderId="12" xfId="0" applyFont="1" applyBorder="1" applyAlignment="1">
      <alignment vertical="center"/>
    </xf>
    <xf numFmtId="0" fontId="2" fillId="2" borderId="8" xfId="2" applyFont="1" applyFill="1" applyBorder="1" applyAlignment="1" applyProtection="1">
      <alignment horizontal="center" vertical="center" wrapText="1"/>
      <protection locked="0"/>
    </xf>
    <xf numFmtId="0" fontId="2" fillId="2" borderId="2" xfId="2" applyFont="1" applyFill="1" applyBorder="1" applyAlignment="1" applyProtection="1">
      <alignment horizontal="center" vertical="center" wrapText="1"/>
      <protection locked="0"/>
    </xf>
    <xf numFmtId="0" fontId="2" fillId="2" borderId="12" xfId="2" applyFont="1" applyFill="1" applyBorder="1" applyAlignment="1" applyProtection="1">
      <alignment horizontal="center" vertical="center" wrapText="1"/>
      <protection locked="0"/>
    </xf>
    <xf numFmtId="0" fontId="4" fillId="0" borderId="12" xfId="0" applyFont="1" applyBorder="1" applyAlignment="1">
      <alignment horizontal="center" vertical="center" wrapText="1"/>
    </xf>
    <xf numFmtId="0" fontId="3" fillId="0" borderId="16" xfId="0" applyFont="1" applyBorder="1" applyAlignment="1">
      <alignment vertical="center" wrapText="1"/>
    </xf>
  </cellXfs>
  <cellStyles count="3">
    <cellStyle name="Excel Built-in Normal" xfId="1"/>
    <cellStyle name="Normal" xfId="0" builtinId="0"/>
    <cellStyle name="Normal 2" xfId="2"/>
  </cellStyles>
  <dxfs count="236">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ont>
        <color auto="1"/>
        <name val="Cambria"/>
        <scheme val="none"/>
      </font>
      <fill>
        <patternFill>
          <bgColor rgb="FF92D050"/>
        </patternFill>
      </fill>
    </dxf>
    <dxf>
      <font>
        <color auto="1"/>
        <name val="Cambria"/>
        <scheme val="none"/>
      </font>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301625</xdr:colOff>
      <xdr:row>1</xdr:row>
      <xdr:rowOff>95250</xdr:rowOff>
    </xdr:from>
    <xdr:to>
      <xdr:col>3</xdr:col>
      <xdr:colOff>1571625</xdr:colOff>
      <xdr:row>4</xdr:row>
      <xdr:rowOff>361245</xdr:rowOff>
    </xdr:to>
    <xdr:pic>
      <xdr:nvPicPr>
        <xdr:cNvPr id="3" name="Imagen 2"/>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5625" y="619125"/>
          <a:ext cx="3175000" cy="15518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666750</xdr:colOff>
      <xdr:row>5</xdr:row>
      <xdr:rowOff>57150</xdr:rowOff>
    </xdr:from>
    <xdr:to>
      <xdr:col>11</xdr:col>
      <xdr:colOff>390525</xdr:colOff>
      <xdr:row>29</xdr:row>
      <xdr:rowOff>47625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rcRect l="29852" t="29033" r="13661" b="14404"/>
        <a:stretch>
          <a:fillRect/>
        </a:stretch>
      </xdr:blipFill>
      <xdr:spPr bwMode="auto">
        <a:xfrm>
          <a:off x="666750" y="1009650"/>
          <a:ext cx="8105775" cy="45624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oslanders\AppData\Local\Microsoft\Windows\INetCache\Content.Outlook\5K9YZD10\Formato%20Estrategia%20de%20Racionalizaci&#243;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10.2\Medici&#243;n%20y%20Mejora\Users\yulieth.diaz\Downloads\MAPA%20DE%20RIEGOS%20PUBLIDRUG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Julieth\Downloads\Anexo%2001%20MAPA%20DE%20RIESGOS%20DE%20CORRUPCI&#211;N%202016%20SN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ESTRATEGIAS DE RACIONALIZACION"/>
      <sheetName val="CADENA DE TRÁMITES"/>
      <sheetName val="TABLA"/>
      <sheetName val="Tablas instituciones"/>
      <sheetName val="Hoja1"/>
    </sheetNames>
    <sheetDataSet>
      <sheetData sheetId="0"/>
      <sheetData sheetId="1"/>
      <sheetData sheetId="2"/>
      <sheetData sheetId="3">
        <row r="2">
          <cell r="C2" t="str">
            <v>Central</v>
          </cell>
          <cell r="D2" t="str">
            <v>Escoger opción</v>
          </cell>
          <cell r="E2">
            <v>2013</v>
          </cell>
          <cell r="F2" t="str">
            <v>Factores Externos y/o Internos</v>
          </cell>
        </row>
        <row r="3">
          <cell r="C3" t="str">
            <v>Descentralizado</v>
          </cell>
          <cell r="D3" t="str">
            <v>Bogotá D.C</v>
          </cell>
          <cell r="E3">
            <v>2014</v>
          </cell>
          <cell r="F3" t="str">
            <v>GRAT</v>
          </cell>
        </row>
        <row r="4">
          <cell r="D4" t="str">
            <v>Amazonas</v>
          </cell>
          <cell r="E4">
            <v>2015</v>
          </cell>
          <cell r="F4" t="str">
            <v>Cumplimiento de disposiciones legales</v>
          </cell>
        </row>
        <row r="5">
          <cell r="D5" t="str">
            <v>Antioquia</v>
          </cell>
          <cell r="E5">
            <v>2016</v>
          </cell>
          <cell r="F5" t="str">
            <v>Iniciativa de la institución</v>
          </cell>
        </row>
        <row r="6">
          <cell r="D6" t="str">
            <v>Arauca</v>
          </cell>
        </row>
        <row r="7">
          <cell r="D7" t="str">
            <v>Atlántico</v>
          </cell>
        </row>
        <row r="8">
          <cell r="D8" t="str">
            <v>Bolívar</v>
          </cell>
        </row>
        <row r="9">
          <cell r="D9" t="str">
            <v>Boyacá</v>
          </cell>
        </row>
        <row r="10">
          <cell r="D10" t="str">
            <v>Caldas</v>
          </cell>
        </row>
        <row r="11">
          <cell r="D11" t="str">
            <v>Caquetá</v>
          </cell>
        </row>
        <row r="12">
          <cell r="D12" t="str">
            <v>Casanare</v>
          </cell>
        </row>
        <row r="13">
          <cell r="D13" t="str">
            <v>Cauca</v>
          </cell>
        </row>
        <row r="14">
          <cell r="D14" t="str">
            <v>Cesar</v>
          </cell>
        </row>
        <row r="15">
          <cell r="D15" t="str">
            <v>Choco</v>
          </cell>
        </row>
        <row r="16">
          <cell r="D16" t="str">
            <v>Córdoba</v>
          </cell>
        </row>
        <row r="17">
          <cell r="D17" t="str">
            <v>Cundinamarca</v>
          </cell>
        </row>
        <row r="18">
          <cell r="D18" t="str">
            <v>Guainía</v>
          </cell>
        </row>
        <row r="19">
          <cell r="D19" t="str">
            <v>Guaviare</v>
          </cell>
        </row>
        <row r="20">
          <cell r="D20" t="str">
            <v>Huila</v>
          </cell>
        </row>
        <row r="21">
          <cell r="D21" t="str">
            <v>La Guajira</v>
          </cell>
        </row>
        <row r="22">
          <cell r="D22" t="str">
            <v>Magdalena</v>
          </cell>
        </row>
        <row r="23">
          <cell r="D23" t="str">
            <v>Meta</v>
          </cell>
        </row>
        <row r="24">
          <cell r="D24" t="str">
            <v>Nariño</v>
          </cell>
        </row>
        <row r="25">
          <cell r="D25" t="str">
            <v>Norte de Santander</v>
          </cell>
        </row>
        <row r="26">
          <cell r="D26" t="str">
            <v>Putumayo</v>
          </cell>
        </row>
        <row r="27">
          <cell r="D27" t="str">
            <v>Quindío</v>
          </cell>
        </row>
        <row r="28">
          <cell r="D28" t="str">
            <v>Risaralda</v>
          </cell>
        </row>
        <row r="29">
          <cell r="D29" t="str">
            <v>San Andrés y Providencia</v>
          </cell>
        </row>
        <row r="30">
          <cell r="D30" t="str">
            <v>Santander</v>
          </cell>
        </row>
        <row r="31">
          <cell r="D31" t="str">
            <v>Sucre</v>
          </cell>
        </row>
        <row r="32">
          <cell r="D32" t="str">
            <v>Tolima</v>
          </cell>
        </row>
        <row r="33">
          <cell r="D33" t="str">
            <v>Valle del Cauca</v>
          </cell>
        </row>
        <row r="34">
          <cell r="D34" t="str">
            <v>Vaupes</v>
          </cell>
        </row>
        <row r="35">
          <cell r="D35" t="str">
            <v>Vichada</v>
          </cell>
        </row>
      </sheetData>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o1"/>
      <sheetName val="MAPA DE RIESGOS"/>
      <sheetName val="Hoja4"/>
      <sheetName val="T PROBABILIDAD"/>
      <sheetName val="T IMPACTO"/>
      <sheetName val="MATRIZ DE CALIFICACIÓN"/>
    </sheetNames>
    <sheetDataSet>
      <sheetData sheetId="0" refreshError="1"/>
      <sheetData sheetId="1"/>
      <sheetData sheetId="2">
        <row r="3">
          <cell r="C3" t="str">
            <v>Gestión Estratégica</v>
          </cell>
          <cell r="D3" t="str">
            <v>Riesgo de Corrupción</v>
          </cell>
          <cell r="E3" t="str">
            <v>Raro</v>
          </cell>
          <cell r="F3" t="str">
            <v>Insignificante</v>
          </cell>
          <cell r="G3" t="str">
            <v>Evitar</v>
          </cell>
          <cell r="H3" t="str">
            <v>Preventivo</v>
          </cell>
        </row>
        <row r="4">
          <cell r="C4" t="str">
            <v>Gestión de la mejora</v>
          </cell>
          <cell r="D4" t="str">
            <v>Riesgo de Cumplimiento</v>
          </cell>
          <cell r="E4" t="str">
            <v>Improbable</v>
          </cell>
          <cell r="F4" t="str">
            <v>Menor</v>
          </cell>
          <cell r="G4" t="str">
            <v>Reducir</v>
          </cell>
          <cell r="H4" t="str">
            <v>Correctivo</v>
          </cell>
        </row>
        <row r="5">
          <cell r="C5" t="str">
            <v>Gestión Comercial</v>
          </cell>
          <cell r="D5" t="str">
            <v>Riesgo de Imagen</v>
          </cell>
          <cell r="E5" t="str">
            <v>Posible</v>
          </cell>
          <cell r="F5" t="str">
            <v>Moderado</v>
          </cell>
          <cell r="G5" t="str">
            <v>Compartir</v>
          </cell>
        </row>
        <row r="6">
          <cell r="C6" t="str">
            <v>Gestión de Diseño</v>
          </cell>
          <cell r="D6" t="str">
            <v>Riesgo de Tecnología</v>
          </cell>
          <cell r="E6" t="str">
            <v>Probable</v>
          </cell>
          <cell r="F6" t="str">
            <v>Mayor</v>
          </cell>
          <cell r="G6" t="str">
            <v>Asumir</v>
          </cell>
        </row>
        <row r="7">
          <cell r="C7" t="str">
            <v>Gestión de Producción</v>
          </cell>
          <cell r="D7" t="str">
            <v>Riesgo Estratégico</v>
          </cell>
          <cell r="E7" t="str">
            <v>Casi seguro</v>
          </cell>
          <cell r="F7" t="str">
            <v>Catastrófico</v>
          </cell>
        </row>
        <row r="8">
          <cell r="C8" t="str">
            <v>Gestión Logística</v>
          </cell>
          <cell r="D8" t="str">
            <v>Riesgo Financiero</v>
          </cell>
        </row>
        <row r="9">
          <cell r="C9" t="str">
            <v>Gestión Humana</v>
          </cell>
          <cell r="D9" t="str">
            <v>Riesgo Operativo</v>
          </cell>
        </row>
        <row r="10">
          <cell r="C10" t="str">
            <v>Gestión de Abastecimiento</v>
          </cell>
          <cell r="D10" t="str">
            <v>Riesgo Medio Ambiental</v>
          </cell>
        </row>
        <row r="11">
          <cell r="C11" t="str">
            <v>Gestión Financiera</v>
          </cell>
        </row>
        <row r="12">
          <cell r="C12" t="str">
            <v>Gestión de Mantenimiento</v>
          </cell>
        </row>
      </sheetData>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ronograma Gestión RC 2016"/>
      <sheetName val="AnálisisRC"/>
      <sheetName val="F_Controles"/>
      <sheetName val="Matriz Riesgos de Corrupción"/>
      <sheetName val="F_Imp_AU1"/>
      <sheetName val="F_Imp_AI1"/>
      <sheetName val="F_Imp_SU1"/>
      <sheetName val="F_Imp_RI1"/>
      <sheetName val="F_Imp_ME1"/>
      <sheetName val="F_Imp_PA1"/>
      <sheetName val="F_Imp_PP1"/>
      <sheetName val="F_Imp_PC1"/>
      <sheetName val="F_Imp_GD1"/>
      <sheetName val="F_Imp_RC1"/>
    </sheetNames>
    <sheetDataSet>
      <sheetData sheetId="0"/>
      <sheetData sheetId="1"/>
      <sheetData sheetId="2">
        <row r="28">
          <cell r="B28" t="str">
            <v>Gestión de Atención al Usuario del Sistema General de Seguridad Social en Salud</v>
          </cell>
          <cell r="C28" t="str">
            <v>Realizar cobros indebidos o solicitar favores a cambio de filtrar, alterar información, retrasar o agilizar decisiones derivadas de la solución de PQRD.</v>
          </cell>
          <cell r="D28">
            <v>2</v>
          </cell>
          <cell r="E28">
            <v>10</v>
          </cell>
          <cell r="F28" t="str">
            <v>AU</v>
          </cell>
        </row>
        <row r="29">
          <cell r="B29" t="str">
            <v xml:space="preserve">Auditoría a los Sujetos Vigilados </v>
          </cell>
          <cell r="C29" t="str">
            <v>Con conocimiento de quien verifica información en la Supersalud, permitir injustificadamente a los vigilados que continúen las falencias en la prestación de servicios de salud, a cambio de incentivos económicos/favores.</v>
          </cell>
          <cell r="D29">
            <v>2</v>
          </cell>
          <cell r="E29">
            <v>20</v>
          </cell>
          <cell r="F29" t="str">
            <v>AI</v>
          </cell>
        </row>
        <row r="30">
          <cell r="B30" t="str">
            <v>Supervisión a los Sujetos Vigilados de la Superintendencia Nacional de Salud</v>
          </cell>
          <cell r="C30" t="str">
            <v>Permitir la habilitación y modificaciones de EAPB que no cumplen las condiciones mínimas requeridas, y recibir algún tipo de contraprestación/favor a cambio.</v>
          </cell>
          <cell r="D30">
            <v>2</v>
          </cell>
          <cell r="E30">
            <v>20</v>
          </cell>
          <cell r="F30" t="str">
            <v>SU</v>
          </cell>
        </row>
        <row r="31">
          <cell r="B31" t="str">
            <v>Evaluación Integral de Riesgos de Sujetos Vigilados</v>
          </cell>
          <cell r="C31" t="str">
            <v xml:space="preserve">Con conocimiento de quien verifica los riesgos en las entidades vigiladas, ocultar la situación real, o no actuar con rigor y oportunidad frente a los riesgos evidenciados y solicitar cobros o favores a cambio. </v>
          </cell>
          <cell r="D31">
            <v>1</v>
          </cell>
          <cell r="E31">
            <v>20</v>
          </cell>
          <cell r="F31" t="str">
            <v>RI</v>
          </cell>
        </row>
        <row r="32">
          <cell r="B32" t="str">
            <v xml:space="preserve">Adopción y Seguimiento de Acciones y Medidas Especiales </v>
          </cell>
          <cell r="C32" t="str">
            <v>Decisiones inapropiadas relacionadas con medidas especiales (imposición, prórroga, modificación, terminación) que obedecen a incentivos de tipo económico, político, o fundamentadas en razones no técnicas.</v>
          </cell>
          <cell r="D32">
            <v>2</v>
          </cell>
          <cell r="E32">
            <v>20</v>
          </cell>
          <cell r="F32" t="str">
            <v>ME</v>
          </cell>
        </row>
        <row r="33">
          <cell r="B33" t="str">
            <v xml:space="preserve">Gestión del Procedimiento Administrativo </v>
          </cell>
          <cell r="C33" t="str">
            <v>Solicitar pagos/favores a cambio de no adelantar, no impulsar, ni resolver las investigaciones administrativas, ni imponer a las entidades vigiladas las sanciones o medidas a que haya lugar.</v>
          </cell>
          <cell r="D33">
            <v>2</v>
          </cell>
          <cell r="E33">
            <v>20</v>
          </cell>
          <cell r="F33" t="str">
            <v>PA</v>
          </cell>
        </row>
        <row r="34">
          <cell r="B34" t="str">
            <v xml:space="preserve">Pre Contractual </v>
          </cell>
          <cell r="C34" t="str">
            <v>Pliegos de condiciones hechos a la medida de un oferente en particular.</v>
          </cell>
          <cell r="D34">
            <v>1</v>
          </cell>
          <cell r="E34">
            <v>10</v>
          </cell>
          <cell r="F34" t="str">
            <v>PP</v>
          </cell>
        </row>
        <row r="35">
          <cell r="B35" t="str">
            <v xml:space="preserve">Contractual </v>
          </cell>
          <cell r="C35" t="str">
            <v>Supervisión no adecuada que permita omitir sanciones a contratistas</v>
          </cell>
          <cell r="D35">
            <v>1</v>
          </cell>
          <cell r="E35">
            <v>10</v>
          </cell>
          <cell r="F35" t="str">
            <v>PC</v>
          </cell>
        </row>
        <row r="36">
          <cell r="B36" t="str">
            <v xml:space="preserve">Administración de la Gestión Documental </v>
          </cell>
          <cell r="C36" t="str">
            <v>Favorecer a terceros otorgando tiempos adicionales a los términos establecidos para efectuar la notificación y solicitar cobros/favores a cambio.</v>
          </cell>
          <cell r="D36">
            <v>2</v>
          </cell>
          <cell r="E36">
            <v>20</v>
          </cell>
          <cell r="F36" t="str">
            <v>GD</v>
          </cell>
        </row>
        <row r="37">
          <cell r="B37" t="str">
            <v xml:space="preserve">Resolución de Conflictos Derivados entre los actores del Sistema General de Seguridad Social en Salud </v>
          </cell>
          <cell r="C37" t="str">
            <v>Seguimiento no oportuno a los compromisos establecidos en la conciliación, en beneficio de alguna de las partes.</v>
          </cell>
          <cell r="D37">
            <v>2</v>
          </cell>
          <cell r="E37">
            <v>20</v>
          </cell>
          <cell r="F37" t="str">
            <v>RC</v>
          </cell>
        </row>
      </sheetData>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T89"/>
  <sheetViews>
    <sheetView showGridLines="0" tabSelected="1" view="pageBreakPreview" topLeftCell="A85" zoomScale="80" zoomScaleNormal="50" zoomScaleSheetLayoutView="80" workbookViewId="0">
      <selection activeCell="AE8" sqref="AE8:AH10"/>
    </sheetView>
  </sheetViews>
  <sheetFormatPr baseColWidth="10" defaultRowHeight="89.25" customHeight="1" x14ac:dyDescent="0.25"/>
  <cols>
    <col min="1" max="1" width="3.7109375" style="30" customWidth="1"/>
    <col min="2" max="2" width="14.42578125" style="30" customWidth="1"/>
    <col min="3" max="3" width="14.140625" style="30" customWidth="1"/>
    <col min="4" max="4" width="26.85546875" style="30" customWidth="1"/>
    <col min="5" max="5" width="16" style="65" customWidth="1"/>
    <col min="6" max="6" width="25.5703125" style="66" customWidth="1"/>
    <col min="7" max="7" width="28.7109375" style="67" customWidth="1"/>
    <col min="8" max="8" width="30.42578125" style="30" customWidth="1"/>
    <col min="9" max="9" width="11.140625" style="30" bestFit="1" customWidth="1"/>
    <col min="10" max="10" width="9.7109375" style="30" bestFit="1" customWidth="1"/>
    <col min="11" max="11" width="14.140625" style="30" bestFit="1" customWidth="1"/>
    <col min="12" max="12" width="3.7109375" style="68" customWidth="1"/>
    <col min="13" max="13" width="7.7109375" style="69" customWidth="1"/>
    <col min="14" max="14" width="3.7109375" style="68" customWidth="1"/>
    <col min="15" max="15" width="13.42578125" style="68" customWidth="1"/>
    <col min="16" max="16" width="5.7109375" style="68" customWidth="1"/>
    <col min="17" max="17" width="10.7109375" style="68" customWidth="1"/>
    <col min="18" max="18" width="9.28515625" style="68" customWidth="1"/>
    <col min="19" max="19" width="10.7109375" style="68" customWidth="1"/>
    <col min="20" max="20" width="11.42578125" style="68" customWidth="1"/>
    <col min="21" max="21" width="10.7109375" style="68" customWidth="1"/>
    <col min="22" max="22" width="26.140625" style="68" customWidth="1"/>
    <col min="23" max="23" width="7" style="30" customWidth="1"/>
    <col min="24" max="24" width="22.42578125" style="30" customWidth="1"/>
    <col min="25" max="25" width="7" style="30" customWidth="1"/>
    <col min="26" max="27" width="13" style="70" bestFit="1" customWidth="1"/>
    <col min="28" max="28" width="72.7109375" style="70" bestFit="1" customWidth="1"/>
    <col min="29" max="29" width="58.7109375" style="70" customWidth="1"/>
    <col min="30" max="30" width="25.7109375" style="70" customWidth="1"/>
    <col min="31" max="31" width="25.140625" style="30" customWidth="1"/>
    <col min="32" max="34" width="18.7109375" style="30" customWidth="1"/>
    <col min="35" max="35" width="4.85546875" style="30" customWidth="1"/>
    <col min="36" max="227" width="11.42578125" style="30"/>
    <col min="228" max="228" width="16.28515625" style="30" customWidth="1"/>
    <col min="229" max="229" width="19.7109375" style="30" customWidth="1"/>
    <col min="230" max="230" width="33.42578125" style="30" customWidth="1"/>
    <col min="231" max="231" width="25" style="30" customWidth="1"/>
    <col min="232" max="233" width="9.42578125" style="30" customWidth="1"/>
    <col min="234" max="234" width="25.7109375" style="30" customWidth="1"/>
    <col min="235" max="235" width="36.7109375" style="30" customWidth="1"/>
    <col min="236" max="236" width="50.7109375" style="30" customWidth="1"/>
    <col min="237" max="237" width="34.140625" style="30" customWidth="1"/>
    <col min="238" max="238" width="10.28515625" style="30" customWidth="1"/>
    <col min="239" max="239" width="11.5703125" style="30" customWidth="1"/>
    <col min="240" max="240" width="8.7109375" style="30" customWidth="1"/>
    <col min="241" max="241" width="7.7109375" style="30" customWidth="1"/>
    <col min="242" max="242" width="9" style="30" customWidth="1"/>
    <col min="243" max="243" width="10.28515625" style="30" customWidth="1"/>
    <col min="244" max="244" width="5" style="30" customWidth="1"/>
    <col min="245" max="245" width="11" style="30" customWidth="1"/>
    <col min="246" max="246" width="5.140625" style="30" bestFit="1" customWidth="1"/>
    <col min="247" max="247" width="10.85546875" style="30" customWidth="1"/>
    <col min="248" max="248" width="5.28515625" style="30" customWidth="1"/>
    <col min="249" max="249" width="10.7109375" style="30" customWidth="1"/>
    <col min="250" max="250" width="4.7109375" style="30" bestFit="1" customWidth="1"/>
    <col min="251" max="251" width="10.7109375" style="30" customWidth="1"/>
    <col min="252" max="252" width="8.28515625" style="30" customWidth="1"/>
    <col min="253" max="253" width="10.7109375" style="30" customWidth="1"/>
    <col min="254" max="254" width="19" style="30" customWidth="1"/>
    <col min="255" max="255" width="9.140625" style="30" customWidth="1"/>
    <col min="256" max="256" width="71.140625" style="30" customWidth="1"/>
    <col min="257" max="257" width="17.7109375" style="30" customWidth="1"/>
    <col min="258" max="258" width="75.85546875" style="30" customWidth="1"/>
    <col min="259" max="260" width="11.42578125" style="30"/>
    <col min="261" max="261" width="32.42578125" style="30" customWidth="1"/>
    <col min="262" max="262" width="33.7109375" style="30" customWidth="1"/>
    <col min="263" max="263" width="30.7109375" style="30" customWidth="1"/>
    <col min="264" max="483" width="11.42578125" style="30"/>
    <col min="484" max="484" width="16.28515625" style="30" customWidth="1"/>
    <col min="485" max="485" width="19.7109375" style="30" customWidth="1"/>
    <col min="486" max="486" width="33.42578125" style="30" customWidth="1"/>
    <col min="487" max="487" width="25" style="30" customWidth="1"/>
    <col min="488" max="489" width="9.42578125" style="30" customWidth="1"/>
    <col min="490" max="490" width="25.7109375" style="30" customWidth="1"/>
    <col min="491" max="491" width="36.7109375" style="30" customWidth="1"/>
    <col min="492" max="492" width="50.7109375" style="30" customWidth="1"/>
    <col min="493" max="493" width="34.140625" style="30" customWidth="1"/>
    <col min="494" max="494" width="10.28515625" style="30" customWidth="1"/>
    <col min="495" max="495" width="11.5703125" style="30" customWidth="1"/>
    <col min="496" max="496" width="8.7109375" style="30" customWidth="1"/>
    <col min="497" max="497" width="7.7109375" style="30" customWidth="1"/>
    <col min="498" max="498" width="9" style="30" customWidth="1"/>
    <col min="499" max="499" width="10.28515625" style="30" customWidth="1"/>
    <col min="500" max="500" width="5" style="30" customWidth="1"/>
    <col min="501" max="501" width="11" style="30" customWidth="1"/>
    <col min="502" max="502" width="5.140625" style="30" bestFit="1" customWidth="1"/>
    <col min="503" max="503" width="10.85546875" style="30" customWidth="1"/>
    <col min="504" max="504" width="5.28515625" style="30" customWidth="1"/>
    <col min="505" max="505" width="10.7109375" style="30" customWidth="1"/>
    <col min="506" max="506" width="4.7109375" style="30" bestFit="1" customWidth="1"/>
    <col min="507" max="507" width="10.7109375" style="30" customWidth="1"/>
    <col min="508" max="508" width="8.28515625" style="30" customWidth="1"/>
    <col min="509" max="509" width="10.7109375" style="30" customWidth="1"/>
    <col min="510" max="510" width="19" style="30" customWidth="1"/>
    <col min="511" max="511" width="9.140625" style="30" customWidth="1"/>
    <col min="512" max="512" width="71.140625" style="30" customWidth="1"/>
    <col min="513" max="513" width="17.7109375" style="30" customWidth="1"/>
    <col min="514" max="514" width="75.85546875" style="30" customWidth="1"/>
    <col min="515" max="516" width="11.42578125" style="30"/>
    <col min="517" max="517" width="32.42578125" style="30" customWidth="1"/>
    <col min="518" max="518" width="33.7109375" style="30" customWidth="1"/>
    <col min="519" max="519" width="30.7109375" style="30" customWidth="1"/>
    <col min="520" max="739" width="11.42578125" style="30"/>
    <col min="740" max="740" width="16.28515625" style="30" customWidth="1"/>
    <col min="741" max="741" width="19.7109375" style="30" customWidth="1"/>
    <col min="742" max="742" width="33.42578125" style="30" customWidth="1"/>
    <col min="743" max="743" width="25" style="30" customWidth="1"/>
    <col min="744" max="745" width="9.42578125" style="30" customWidth="1"/>
    <col min="746" max="746" width="25.7109375" style="30" customWidth="1"/>
    <col min="747" max="747" width="36.7109375" style="30" customWidth="1"/>
    <col min="748" max="748" width="50.7109375" style="30" customWidth="1"/>
    <col min="749" max="749" width="34.140625" style="30" customWidth="1"/>
    <col min="750" max="750" width="10.28515625" style="30" customWidth="1"/>
    <col min="751" max="751" width="11.5703125" style="30" customWidth="1"/>
    <col min="752" max="752" width="8.7109375" style="30" customWidth="1"/>
    <col min="753" max="753" width="7.7109375" style="30" customWidth="1"/>
    <col min="754" max="754" width="9" style="30" customWidth="1"/>
    <col min="755" max="755" width="10.28515625" style="30" customWidth="1"/>
    <col min="756" max="756" width="5" style="30" customWidth="1"/>
    <col min="757" max="757" width="11" style="30" customWidth="1"/>
    <col min="758" max="758" width="5.140625" style="30" bestFit="1" customWidth="1"/>
    <col min="759" max="759" width="10.85546875" style="30" customWidth="1"/>
    <col min="760" max="760" width="5.28515625" style="30" customWidth="1"/>
    <col min="761" max="761" width="10.7109375" style="30" customWidth="1"/>
    <col min="762" max="762" width="4.7109375" style="30" bestFit="1" customWidth="1"/>
    <col min="763" max="763" width="10.7109375" style="30" customWidth="1"/>
    <col min="764" max="764" width="8.28515625" style="30" customWidth="1"/>
    <col min="765" max="765" width="10.7109375" style="30" customWidth="1"/>
    <col min="766" max="766" width="19" style="30" customWidth="1"/>
    <col min="767" max="767" width="9.140625" style="30" customWidth="1"/>
    <col min="768" max="768" width="71.140625" style="30" customWidth="1"/>
    <col min="769" max="769" width="17.7109375" style="30" customWidth="1"/>
    <col min="770" max="770" width="75.85546875" style="30" customWidth="1"/>
    <col min="771" max="772" width="11.42578125" style="30"/>
    <col min="773" max="773" width="32.42578125" style="30" customWidth="1"/>
    <col min="774" max="774" width="33.7109375" style="30" customWidth="1"/>
    <col min="775" max="775" width="30.7109375" style="30" customWidth="1"/>
    <col min="776" max="995" width="11.42578125" style="30"/>
    <col min="996" max="996" width="16.28515625" style="30" customWidth="1"/>
    <col min="997" max="997" width="19.7109375" style="30" customWidth="1"/>
    <col min="998" max="998" width="33.42578125" style="30" customWidth="1"/>
    <col min="999" max="999" width="25" style="30" customWidth="1"/>
    <col min="1000" max="1001" width="9.42578125" style="30" customWidth="1"/>
    <col min="1002" max="1002" width="25.7109375" style="30" customWidth="1"/>
    <col min="1003" max="1003" width="36.7109375" style="30" customWidth="1"/>
    <col min="1004" max="1004" width="50.7109375" style="30" customWidth="1"/>
    <col min="1005" max="1005" width="34.140625" style="30" customWidth="1"/>
    <col min="1006" max="1006" width="10.28515625" style="30" customWidth="1"/>
    <col min="1007" max="1007" width="11.5703125" style="30" customWidth="1"/>
    <col min="1008" max="1008" width="8.7109375" style="30" customWidth="1"/>
    <col min="1009" max="1009" width="7.7109375" style="30" customWidth="1"/>
    <col min="1010" max="1010" width="9" style="30" customWidth="1"/>
    <col min="1011" max="1011" width="10.28515625" style="30" customWidth="1"/>
    <col min="1012" max="1012" width="5" style="30" customWidth="1"/>
    <col min="1013" max="1013" width="11" style="30" customWidth="1"/>
    <col min="1014" max="1014" width="5.140625" style="30" bestFit="1" customWidth="1"/>
    <col min="1015" max="1015" width="10.85546875" style="30" customWidth="1"/>
    <col min="1016" max="1016" width="5.28515625" style="30" customWidth="1"/>
    <col min="1017" max="1017" width="10.7109375" style="30" customWidth="1"/>
    <col min="1018" max="1018" width="4.7109375" style="30" bestFit="1" customWidth="1"/>
    <col min="1019" max="1019" width="10.7109375" style="30" customWidth="1"/>
    <col min="1020" max="1020" width="8.28515625" style="30" customWidth="1"/>
    <col min="1021" max="1021" width="10.7109375" style="30" customWidth="1"/>
    <col min="1022" max="1022" width="19" style="30" customWidth="1"/>
    <col min="1023" max="1023" width="9.140625" style="30" customWidth="1"/>
    <col min="1024" max="1024" width="71.140625" style="30" customWidth="1"/>
    <col min="1025" max="1025" width="17.7109375" style="30" customWidth="1"/>
    <col min="1026" max="1026" width="75.85546875" style="30" customWidth="1"/>
    <col min="1027" max="1028" width="11.42578125" style="30"/>
    <col min="1029" max="1029" width="32.42578125" style="30" customWidth="1"/>
    <col min="1030" max="1030" width="33.7109375" style="30" customWidth="1"/>
    <col min="1031" max="1031" width="30.7109375" style="30" customWidth="1"/>
    <col min="1032" max="1251" width="11.42578125" style="30"/>
    <col min="1252" max="1252" width="16.28515625" style="30" customWidth="1"/>
    <col min="1253" max="1253" width="19.7109375" style="30" customWidth="1"/>
    <col min="1254" max="1254" width="33.42578125" style="30" customWidth="1"/>
    <col min="1255" max="1255" width="25" style="30" customWidth="1"/>
    <col min="1256" max="1257" width="9.42578125" style="30" customWidth="1"/>
    <col min="1258" max="1258" width="25.7109375" style="30" customWidth="1"/>
    <col min="1259" max="1259" width="36.7109375" style="30" customWidth="1"/>
    <col min="1260" max="1260" width="50.7109375" style="30" customWidth="1"/>
    <col min="1261" max="1261" width="34.140625" style="30" customWidth="1"/>
    <col min="1262" max="1262" width="10.28515625" style="30" customWidth="1"/>
    <col min="1263" max="1263" width="11.5703125" style="30" customWidth="1"/>
    <col min="1264" max="1264" width="8.7109375" style="30" customWidth="1"/>
    <col min="1265" max="1265" width="7.7109375" style="30" customWidth="1"/>
    <col min="1266" max="1266" width="9" style="30" customWidth="1"/>
    <col min="1267" max="1267" width="10.28515625" style="30" customWidth="1"/>
    <col min="1268" max="1268" width="5" style="30" customWidth="1"/>
    <col min="1269" max="1269" width="11" style="30" customWidth="1"/>
    <col min="1270" max="1270" width="5.140625" style="30" bestFit="1" customWidth="1"/>
    <col min="1271" max="1271" width="10.85546875" style="30" customWidth="1"/>
    <col min="1272" max="1272" width="5.28515625" style="30" customWidth="1"/>
    <col min="1273" max="1273" width="10.7109375" style="30" customWidth="1"/>
    <col min="1274" max="1274" width="4.7109375" style="30" bestFit="1" customWidth="1"/>
    <col min="1275" max="1275" width="10.7109375" style="30" customWidth="1"/>
    <col min="1276" max="1276" width="8.28515625" style="30" customWidth="1"/>
    <col min="1277" max="1277" width="10.7109375" style="30" customWidth="1"/>
    <col min="1278" max="1278" width="19" style="30" customWidth="1"/>
    <col min="1279" max="1279" width="9.140625" style="30" customWidth="1"/>
    <col min="1280" max="1280" width="71.140625" style="30" customWidth="1"/>
    <col min="1281" max="1281" width="17.7109375" style="30" customWidth="1"/>
    <col min="1282" max="1282" width="75.85546875" style="30" customWidth="1"/>
    <col min="1283" max="1284" width="11.42578125" style="30"/>
    <col min="1285" max="1285" width="32.42578125" style="30" customWidth="1"/>
    <col min="1286" max="1286" width="33.7109375" style="30" customWidth="1"/>
    <col min="1287" max="1287" width="30.7109375" style="30" customWidth="1"/>
    <col min="1288" max="1507" width="11.42578125" style="30"/>
    <col min="1508" max="1508" width="16.28515625" style="30" customWidth="1"/>
    <col min="1509" max="1509" width="19.7109375" style="30" customWidth="1"/>
    <col min="1510" max="1510" width="33.42578125" style="30" customWidth="1"/>
    <col min="1511" max="1511" width="25" style="30" customWidth="1"/>
    <col min="1512" max="1513" width="9.42578125" style="30" customWidth="1"/>
    <col min="1514" max="1514" width="25.7109375" style="30" customWidth="1"/>
    <col min="1515" max="1515" width="36.7109375" style="30" customWidth="1"/>
    <col min="1516" max="1516" width="50.7109375" style="30" customWidth="1"/>
    <col min="1517" max="1517" width="34.140625" style="30" customWidth="1"/>
    <col min="1518" max="1518" width="10.28515625" style="30" customWidth="1"/>
    <col min="1519" max="1519" width="11.5703125" style="30" customWidth="1"/>
    <col min="1520" max="1520" width="8.7109375" style="30" customWidth="1"/>
    <col min="1521" max="1521" width="7.7109375" style="30" customWidth="1"/>
    <col min="1522" max="1522" width="9" style="30" customWidth="1"/>
    <col min="1523" max="1523" width="10.28515625" style="30" customWidth="1"/>
    <col min="1524" max="1524" width="5" style="30" customWidth="1"/>
    <col min="1525" max="1525" width="11" style="30" customWidth="1"/>
    <col min="1526" max="1526" width="5.140625" style="30" bestFit="1" customWidth="1"/>
    <col min="1527" max="1527" width="10.85546875" style="30" customWidth="1"/>
    <col min="1528" max="1528" width="5.28515625" style="30" customWidth="1"/>
    <col min="1529" max="1529" width="10.7109375" style="30" customWidth="1"/>
    <col min="1530" max="1530" width="4.7109375" style="30" bestFit="1" customWidth="1"/>
    <col min="1531" max="1531" width="10.7109375" style="30" customWidth="1"/>
    <col min="1532" max="1532" width="8.28515625" style="30" customWidth="1"/>
    <col min="1533" max="1533" width="10.7109375" style="30" customWidth="1"/>
    <col min="1534" max="1534" width="19" style="30" customWidth="1"/>
    <col min="1535" max="1535" width="9.140625" style="30" customWidth="1"/>
    <col min="1536" max="1536" width="71.140625" style="30" customWidth="1"/>
    <col min="1537" max="1537" width="17.7109375" style="30" customWidth="1"/>
    <col min="1538" max="1538" width="75.85546875" style="30" customWidth="1"/>
    <col min="1539" max="1540" width="11.42578125" style="30"/>
    <col min="1541" max="1541" width="32.42578125" style="30" customWidth="1"/>
    <col min="1542" max="1542" width="33.7109375" style="30" customWidth="1"/>
    <col min="1543" max="1543" width="30.7109375" style="30" customWidth="1"/>
    <col min="1544" max="1763" width="11.42578125" style="30"/>
    <col min="1764" max="1764" width="16.28515625" style="30" customWidth="1"/>
    <col min="1765" max="1765" width="19.7109375" style="30" customWidth="1"/>
    <col min="1766" max="1766" width="33.42578125" style="30" customWidth="1"/>
    <col min="1767" max="1767" width="25" style="30" customWidth="1"/>
    <col min="1768" max="1769" width="9.42578125" style="30" customWidth="1"/>
    <col min="1770" max="1770" width="25.7109375" style="30" customWidth="1"/>
    <col min="1771" max="1771" width="36.7109375" style="30" customWidth="1"/>
    <col min="1772" max="1772" width="50.7109375" style="30" customWidth="1"/>
    <col min="1773" max="1773" width="34.140625" style="30" customWidth="1"/>
    <col min="1774" max="1774" width="10.28515625" style="30" customWidth="1"/>
    <col min="1775" max="1775" width="11.5703125" style="30" customWidth="1"/>
    <col min="1776" max="1776" width="8.7109375" style="30" customWidth="1"/>
    <col min="1777" max="1777" width="7.7109375" style="30" customWidth="1"/>
    <col min="1778" max="1778" width="9" style="30" customWidth="1"/>
    <col min="1779" max="1779" width="10.28515625" style="30" customWidth="1"/>
    <col min="1780" max="1780" width="5" style="30" customWidth="1"/>
    <col min="1781" max="1781" width="11" style="30" customWidth="1"/>
    <col min="1782" max="1782" width="5.140625" style="30" bestFit="1" customWidth="1"/>
    <col min="1783" max="1783" width="10.85546875" style="30" customWidth="1"/>
    <col min="1784" max="1784" width="5.28515625" style="30" customWidth="1"/>
    <col min="1785" max="1785" width="10.7109375" style="30" customWidth="1"/>
    <col min="1786" max="1786" width="4.7109375" style="30" bestFit="1" customWidth="1"/>
    <col min="1787" max="1787" width="10.7109375" style="30" customWidth="1"/>
    <col min="1788" max="1788" width="8.28515625" style="30" customWidth="1"/>
    <col min="1789" max="1789" width="10.7109375" style="30" customWidth="1"/>
    <col min="1790" max="1790" width="19" style="30" customWidth="1"/>
    <col min="1791" max="1791" width="9.140625" style="30" customWidth="1"/>
    <col min="1792" max="1792" width="71.140625" style="30" customWidth="1"/>
    <col min="1793" max="1793" width="17.7109375" style="30" customWidth="1"/>
    <col min="1794" max="1794" width="75.85546875" style="30" customWidth="1"/>
    <col min="1795" max="1796" width="11.42578125" style="30"/>
    <col min="1797" max="1797" width="32.42578125" style="30" customWidth="1"/>
    <col min="1798" max="1798" width="33.7109375" style="30" customWidth="1"/>
    <col min="1799" max="1799" width="30.7109375" style="30" customWidth="1"/>
    <col min="1800" max="2019" width="11.42578125" style="30"/>
    <col min="2020" max="2020" width="16.28515625" style="30" customWidth="1"/>
    <col min="2021" max="2021" width="19.7109375" style="30" customWidth="1"/>
    <col min="2022" max="2022" width="33.42578125" style="30" customWidth="1"/>
    <col min="2023" max="2023" width="25" style="30" customWidth="1"/>
    <col min="2024" max="2025" width="9.42578125" style="30" customWidth="1"/>
    <col min="2026" max="2026" width="25.7109375" style="30" customWidth="1"/>
    <col min="2027" max="2027" width="36.7109375" style="30" customWidth="1"/>
    <col min="2028" max="2028" width="50.7109375" style="30" customWidth="1"/>
    <col min="2029" max="2029" width="34.140625" style="30" customWidth="1"/>
    <col min="2030" max="2030" width="10.28515625" style="30" customWidth="1"/>
    <col min="2031" max="2031" width="11.5703125" style="30" customWidth="1"/>
    <col min="2032" max="2032" width="8.7109375" style="30" customWidth="1"/>
    <col min="2033" max="2033" width="7.7109375" style="30" customWidth="1"/>
    <col min="2034" max="2034" width="9" style="30" customWidth="1"/>
    <col min="2035" max="2035" width="10.28515625" style="30" customWidth="1"/>
    <col min="2036" max="2036" width="5" style="30" customWidth="1"/>
    <col min="2037" max="2037" width="11" style="30" customWidth="1"/>
    <col min="2038" max="2038" width="5.140625" style="30" bestFit="1" customWidth="1"/>
    <col min="2039" max="2039" width="10.85546875" style="30" customWidth="1"/>
    <col min="2040" max="2040" width="5.28515625" style="30" customWidth="1"/>
    <col min="2041" max="2041" width="10.7109375" style="30" customWidth="1"/>
    <col min="2042" max="2042" width="4.7109375" style="30" bestFit="1" customWidth="1"/>
    <col min="2043" max="2043" width="10.7109375" style="30" customWidth="1"/>
    <col min="2044" max="2044" width="8.28515625" style="30" customWidth="1"/>
    <col min="2045" max="2045" width="10.7109375" style="30" customWidth="1"/>
    <col min="2046" max="2046" width="19" style="30" customWidth="1"/>
    <col min="2047" max="2047" width="9.140625" style="30" customWidth="1"/>
    <col min="2048" max="2048" width="71.140625" style="30" customWidth="1"/>
    <col min="2049" max="2049" width="17.7109375" style="30" customWidth="1"/>
    <col min="2050" max="2050" width="75.85546875" style="30" customWidth="1"/>
    <col min="2051" max="2052" width="11.42578125" style="30"/>
    <col min="2053" max="2053" width="32.42578125" style="30" customWidth="1"/>
    <col min="2054" max="2054" width="33.7109375" style="30" customWidth="1"/>
    <col min="2055" max="2055" width="30.7109375" style="30" customWidth="1"/>
    <col min="2056" max="2275" width="11.42578125" style="30"/>
    <col min="2276" max="2276" width="16.28515625" style="30" customWidth="1"/>
    <col min="2277" max="2277" width="19.7109375" style="30" customWidth="1"/>
    <col min="2278" max="2278" width="33.42578125" style="30" customWidth="1"/>
    <col min="2279" max="2279" width="25" style="30" customWidth="1"/>
    <col min="2280" max="2281" width="9.42578125" style="30" customWidth="1"/>
    <col min="2282" max="2282" width="25.7109375" style="30" customWidth="1"/>
    <col min="2283" max="2283" width="36.7109375" style="30" customWidth="1"/>
    <col min="2284" max="2284" width="50.7109375" style="30" customWidth="1"/>
    <col min="2285" max="2285" width="34.140625" style="30" customWidth="1"/>
    <col min="2286" max="2286" width="10.28515625" style="30" customWidth="1"/>
    <col min="2287" max="2287" width="11.5703125" style="30" customWidth="1"/>
    <col min="2288" max="2288" width="8.7109375" style="30" customWidth="1"/>
    <col min="2289" max="2289" width="7.7109375" style="30" customWidth="1"/>
    <col min="2290" max="2290" width="9" style="30" customWidth="1"/>
    <col min="2291" max="2291" width="10.28515625" style="30" customWidth="1"/>
    <col min="2292" max="2292" width="5" style="30" customWidth="1"/>
    <col min="2293" max="2293" width="11" style="30" customWidth="1"/>
    <col min="2294" max="2294" width="5.140625" style="30" bestFit="1" customWidth="1"/>
    <col min="2295" max="2295" width="10.85546875" style="30" customWidth="1"/>
    <col min="2296" max="2296" width="5.28515625" style="30" customWidth="1"/>
    <col min="2297" max="2297" width="10.7109375" style="30" customWidth="1"/>
    <col min="2298" max="2298" width="4.7109375" style="30" bestFit="1" customWidth="1"/>
    <col min="2299" max="2299" width="10.7109375" style="30" customWidth="1"/>
    <col min="2300" max="2300" width="8.28515625" style="30" customWidth="1"/>
    <col min="2301" max="2301" width="10.7109375" style="30" customWidth="1"/>
    <col min="2302" max="2302" width="19" style="30" customWidth="1"/>
    <col min="2303" max="2303" width="9.140625" style="30" customWidth="1"/>
    <col min="2304" max="2304" width="71.140625" style="30" customWidth="1"/>
    <col min="2305" max="2305" width="17.7109375" style="30" customWidth="1"/>
    <col min="2306" max="2306" width="75.85546875" style="30" customWidth="1"/>
    <col min="2307" max="2308" width="11.42578125" style="30"/>
    <col min="2309" max="2309" width="32.42578125" style="30" customWidth="1"/>
    <col min="2310" max="2310" width="33.7109375" style="30" customWidth="1"/>
    <col min="2311" max="2311" width="30.7109375" style="30" customWidth="1"/>
    <col min="2312" max="2531" width="11.42578125" style="30"/>
    <col min="2532" max="2532" width="16.28515625" style="30" customWidth="1"/>
    <col min="2533" max="2533" width="19.7109375" style="30" customWidth="1"/>
    <col min="2534" max="2534" width="33.42578125" style="30" customWidth="1"/>
    <col min="2535" max="2535" width="25" style="30" customWidth="1"/>
    <col min="2536" max="2537" width="9.42578125" style="30" customWidth="1"/>
    <col min="2538" max="2538" width="25.7109375" style="30" customWidth="1"/>
    <col min="2539" max="2539" width="36.7109375" style="30" customWidth="1"/>
    <col min="2540" max="2540" width="50.7109375" style="30" customWidth="1"/>
    <col min="2541" max="2541" width="34.140625" style="30" customWidth="1"/>
    <col min="2542" max="2542" width="10.28515625" style="30" customWidth="1"/>
    <col min="2543" max="2543" width="11.5703125" style="30" customWidth="1"/>
    <col min="2544" max="2544" width="8.7109375" style="30" customWidth="1"/>
    <col min="2545" max="2545" width="7.7109375" style="30" customWidth="1"/>
    <col min="2546" max="2546" width="9" style="30" customWidth="1"/>
    <col min="2547" max="2547" width="10.28515625" style="30" customWidth="1"/>
    <col min="2548" max="2548" width="5" style="30" customWidth="1"/>
    <col min="2549" max="2549" width="11" style="30" customWidth="1"/>
    <col min="2550" max="2550" width="5.140625" style="30" bestFit="1" customWidth="1"/>
    <col min="2551" max="2551" width="10.85546875" style="30" customWidth="1"/>
    <col min="2552" max="2552" width="5.28515625" style="30" customWidth="1"/>
    <col min="2553" max="2553" width="10.7109375" style="30" customWidth="1"/>
    <col min="2554" max="2554" width="4.7109375" style="30" bestFit="1" customWidth="1"/>
    <col min="2555" max="2555" width="10.7109375" style="30" customWidth="1"/>
    <col min="2556" max="2556" width="8.28515625" style="30" customWidth="1"/>
    <col min="2557" max="2557" width="10.7109375" style="30" customWidth="1"/>
    <col min="2558" max="2558" width="19" style="30" customWidth="1"/>
    <col min="2559" max="2559" width="9.140625" style="30" customWidth="1"/>
    <col min="2560" max="2560" width="71.140625" style="30" customWidth="1"/>
    <col min="2561" max="2561" width="17.7109375" style="30" customWidth="1"/>
    <col min="2562" max="2562" width="75.85546875" style="30" customWidth="1"/>
    <col min="2563" max="2564" width="11.42578125" style="30"/>
    <col min="2565" max="2565" width="32.42578125" style="30" customWidth="1"/>
    <col min="2566" max="2566" width="33.7109375" style="30" customWidth="1"/>
    <col min="2567" max="2567" width="30.7109375" style="30" customWidth="1"/>
    <col min="2568" max="2787" width="11.42578125" style="30"/>
    <col min="2788" max="2788" width="16.28515625" style="30" customWidth="1"/>
    <col min="2789" max="2789" width="19.7109375" style="30" customWidth="1"/>
    <col min="2790" max="2790" width="33.42578125" style="30" customWidth="1"/>
    <col min="2791" max="2791" width="25" style="30" customWidth="1"/>
    <col min="2792" max="2793" width="9.42578125" style="30" customWidth="1"/>
    <col min="2794" max="2794" width="25.7109375" style="30" customWidth="1"/>
    <col min="2795" max="2795" width="36.7109375" style="30" customWidth="1"/>
    <col min="2796" max="2796" width="50.7109375" style="30" customWidth="1"/>
    <col min="2797" max="2797" width="34.140625" style="30" customWidth="1"/>
    <col min="2798" max="2798" width="10.28515625" style="30" customWidth="1"/>
    <col min="2799" max="2799" width="11.5703125" style="30" customWidth="1"/>
    <col min="2800" max="2800" width="8.7109375" style="30" customWidth="1"/>
    <col min="2801" max="2801" width="7.7109375" style="30" customWidth="1"/>
    <col min="2802" max="2802" width="9" style="30" customWidth="1"/>
    <col min="2803" max="2803" width="10.28515625" style="30" customWidth="1"/>
    <col min="2804" max="2804" width="5" style="30" customWidth="1"/>
    <col min="2805" max="2805" width="11" style="30" customWidth="1"/>
    <col min="2806" max="2806" width="5.140625" style="30" bestFit="1" customWidth="1"/>
    <col min="2807" max="2807" width="10.85546875" style="30" customWidth="1"/>
    <col min="2808" max="2808" width="5.28515625" style="30" customWidth="1"/>
    <col min="2809" max="2809" width="10.7109375" style="30" customWidth="1"/>
    <col min="2810" max="2810" width="4.7109375" style="30" bestFit="1" customWidth="1"/>
    <col min="2811" max="2811" width="10.7109375" style="30" customWidth="1"/>
    <col min="2812" max="2812" width="8.28515625" style="30" customWidth="1"/>
    <col min="2813" max="2813" width="10.7109375" style="30" customWidth="1"/>
    <col min="2814" max="2814" width="19" style="30" customWidth="1"/>
    <col min="2815" max="2815" width="9.140625" style="30" customWidth="1"/>
    <col min="2816" max="2816" width="71.140625" style="30" customWidth="1"/>
    <col min="2817" max="2817" width="17.7109375" style="30" customWidth="1"/>
    <col min="2818" max="2818" width="75.85546875" style="30" customWidth="1"/>
    <col min="2819" max="2820" width="11.42578125" style="30"/>
    <col min="2821" max="2821" width="32.42578125" style="30" customWidth="1"/>
    <col min="2822" max="2822" width="33.7109375" style="30" customWidth="1"/>
    <col min="2823" max="2823" width="30.7109375" style="30" customWidth="1"/>
    <col min="2824" max="3043" width="11.42578125" style="30"/>
    <col min="3044" max="3044" width="16.28515625" style="30" customWidth="1"/>
    <col min="3045" max="3045" width="19.7109375" style="30" customWidth="1"/>
    <col min="3046" max="3046" width="33.42578125" style="30" customWidth="1"/>
    <col min="3047" max="3047" width="25" style="30" customWidth="1"/>
    <col min="3048" max="3049" width="9.42578125" style="30" customWidth="1"/>
    <col min="3050" max="3050" width="25.7109375" style="30" customWidth="1"/>
    <col min="3051" max="3051" width="36.7109375" style="30" customWidth="1"/>
    <col min="3052" max="3052" width="50.7109375" style="30" customWidth="1"/>
    <col min="3053" max="3053" width="34.140625" style="30" customWidth="1"/>
    <col min="3054" max="3054" width="10.28515625" style="30" customWidth="1"/>
    <col min="3055" max="3055" width="11.5703125" style="30" customWidth="1"/>
    <col min="3056" max="3056" width="8.7109375" style="30" customWidth="1"/>
    <col min="3057" max="3057" width="7.7109375" style="30" customWidth="1"/>
    <col min="3058" max="3058" width="9" style="30" customWidth="1"/>
    <col min="3059" max="3059" width="10.28515625" style="30" customWidth="1"/>
    <col min="3060" max="3060" width="5" style="30" customWidth="1"/>
    <col min="3061" max="3061" width="11" style="30" customWidth="1"/>
    <col min="3062" max="3062" width="5.140625" style="30" bestFit="1" customWidth="1"/>
    <col min="3063" max="3063" width="10.85546875" style="30" customWidth="1"/>
    <col min="3064" max="3064" width="5.28515625" style="30" customWidth="1"/>
    <col min="3065" max="3065" width="10.7109375" style="30" customWidth="1"/>
    <col min="3066" max="3066" width="4.7109375" style="30" bestFit="1" customWidth="1"/>
    <col min="3067" max="3067" width="10.7109375" style="30" customWidth="1"/>
    <col min="3068" max="3068" width="8.28515625" style="30" customWidth="1"/>
    <col min="3069" max="3069" width="10.7109375" style="30" customWidth="1"/>
    <col min="3070" max="3070" width="19" style="30" customWidth="1"/>
    <col min="3071" max="3071" width="9.140625" style="30" customWidth="1"/>
    <col min="3072" max="3072" width="71.140625" style="30" customWidth="1"/>
    <col min="3073" max="3073" width="17.7109375" style="30" customWidth="1"/>
    <col min="3074" max="3074" width="75.85546875" style="30" customWidth="1"/>
    <col min="3075" max="3076" width="11.42578125" style="30"/>
    <col min="3077" max="3077" width="32.42578125" style="30" customWidth="1"/>
    <col min="3078" max="3078" width="33.7109375" style="30" customWidth="1"/>
    <col min="3079" max="3079" width="30.7109375" style="30" customWidth="1"/>
    <col min="3080" max="3299" width="11.42578125" style="30"/>
    <col min="3300" max="3300" width="16.28515625" style="30" customWidth="1"/>
    <col min="3301" max="3301" width="19.7109375" style="30" customWidth="1"/>
    <col min="3302" max="3302" width="33.42578125" style="30" customWidth="1"/>
    <col min="3303" max="3303" width="25" style="30" customWidth="1"/>
    <col min="3304" max="3305" width="9.42578125" style="30" customWidth="1"/>
    <col min="3306" max="3306" width="25.7109375" style="30" customWidth="1"/>
    <col min="3307" max="3307" width="36.7109375" style="30" customWidth="1"/>
    <col min="3308" max="3308" width="50.7109375" style="30" customWidth="1"/>
    <col min="3309" max="3309" width="34.140625" style="30" customWidth="1"/>
    <col min="3310" max="3310" width="10.28515625" style="30" customWidth="1"/>
    <col min="3311" max="3311" width="11.5703125" style="30" customWidth="1"/>
    <col min="3312" max="3312" width="8.7109375" style="30" customWidth="1"/>
    <col min="3313" max="3313" width="7.7109375" style="30" customWidth="1"/>
    <col min="3314" max="3314" width="9" style="30" customWidth="1"/>
    <col min="3315" max="3315" width="10.28515625" style="30" customWidth="1"/>
    <col min="3316" max="3316" width="5" style="30" customWidth="1"/>
    <col min="3317" max="3317" width="11" style="30" customWidth="1"/>
    <col min="3318" max="3318" width="5.140625" style="30" bestFit="1" customWidth="1"/>
    <col min="3319" max="3319" width="10.85546875" style="30" customWidth="1"/>
    <col min="3320" max="3320" width="5.28515625" style="30" customWidth="1"/>
    <col min="3321" max="3321" width="10.7109375" style="30" customWidth="1"/>
    <col min="3322" max="3322" width="4.7109375" style="30" bestFit="1" customWidth="1"/>
    <col min="3323" max="3323" width="10.7109375" style="30" customWidth="1"/>
    <col min="3324" max="3324" width="8.28515625" style="30" customWidth="1"/>
    <col min="3325" max="3325" width="10.7109375" style="30" customWidth="1"/>
    <col min="3326" max="3326" width="19" style="30" customWidth="1"/>
    <col min="3327" max="3327" width="9.140625" style="30" customWidth="1"/>
    <col min="3328" max="3328" width="71.140625" style="30" customWidth="1"/>
    <col min="3329" max="3329" width="17.7109375" style="30" customWidth="1"/>
    <col min="3330" max="3330" width="75.85546875" style="30" customWidth="1"/>
    <col min="3331" max="3332" width="11.42578125" style="30"/>
    <col min="3333" max="3333" width="32.42578125" style="30" customWidth="1"/>
    <col min="3334" max="3334" width="33.7109375" style="30" customWidth="1"/>
    <col min="3335" max="3335" width="30.7109375" style="30" customWidth="1"/>
    <col min="3336" max="3555" width="11.42578125" style="30"/>
    <col min="3556" max="3556" width="16.28515625" style="30" customWidth="1"/>
    <col min="3557" max="3557" width="19.7109375" style="30" customWidth="1"/>
    <col min="3558" max="3558" width="33.42578125" style="30" customWidth="1"/>
    <col min="3559" max="3559" width="25" style="30" customWidth="1"/>
    <col min="3560" max="3561" width="9.42578125" style="30" customWidth="1"/>
    <col min="3562" max="3562" width="25.7109375" style="30" customWidth="1"/>
    <col min="3563" max="3563" width="36.7109375" style="30" customWidth="1"/>
    <col min="3564" max="3564" width="50.7109375" style="30" customWidth="1"/>
    <col min="3565" max="3565" width="34.140625" style="30" customWidth="1"/>
    <col min="3566" max="3566" width="10.28515625" style="30" customWidth="1"/>
    <col min="3567" max="3567" width="11.5703125" style="30" customWidth="1"/>
    <col min="3568" max="3568" width="8.7109375" style="30" customWidth="1"/>
    <col min="3569" max="3569" width="7.7109375" style="30" customWidth="1"/>
    <col min="3570" max="3570" width="9" style="30" customWidth="1"/>
    <col min="3571" max="3571" width="10.28515625" style="30" customWidth="1"/>
    <col min="3572" max="3572" width="5" style="30" customWidth="1"/>
    <col min="3573" max="3573" width="11" style="30" customWidth="1"/>
    <col min="3574" max="3574" width="5.140625" style="30" bestFit="1" customWidth="1"/>
    <col min="3575" max="3575" width="10.85546875" style="30" customWidth="1"/>
    <col min="3576" max="3576" width="5.28515625" style="30" customWidth="1"/>
    <col min="3577" max="3577" width="10.7109375" style="30" customWidth="1"/>
    <col min="3578" max="3578" width="4.7109375" style="30" bestFit="1" customWidth="1"/>
    <col min="3579" max="3579" width="10.7109375" style="30" customWidth="1"/>
    <col min="3580" max="3580" width="8.28515625" style="30" customWidth="1"/>
    <col min="3581" max="3581" width="10.7109375" style="30" customWidth="1"/>
    <col min="3582" max="3582" width="19" style="30" customWidth="1"/>
    <col min="3583" max="3583" width="9.140625" style="30" customWidth="1"/>
    <col min="3584" max="3584" width="71.140625" style="30" customWidth="1"/>
    <col min="3585" max="3585" width="17.7109375" style="30" customWidth="1"/>
    <col min="3586" max="3586" width="75.85546875" style="30" customWidth="1"/>
    <col min="3587" max="3588" width="11.42578125" style="30"/>
    <col min="3589" max="3589" width="32.42578125" style="30" customWidth="1"/>
    <col min="3590" max="3590" width="33.7109375" style="30" customWidth="1"/>
    <col min="3591" max="3591" width="30.7109375" style="30" customWidth="1"/>
    <col min="3592" max="3811" width="11.42578125" style="30"/>
    <col min="3812" max="3812" width="16.28515625" style="30" customWidth="1"/>
    <col min="3813" max="3813" width="19.7109375" style="30" customWidth="1"/>
    <col min="3814" max="3814" width="33.42578125" style="30" customWidth="1"/>
    <col min="3815" max="3815" width="25" style="30" customWidth="1"/>
    <col min="3816" max="3817" width="9.42578125" style="30" customWidth="1"/>
    <col min="3818" max="3818" width="25.7109375" style="30" customWidth="1"/>
    <col min="3819" max="3819" width="36.7109375" style="30" customWidth="1"/>
    <col min="3820" max="3820" width="50.7109375" style="30" customWidth="1"/>
    <col min="3821" max="3821" width="34.140625" style="30" customWidth="1"/>
    <col min="3822" max="3822" width="10.28515625" style="30" customWidth="1"/>
    <col min="3823" max="3823" width="11.5703125" style="30" customWidth="1"/>
    <col min="3824" max="3824" width="8.7109375" style="30" customWidth="1"/>
    <col min="3825" max="3825" width="7.7109375" style="30" customWidth="1"/>
    <col min="3826" max="3826" width="9" style="30" customWidth="1"/>
    <col min="3827" max="3827" width="10.28515625" style="30" customWidth="1"/>
    <col min="3828" max="3828" width="5" style="30" customWidth="1"/>
    <col min="3829" max="3829" width="11" style="30" customWidth="1"/>
    <col min="3830" max="3830" width="5.140625" style="30" bestFit="1" customWidth="1"/>
    <col min="3831" max="3831" width="10.85546875" style="30" customWidth="1"/>
    <col min="3832" max="3832" width="5.28515625" style="30" customWidth="1"/>
    <col min="3833" max="3833" width="10.7109375" style="30" customWidth="1"/>
    <col min="3834" max="3834" width="4.7109375" style="30" bestFit="1" customWidth="1"/>
    <col min="3835" max="3835" width="10.7109375" style="30" customWidth="1"/>
    <col min="3836" max="3836" width="8.28515625" style="30" customWidth="1"/>
    <col min="3837" max="3837" width="10.7109375" style="30" customWidth="1"/>
    <col min="3838" max="3838" width="19" style="30" customWidth="1"/>
    <col min="3839" max="3839" width="9.140625" style="30" customWidth="1"/>
    <col min="3840" max="3840" width="71.140625" style="30" customWidth="1"/>
    <col min="3841" max="3841" width="17.7109375" style="30" customWidth="1"/>
    <col min="3842" max="3842" width="75.85546875" style="30" customWidth="1"/>
    <col min="3843" max="3844" width="11.42578125" style="30"/>
    <col min="3845" max="3845" width="32.42578125" style="30" customWidth="1"/>
    <col min="3846" max="3846" width="33.7109375" style="30" customWidth="1"/>
    <col min="3847" max="3847" width="30.7109375" style="30" customWidth="1"/>
    <col min="3848" max="4067" width="11.42578125" style="30"/>
    <col min="4068" max="4068" width="16.28515625" style="30" customWidth="1"/>
    <col min="4069" max="4069" width="19.7109375" style="30" customWidth="1"/>
    <col min="4070" max="4070" width="33.42578125" style="30" customWidth="1"/>
    <col min="4071" max="4071" width="25" style="30" customWidth="1"/>
    <col min="4072" max="4073" width="9.42578125" style="30" customWidth="1"/>
    <col min="4074" max="4074" width="25.7109375" style="30" customWidth="1"/>
    <col min="4075" max="4075" width="36.7109375" style="30" customWidth="1"/>
    <col min="4076" max="4076" width="50.7109375" style="30" customWidth="1"/>
    <col min="4077" max="4077" width="34.140625" style="30" customWidth="1"/>
    <col min="4078" max="4078" width="10.28515625" style="30" customWidth="1"/>
    <col min="4079" max="4079" width="11.5703125" style="30" customWidth="1"/>
    <col min="4080" max="4080" width="8.7109375" style="30" customWidth="1"/>
    <col min="4081" max="4081" width="7.7109375" style="30" customWidth="1"/>
    <col min="4082" max="4082" width="9" style="30" customWidth="1"/>
    <col min="4083" max="4083" width="10.28515625" style="30" customWidth="1"/>
    <col min="4084" max="4084" width="5" style="30" customWidth="1"/>
    <col min="4085" max="4085" width="11" style="30" customWidth="1"/>
    <col min="4086" max="4086" width="5.140625" style="30" bestFit="1" customWidth="1"/>
    <col min="4087" max="4087" width="10.85546875" style="30" customWidth="1"/>
    <col min="4088" max="4088" width="5.28515625" style="30" customWidth="1"/>
    <col min="4089" max="4089" width="10.7109375" style="30" customWidth="1"/>
    <col min="4090" max="4090" width="4.7109375" style="30" bestFit="1" customWidth="1"/>
    <col min="4091" max="4091" width="10.7109375" style="30" customWidth="1"/>
    <col min="4092" max="4092" width="8.28515625" style="30" customWidth="1"/>
    <col min="4093" max="4093" width="10.7109375" style="30" customWidth="1"/>
    <col min="4094" max="4094" width="19" style="30" customWidth="1"/>
    <col min="4095" max="4095" width="9.140625" style="30" customWidth="1"/>
    <col min="4096" max="4096" width="71.140625" style="30" customWidth="1"/>
    <col min="4097" max="4097" width="17.7109375" style="30" customWidth="1"/>
    <col min="4098" max="4098" width="75.85546875" style="30" customWidth="1"/>
    <col min="4099" max="4100" width="11.42578125" style="30"/>
    <col min="4101" max="4101" width="32.42578125" style="30" customWidth="1"/>
    <col min="4102" max="4102" width="33.7109375" style="30" customWidth="1"/>
    <col min="4103" max="4103" width="30.7109375" style="30" customWidth="1"/>
    <col min="4104" max="4323" width="11.42578125" style="30"/>
    <col min="4324" max="4324" width="16.28515625" style="30" customWidth="1"/>
    <col min="4325" max="4325" width="19.7109375" style="30" customWidth="1"/>
    <col min="4326" max="4326" width="33.42578125" style="30" customWidth="1"/>
    <col min="4327" max="4327" width="25" style="30" customWidth="1"/>
    <col min="4328" max="4329" width="9.42578125" style="30" customWidth="1"/>
    <col min="4330" max="4330" width="25.7109375" style="30" customWidth="1"/>
    <col min="4331" max="4331" width="36.7109375" style="30" customWidth="1"/>
    <col min="4332" max="4332" width="50.7109375" style="30" customWidth="1"/>
    <col min="4333" max="4333" width="34.140625" style="30" customWidth="1"/>
    <col min="4334" max="4334" width="10.28515625" style="30" customWidth="1"/>
    <col min="4335" max="4335" width="11.5703125" style="30" customWidth="1"/>
    <col min="4336" max="4336" width="8.7109375" style="30" customWidth="1"/>
    <col min="4337" max="4337" width="7.7109375" style="30" customWidth="1"/>
    <col min="4338" max="4338" width="9" style="30" customWidth="1"/>
    <col min="4339" max="4339" width="10.28515625" style="30" customWidth="1"/>
    <col min="4340" max="4340" width="5" style="30" customWidth="1"/>
    <col min="4341" max="4341" width="11" style="30" customWidth="1"/>
    <col min="4342" max="4342" width="5.140625" style="30" bestFit="1" customWidth="1"/>
    <col min="4343" max="4343" width="10.85546875" style="30" customWidth="1"/>
    <col min="4344" max="4344" width="5.28515625" style="30" customWidth="1"/>
    <col min="4345" max="4345" width="10.7109375" style="30" customWidth="1"/>
    <col min="4346" max="4346" width="4.7109375" style="30" bestFit="1" customWidth="1"/>
    <col min="4347" max="4347" width="10.7109375" style="30" customWidth="1"/>
    <col min="4348" max="4348" width="8.28515625" style="30" customWidth="1"/>
    <col min="4349" max="4349" width="10.7109375" style="30" customWidth="1"/>
    <col min="4350" max="4350" width="19" style="30" customWidth="1"/>
    <col min="4351" max="4351" width="9.140625" style="30" customWidth="1"/>
    <col min="4352" max="4352" width="71.140625" style="30" customWidth="1"/>
    <col min="4353" max="4353" width="17.7109375" style="30" customWidth="1"/>
    <col min="4354" max="4354" width="75.85546875" style="30" customWidth="1"/>
    <col min="4355" max="4356" width="11.42578125" style="30"/>
    <col min="4357" max="4357" width="32.42578125" style="30" customWidth="1"/>
    <col min="4358" max="4358" width="33.7109375" style="30" customWidth="1"/>
    <col min="4359" max="4359" width="30.7109375" style="30" customWidth="1"/>
    <col min="4360" max="4579" width="11.42578125" style="30"/>
    <col min="4580" max="4580" width="16.28515625" style="30" customWidth="1"/>
    <col min="4581" max="4581" width="19.7109375" style="30" customWidth="1"/>
    <col min="4582" max="4582" width="33.42578125" style="30" customWidth="1"/>
    <col min="4583" max="4583" width="25" style="30" customWidth="1"/>
    <col min="4584" max="4585" width="9.42578125" style="30" customWidth="1"/>
    <col min="4586" max="4586" width="25.7109375" style="30" customWidth="1"/>
    <col min="4587" max="4587" width="36.7109375" style="30" customWidth="1"/>
    <col min="4588" max="4588" width="50.7109375" style="30" customWidth="1"/>
    <col min="4589" max="4589" width="34.140625" style="30" customWidth="1"/>
    <col min="4590" max="4590" width="10.28515625" style="30" customWidth="1"/>
    <col min="4591" max="4591" width="11.5703125" style="30" customWidth="1"/>
    <col min="4592" max="4592" width="8.7109375" style="30" customWidth="1"/>
    <col min="4593" max="4593" width="7.7109375" style="30" customWidth="1"/>
    <col min="4594" max="4594" width="9" style="30" customWidth="1"/>
    <col min="4595" max="4595" width="10.28515625" style="30" customWidth="1"/>
    <col min="4596" max="4596" width="5" style="30" customWidth="1"/>
    <col min="4597" max="4597" width="11" style="30" customWidth="1"/>
    <col min="4598" max="4598" width="5.140625" style="30" bestFit="1" customWidth="1"/>
    <col min="4599" max="4599" width="10.85546875" style="30" customWidth="1"/>
    <col min="4600" max="4600" width="5.28515625" style="30" customWidth="1"/>
    <col min="4601" max="4601" width="10.7109375" style="30" customWidth="1"/>
    <col min="4602" max="4602" width="4.7109375" style="30" bestFit="1" customWidth="1"/>
    <col min="4603" max="4603" width="10.7109375" style="30" customWidth="1"/>
    <col min="4604" max="4604" width="8.28515625" style="30" customWidth="1"/>
    <col min="4605" max="4605" width="10.7109375" style="30" customWidth="1"/>
    <col min="4606" max="4606" width="19" style="30" customWidth="1"/>
    <col min="4607" max="4607" width="9.140625" style="30" customWidth="1"/>
    <col min="4608" max="4608" width="71.140625" style="30" customWidth="1"/>
    <col min="4609" max="4609" width="17.7109375" style="30" customWidth="1"/>
    <col min="4610" max="4610" width="75.85546875" style="30" customWidth="1"/>
    <col min="4611" max="4612" width="11.42578125" style="30"/>
    <col min="4613" max="4613" width="32.42578125" style="30" customWidth="1"/>
    <col min="4614" max="4614" width="33.7109375" style="30" customWidth="1"/>
    <col min="4615" max="4615" width="30.7109375" style="30" customWidth="1"/>
    <col min="4616" max="4835" width="11.42578125" style="30"/>
    <col min="4836" max="4836" width="16.28515625" style="30" customWidth="1"/>
    <col min="4837" max="4837" width="19.7109375" style="30" customWidth="1"/>
    <col min="4838" max="4838" width="33.42578125" style="30" customWidth="1"/>
    <col min="4839" max="4839" width="25" style="30" customWidth="1"/>
    <col min="4840" max="4841" width="9.42578125" style="30" customWidth="1"/>
    <col min="4842" max="4842" width="25.7109375" style="30" customWidth="1"/>
    <col min="4843" max="4843" width="36.7109375" style="30" customWidth="1"/>
    <col min="4844" max="4844" width="50.7109375" style="30" customWidth="1"/>
    <col min="4845" max="4845" width="34.140625" style="30" customWidth="1"/>
    <col min="4846" max="4846" width="10.28515625" style="30" customWidth="1"/>
    <col min="4847" max="4847" width="11.5703125" style="30" customWidth="1"/>
    <col min="4848" max="4848" width="8.7109375" style="30" customWidth="1"/>
    <col min="4849" max="4849" width="7.7109375" style="30" customWidth="1"/>
    <col min="4850" max="4850" width="9" style="30" customWidth="1"/>
    <col min="4851" max="4851" width="10.28515625" style="30" customWidth="1"/>
    <col min="4852" max="4852" width="5" style="30" customWidth="1"/>
    <col min="4853" max="4853" width="11" style="30" customWidth="1"/>
    <col min="4854" max="4854" width="5.140625" style="30" bestFit="1" customWidth="1"/>
    <col min="4855" max="4855" width="10.85546875" style="30" customWidth="1"/>
    <col min="4856" max="4856" width="5.28515625" style="30" customWidth="1"/>
    <col min="4857" max="4857" width="10.7109375" style="30" customWidth="1"/>
    <col min="4858" max="4858" width="4.7109375" style="30" bestFit="1" customWidth="1"/>
    <col min="4859" max="4859" width="10.7109375" style="30" customWidth="1"/>
    <col min="4860" max="4860" width="8.28515625" style="30" customWidth="1"/>
    <col min="4861" max="4861" width="10.7109375" style="30" customWidth="1"/>
    <col min="4862" max="4862" width="19" style="30" customWidth="1"/>
    <col min="4863" max="4863" width="9.140625" style="30" customWidth="1"/>
    <col min="4864" max="4864" width="71.140625" style="30" customWidth="1"/>
    <col min="4865" max="4865" width="17.7109375" style="30" customWidth="1"/>
    <col min="4866" max="4866" width="75.85546875" style="30" customWidth="1"/>
    <col min="4867" max="4868" width="11.42578125" style="30"/>
    <col min="4869" max="4869" width="32.42578125" style="30" customWidth="1"/>
    <col min="4870" max="4870" width="33.7109375" style="30" customWidth="1"/>
    <col min="4871" max="4871" width="30.7109375" style="30" customWidth="1"/>
    <col min="4872" max="5091" width="11.42578125" style="30"/>
    <col min="5092" max="5092" width="16.28515625" style="30" customWidth="1"/>
    <col min="5093" max="5093" width="19.7109375" style="30" customWidth="1"/>
    <col min="5094" max="5094" width="33.42578125" style="30" customWidth="1"/>
    <col min="5095" max="5095" width="25" style="30" customWidth="1"/>
    <col min="5096" max="5097" width="9.42578125" style="30" customWidth="1"/>
    <col min="5098" max="5098" width="25.7109375" style="30" customWidth="1"/>
    <col min="5099" max="5099" width="36.7109375" style="30" customWidth="1"/>
    <col min="5100" max="5100" width="50.7109375" style="30" customWidth="1"/>
    <col min="5101" max="5101" width="34.140625" style="30" customWidth="1"/>
    <col min="5102" max="5102" width="10.28515625" style="30" customWidth="1"/>
    <col min="5103" max="5103" width="11.5703125" style="30" customWidth="1"/>
    <col min="5104" max="5104" width="8.7109375" style="30" customWidth="1"/>
    <col min="5105" max="5105" width="7.7109375" style="30" customWidth="1"/>
    <col min="5106" max="5106" width="9" style="30" customWidth="1"/>
    <col min="5107" max="5107" width="10.28515625" style="30" customWidth="1"/>
    <col min="5108" max="5108" width="5" style="30" customWidth="1"/>
    <col min="5109" max="5109" width="11" style="30" customWidth="1"/>
    <col min="5110" max="5110" width="5.140625" style="30" bestFit="1" customWidth="1"/>
    <col min="5111" max="5111" width="10.85546875" style="30" customWidth="1"/>
    <col min="5112" max="5112" width="5.28515625" style="30" customWidth="1"/>
    <col min="5113" max="5113" width="10.7109375" style="30" customWidth="1"/>
    <col min="5114" max="5114" width="4.7109375" style="30" bestFit="1" customWidth="1"/>
    <col min="5115" max="5115" width="10.7109375" style="30" customWidth="1"/>
    <col min="5116" max="5116" width="8.28515625" style="30" customWidth="1"/>
    <col min="5117" max="5117" width="10.7109375" style="30" customWidth="1"/>
    <col min="5118" max="5118" width="19" style="30" customWidth="1"/>
    <col min="5119" max="5119" width="9.140625" style="30" customWidth="1"/>
    <col min="5120" max="5120" width="71.140625" style="30" customWidth="1"/>
    <col min="5121" max="5121" width="17.7109375" style="30" customWidth="1"/>
    <col min="5122" max="5122" width="75.85546875" style="30" customWidth="1"/>
    <col min="5123" max="5124" width="11.42578125" style="30"/>
    <col min="5125" max="5125" width="32.42578125" style="30" customWidth="1"/>
    <col min="5126" max="5126" width="33.7109375" style="30" customWidth="1"/>
    <col min="5127" max="5127" width="30.7109375" style="30" customWidth="1"/>
    <col min="5128" max="5347" width="11.42578125" style="30"/>
    <col min="5348" max="5348" width="16.28515625" style="30" customWidth="1"/>
    <col min="5349" max="5349" width="19.7109375" style="30" customWidth="1"/>
    <col min="5350" max="5350" width="33.42578125" style="30" customWidth="1"/>
    <col min="5351" max="5351" width="25" style="30" customWidth="1"/>
    <col min="5352" max="5353" width="9.42578125" style="30" customWidth="1"/>
    <col min="5354" max="5354" width="25.7109375" style="30" customWidth="1"/>
    <col min="5355" max="5355" width="36.7109375" style="30" customWidth="1"/>
    <col min="5356" max="5356" width="50.7109375" style="30" customWidth="1"/>
    <col min="5357" max="5357" width="34.140625" style="30" customWidth="1"/>
    <col min="5358" max="5358" width="10.28515625" style="30" customWidth="1"/>
    <col min="5359" max="5359" width="11.5703125" style="30" customWidth="1"/>
    <col min="5360" max="5360" width="8.7109375" style="30" customWidth="1"/>
    <col min="5361" max="5361" width="7.7109375" style="30" customWidth="1"/>
    <col min="5362" max="5362" width="9" style="30" customWidth="1"/>
    <col min="5363" max="5363" width="10.28515625" style="30" customWidth="1"/>
    <col min="5364" max="5364" width="5" style="30" customWidth="1"/>
    <col min="5365" max="5365" width="11" style="30" customWidth="1"/>
    <col min="5366" max="5366" width="5.140625" style="30" bestFit="1" customWidth="1"/>
    <col min="5367" max="5367" width="10.85546875" style="30" customWidth="1"/>
    <col min="5368" max="5368" width="5.28515625" style="30" customWidth="1"/>
    <col min="5369" max="5369" width="10.7109375" style="30" customWidth="1"/>
    <col min="5370" max="5370" width="4.7109375" style="30" bestFit="1" customWidth="1"/>
    <col min="5371" max="5371" width="10.7109375" style="30" customWidth="1"/>
    <col min="5372" max="5372" width="8.28515625" style="30" customWidth="1"/>
    <col min="5373" max="5373" width="10.7109375" style="30" customWidth="1"/>
    <col min="5374" max="5374" width="19" style="30" customWidth="1"/>
    <col min="5375" max="5375" width="9.140625" style="30" customWidth="1"/>
    <col min="5376" max="5376" width="71.140625" style="30" customWidth="1"/>
    <col min="5377" max="5377" width="17.7109375" style="30" customWidth="1"/>
    <col min="5378" max="5378" width="75.85546875" style="30" customWidth="1"/>
    <col min="5379" max="5380" width="11.42578125" style="30"/>
    <col min="5381" max="5381" width="32.42578125" style="30" customWidth="1"/>
    <col min="5382" max="5382" width="33.7109375" style="30" customWidth="1"/>
    <col min="5383" max="5383" width="30.7109375" style="30" customWidth="1"/>
    <col min="5384" max="5603" width="11.42578125" style="30"/>
    <col min="5604" max="5604" width="16.28515625" style="30" customWidth="1"/>
    <col min="5605" max="5605" width="19.7109375" style="30" customWidth="1"/>
    <col min="5606" max="5606" width="33.42578125" style="30" customWidth="1"/>
    <col min="5607" max="5607" width="25" style="30" customWidth="1"/>
    <col min="5608" max="5609" width="9.42578125" style="30" customWidth="1"/>
    <col min="5610" max="5610" width="25.7109375" style="30" customWidth="1"/>
    <col min="5611" max="5611" width="36.7109375" style="30" customWidth="1"/>
    <col min="5612" max="5612" width="50.7109375" style="30" customWidth="1"/>
    <col min="5613" max="5613" width="34.140625" style="30" customWidth="1"/>
    <col min="5614" max="5614" width="10.28515625" style="30" customWidth="1"/>
    <col min="5615" max="5615" width="11.5703125" style="30" customWidth="1"/>
    <col min="5616" max="5616" width="8.7109375" style="30" customWidth="1"/>
    <col min="5617" max="5617" width="7.7109375" style="30" customWidth="1"/>
    <col min="5618" max="5618" width="9" style="30" customWidth="1"/>
    <col min="5619" max="5619" width="10.28515625" style="30" customWidth="1"/>
    <col min="5620" max="5620" width="5" style="30" customWidth="1"/>
    <col min="5621" max="5621" width="11" style="30" customWidth="1"/>
    <col min="5622" max="5622" width="5.140625" style="30" bestFit="1" customWidth="1"/>
    <col min="5623" max="5623" width="10.85546875" style="30" customWidth="1"/>
    <col min="5624" max="5624" width="5.28515625" style="30" customWidth="1"/>
    <col min="5625" max="5625" width="10.7109375" style="30" customWidth="1"/>
    <col min="5626" max="5626" width="4.7109375" style="30" bestFit="1" customWidth="1"/>
    <col min="5627" max="5627" width="10.7109375" style="30" customWidth="1"/>
    <col min="5628" max="5628" width="8.28515625" style="30" customWidth="1"/>
    <col min="5629" max="5629" width="10.7109375" style="30" customWidth="1"/>
    <col min="5630" max="5630" width="19" style="30" customWidth="1"/>
    <col min="5631" max="5631" width="9.140625" style="30" customWidth="1"/>
    <col min="5632" max="5632" width="71.140625" style="30" customWidth="1"/>
    <col min="5633" max="5633" width="17.7109375" style="30" customWidth="1"/>
    <col min="5634" max="5634" width="75.85546875" style="30" customWidth="1"/>
    <col min="5635" max="5636" width="11.42578125" style="30"/>
    <col min="5637" max="5637" width="32.42578125" style="30" customWidth="1"/>
    <col min="5638" max="5638" width="33.7109375" style="30" customWidth="1"/>
    <col min="5639" max="5639" width="30.7109375" style="30" customWidth="1"/>
    <col min="5640" max="5859" width="11.42578125" style="30"/>
    <col min="5860" max="5860" width="16.28515625" style="30" customWidth="1"/>
    <col min="5861" max="5861" width="19.7109375" style="30" customWidth="1"/>
    <col min="5862" max="5862" width="33.42578125" style="30" customWidth="1"/>
    <col min="5863" max="5863" width="25" style="30" customWidth="1"/>
    <col min="5864" max="5865" width="9.42578125" style="30" customWidth="1"/>
    <col min="5866" max="5866" width="25.7109375" style="30" customWidth="1"/>
    <col min="5867" max="5867" width="36.7109375" style="30" customWidth="1"/>
    <col min="5868" max="5868" width="50.7109375" style="30" customWidth="1"/>
    <col min="5869" max="5869" width="34.140625" style="30" customWidth="1"/>
    <col min="5870" max="5870" width="10.28515625" style="30" customWidth="1"/>
    <col min="5871" max="5871" width="11.5703125" style="30" customWidth="1"/>
    <col min="5872" max="5872" width="8.7109375" style="30" customWidth="1"/>
    <col min="5873" max="5873" width="7.7109375" style="30" customWidth="1"/>
    <col min="5874" max="5874" width="9" style="30" customWidth="1"/>
    <col min="5875" max="5875" width="10.28515625" style="30" customWidth="1"/>
    <col min="5876" max="5876" width="5" style="30" customWidth="1"/>
    <col min="5877" max="5877" width="11" style="30" customWidth="1"/>
    <col min="5878" max="5878" width="5.140625" style="30" bestFit="1" customWidth="1"/>
    <col min="5879" max="5879" width="10.85546875" style="30" customWidth="1"/>
    <col min="5880" max="5880" width="5.28515625" style="30" customWidth="1"/>
    <col min="5881" max="5881" width="10.7109375" style="30" customWidth="1"/>
    <col min="5882" max="5882" width="4.7109375" style="30" bestFit="1" customWidth="1"/>
    <col min="5883" max="5883" width="10.7109375" style="30" customWidth="1"/>
    <col min="5884" max="5884" width="8.28515625" style="30" customWidth="1"/>
    <col min="5885" max="5885" width="10.7109375" style="30" customWidth="1"/>
    <col min="5886" max="5886" width="19" style="30" customWidth="1"/>
    <col min="5887" max="5887" width="9.140625" style="30" customWidth="1"/>
    <col min="5888" max="5888" width="71.140625" style="30" customWidth="1"/>
    <col min="5889" max="5889" width="17.7109375" style="30" customWidth="1"/>
    <col min="5890" max="5890" width="75.85546875" style="30" customWidth="1"/>
    <col min="5891" max="5892" width="11.42578125" style="30"/>
    <col min="5893" max="5893" width="32.42578125" style="30" customWidth="1"/>
    <col min="5894" max="5894" width="33.7109375" style="30" customWidth="1"/>
    <col min="5895" max="5895" width="30.7109375" style="30" customWidth="1"/>
    <col min="5896" max="6115" width="11.42578125" style="30"/>
    <col min="6116" max="6116" width="16.28515625" style="30" customWidth="1"/>
    <col min="6117" max="6117" width="19.7109375" style="30" customWidth="1"/>
    <col min="6118" max="6118" width="33.42578125" style="30" customWidth="1"/>
    <col min="6119" max="6119" width="25" style="30" customWidth="1"/>
    <col min="6120" max="6121" width="9.42578125" style="30" customWidth="1"/>
    <col min="6122" max="6122" width="25.7109375" style="30" customWidth="1"/>
    <col min="6123" max="6123" width="36.7109375" style="30" customWidth="1"/>
    <col min="6124" max="6124" width="50.7109375" style="30" customWidth="1"/>
    <col min="6125" max="6125" width="34.140625" style="30" customWidth="1"/>
    <col min="6126" max="6126" width="10.28515625" style="30" customWidth="1"/>
    <col min="6127" max="6127" width="11.5703125" style="30" customWidth="1"/>
    <col min="6128" max="6128" width="8.7109375" style="30" customWidth="1"/>
    <col min="6129" max="6129" width="7.7109375" style="30" customWidth="1"/>
    <col min="6130" max="6130" width="9" style="30" customWidth="1"/>
    <col min="6131" max="6131" width="10.28515625" style="30" customWidth="1"/>
    <col min="6132" max="6132" width="5" style="30" customWidth="1"/>
    <col min="6133" max="6133" width="11" style="30" customWidth="1"/>
    <col min="6134" max="6134" width="5.140625" style="30" bestFit="1" customWidth="1"/>
    <col min="6135" max="6135" width="10.85546875" style="30" customWidth="1"/>
    <col min="6136" max="6136" width="5.28515625" style="30" customWidth="1"/>
    <col min="6137" max="6137" width="10.7109375" style="30" customWidth="1"/>
    <col min="6138" max="6138" width="4.7109375" style="30" bestFit="1" customWidth="1"/>
    <col min="6139" max="6139" width="10.7109375" style="30" customWidth="1"/>
    <col min="6140" max="6140" width="8.28515625" style="30" customWidth="1"/>
    <col min="6141" max="6141" width="10.7109375" style="30" customWidth="1"/>
    <col min="6142" max="6142" width="19" style="30" customWidth="1"/>
    <col min="6143" max="6143" width="9.140625" style="30" customWidth="1"/>
    <col min="6144" max="6144" width="71.140625" style="30" customWidth="1"/>
    <col min="6145" max="6145" width="17.7109375" style="30" customWidth="1"/>
    <col min="6146" max="6146" width="75.85546875" style="30" customWidth="1"/>
    <col min="6147" max="6148" width="11.42578125" style="30"/>
    <col min="6149" max="6149" width="32.42578125" style="30" customWidth="1"/>
    <col min="6150" max="6150" width="33.7109375" style="30" customWidth="1"/>
    <col min="6151" max="6151" width="30.7109375" style="30" customWidth="1"/>
    <col min="6152" max="6371" width="11.42578125" style="30"/>
    <col min="6372" max="6372" width="16.28515625" style="30" customWidth="1"/>
    <col min="6373" max="6373" width="19.7109375" style="30" customWidth="1"/>
    <col min="6374" max="6374" width="33.42578125" style="30" customWidth="1"/>
    <col min="6375" max="6375" width="25" style="30" customWidth="1"/>
    <col min="6376" max="6377" width="9.42578125" style="30" customWidth="1"/>
    <col min="6378" max="6378" width="25.7109375" style="30" customWidth="1"/>
    <col min="6379" max="6379" width="36.7109375" style="30" customWidth="1"/>
    <col min="6380" max="6380" width="50.7109375" style="30" customWidth="1"/>
    <col min="6381" max="6381" width="34.140625" style="30" customWidth="1"/>
    <col min="6382" max="6382" width="10.28515625" style="30" customWidth="1"/>
    <col min="6383" max="6383" width="11.5703125" style="30" customWidth="1"/>
    <col min="6384" max="6384" width="8.7109375" style="30" customWidth="1"/>
    <col min="6385" max="6385" width="7.7109375" style="30" customWidth="1"/>
    <col min="6386" max="6386" width="9" style="30" customWidth="1"/>
    <col min="6387" max="6387" width="10.28515625" style="30" customWidth="1"/>
    <col min="6388" max="6388" width="5" style="30" customWidth="1"/>
    <col min="6389" max="6389" width="11" style="30" customWidth="1"/>
    <col min="6390" max="6390" width="5.140625" style="30" bestFit="1" customWidth="1"/>
    <col min="6391" max="6391" width="10.85546875" style="30" customWidth="1"/>
    <col min="6392" max="6392" width="5.28515625" style="30" customWidth="1"/>
    <col min="6393" max="6393" width="10.7109375" style="30" customWidth="1"/>
    <col min="6394" max="6394" width="4.7109375" style="30" bestFit="1" customWidth="1"/>
    <col min="6395" max="6395" width="10.7109375" style="30" customWidth="1"/>
    <col min="6396" max="6396" width="8.28515625" style="30" customWidth="1"/>
    <col min="6397" max="6397" width="10.7109375" style="30" customWidth="1"/>
    <col min="6398" max="6398" width="19" style="30" customWidth="1"/>
    <col min="6399" max="6399" width="9.140625" style="30" customWidth="1"/>
    <col min="6400" max="6400" width="71.140625" style="30" customWidth="1"/>
    <col min="6401" max="6401" width="17.7109375" style="30" customWidth="1"/>
    <col min="6402" max="6402" width="75.85546875" style="30" customWidth="1"/>
    <col min="6403" max="6404" width="11.42578125" style="30"/>
    <col min="6405" max="6405" width="32.42578125" style="30" customWidth="1"/>
    <col min="6406" max="6406" width="33.7109375" style="30" customWidth="1"/>
    <col min="6407" max="6407" width="30.7109375" style="30" customWidth="1"/>
    <col min="6408" max="6627" width="11.42578125" style="30"/>
    <col min="6628" max="6628" width="16.28515625" style="30" customWidth="1"/>
    <col min="6629" max="6629" width="19.7109375" style="30" customWidth="1"/>
    <col min="6630" max="6630" width="33.42578125" style="30" customWidth="1"/>
    <col min="6631" max="6631" width="25" style="30" customWidth="1"/>
    <col min="6632" max="6633" width="9.42578125" style="30" customWidth="1"/>
    <col min="6634" max="6634" width="25.7109375" style="30" customWidth="1"/>
    <col min="6635" max="6635" width="36.7109375" style="30" customWidth="1"/>
    <col min="6636" max="6636" width="50.7109375" style="30" customWidth="1"/>
    <col min="6637" max="6637" width="34.140625" style="30" customWidth="1"/>
    <col min="6638" max="6638" width="10.28515625" style="30" customWidth="1"/>
    <col min="6639" max="6639" width="11.5703125" style="30" customWidth="1"/>
    <col min="6640" max="6640" width="8.7109375" style="30" customWidth="1"/>
    <col min="6641" max="6641" width="7.7109375" style="30" customWidth="1"/>
    <col min="6642" max="6642" width="9" style="30" customWidth="1"/>
    <col min="6643" max="6643" width="10.28515625" style="30" customWidth="1"/>
    <col min="6644" max="6644" width="5" style="30" customWidth="1"/>
    <col min="6645" max="6645" width="11" style="30" customWidth="1"/>
    <col min="6646" max="6646" width="5.140625" style="30" bestFit="1" customWidth="1"/>
    <col min="6647" max="6647" width="10.85546875" style="30" customWidth="1"/>
    <col min="6648" max="6648" width="5.28515625" style="30" customWidth="1"/>
    <col min="6649" max="6649" width="10.7109375" style="30" customWidth="1"/>
    <col min="6650" max="6650" width="4.7109375" style="30" bestFit="1" customWidth="1"/>
    <col min="6651" max="6651" width="10.7109375" style="30" customWidth="1"/>
    <col min="6652" max="6652" width="8.28515625" style="30" customWidth="1"/>
    <col min="6653" max="6653" width="10.7109375" style="30" customWidth="1"/>
    <col min="6654" max="6654" width="19" style="30" customWidth="1"/>
    <col min="6655" max="6655" width="9.140625" style="30" customWidth="1"/>
    <col min="6656" max="6656" width="71.140625" style="30" customWidth="1"/>
    <col min="6657" max="6657" width="17.7109375" style="30" customWidth="1"/>
    <col min="6658" max="6658" width="75.85546875" style="30" customWidth="1"/>
    <col min="6659" max="6660" width="11.42578125" style="30"/>
    <col min="6661" max="6661" width="32.42578125" style="30" customWidth="1"/>
    <col min="6662" max="6662" width="33.7109375" style="30" customWidth="1"/>
    <col min="6663" max="6663" width="30.7109375" style="30" customWidth="1"/>
    <col min="6664" max="6883" width="11.42578125" style="30"/>
    <col min="6884" max="6884" width="16.28515625" style="30" customWidth="1"/>
    <col min="6885" max="6885" width="19.7109375" style="30" customWidth="1"/>
    <col min="6886" max="6886" width="33.42578125" style="30" customWidth="1"/>
    <col min="6887" max="6887" width="25" style="30" customWidth="1"/>
    <col min="6888" max="6889" width="9.42578125" style="30" customWidth="1"/>
    <col min="6890" max="6890" width="25.7109375" style="30" customWidth="1"/>
    <col min="6891" max="6891" width="36.7109375" style="30" customWidth="1"/>
    <col min="6892" max="6892" width="50.7109375" style="30" customWidth="1"/>
    <col min="6893" max="6893" width="34.140625" style="30" customWidth="1"/>
    <col min="6894" max="6894" width="10.28515625" style="30" customWidth="1"/>
    <col min="6895" max="6895" width="11.5703125" style="30" customWidth="1"/>
    <col min="6896" max="6896" width="8.7109375" style="30" customWidth="1"/>
    <col min="6897" max="6897" width="7.7109375" style="30" customWidth="1"/>
    <col min="6898" max="6898" width="9" style="30" customWidth="1"/>
    <col min="6899" max="6899" width="10.28515625" style="30" customWidth="1"/>
    <col min="6900" max="6900" width="5" style="30" customWidth="1"/>
    <col min="6901" max="6901" width="11" style="30" customWidth="1"/>
    <col min="6902" max="6902" width="5.140625" style="30" bestFit="1" customWidth="1"/>
    <col min="6903" max="6903" width="10.85546875" style="30" customWidth="1"/>
    <col min="6904" max="6904" width="5.28515625" style="30" customWidth="1"/>
    <col min="6905" max="6905" width="10.7109375" style="30" customWidth="1"/>
    <col min="6906" max="6906" width="4.7109375" style="30" bestFit="1" customWidth="1"/>
    <col min="6907" max="6907" width="10.7109375" style="30" customWidth="1"/>
    <col min="6908" max="6908" width="8.28515625" style="30" customWidth="1"/>
    <col min="6909" max="6909" width="10.7109375" style="30" customWidth="1"/>
    <col min="6910" max="6910" width="19" style="30" customWidth="1"/>
    <col min="6911" max="6911" width="9.140625" style="30" customWidth="1"/>
    <col min="6912" max="6912" width="71.140625" style="30" customWidth="1"/>
    <col min="6913" max="6913" width="17.7109375" style="30" customWidth="1"/>
    <col min="6914" max="6914" width="75.85546875" style="30" customWidth="1"/>
    <col min="6915" max="6916" width="11.42578125" style="30"/>
    <col min="6917" max="6917" width="32.42578125" style="30" customWidth="1"/>
    <col min="6918" max="6918" width="33.7109375" style="30" customWidth="1"/>
    <col min="6919" max="6919" width="30.7109375" style="30" customWidth="1"/>
    <col min="6920" max="7139" width="11.42578125" style="30"/>
    <col min="7140" max="7140" width="16.28515625" style="30" customWidth="1"/>
    <col min="7141" max="7141" width="19.7109375" style="30" customWidth="1"/>
    <col min="7142" max="7142" width="33.42578125" style="30" customWidth="1"/>
    <col min="7143" max="7143" width="25" style="30" customWidth="1"/>
    <col min="7144" max="7145" width="9.42578125" style="30" customWidth="1"/>
    <col min="7146" max="7146" width="25.7109375" style="30" customWidth="1"/>
    <col min="7147" max="7147" width="36.7109375" style="30" customWidth="1"/>
    <col min="7148" max="7148" width="50.7109375" style="30" customWidth="1"/>
    <col min="7149" max="7149" width="34.140625" style="30" customWidth="1"/>
    <col min="7150" max="7150" width="10.28515625" style="30" customWidth="1"/>
    <col min="7151" max="7151" width="11.5703125" style="30" customWidth="1"/>
    <col min="7152" max="7152" width="8.7109375" style="30" customWidth="1"/>
    <col min="7153" max="7153" width="7.7109375" style="30" customWidth="1"/>
    <col min="7154" max="7154" width="9" style="30" customWidth="1"/>
    <col min="7155" max="7155" width="10.28515625" style="30" customWidth="1"/>
    <col min="7156" max="7156" width="5" style="30" customWidth="1"/>
    <col min="7157" max="7157" width="11" style="30" customWidth="1"/>
    <col min="7158" max="7158" width="5.140625" style="30" bestFit="1" customWidth="1"/>
    <col min="7159" max="7159" width="10.85546875" style="30" customWidth="1"/>
    <col min="7160" max="7160" width="5.28515625" style="30" customWidth="1"/>
    <col min="7161" max="7161" width="10.7109375" style="30" customWidth="1"/>
    <col min="7162" max="7162" width="4.7109375" style="30" bestFit="1" customWidth="1"/>
    <col min="7163" max="7163" width="10.7109375" style="30" customWidth="1"/>
    <col min="7164" max="7164" width="8.28515625" style="30" customWidth="1"/>
    <col min="7165" max="7165" width="10.7109375" style="30" customWidth="1"/>
    <col min="7166" max="7166" width="19" style="30" customWidth="1"/>
    <col min="7167" max="7167" width="9.140625" style="30" customWidth="1"/>
    <col min="7168" max="7168" width="71.140625" style="30" customWidth="1"/>
    <col min="7169" max="7169" width="17.7109375" style="30" customWidth="1"/>
    <col min="7170" max="7170" width="75.85546875" style="30" customWidth="1"/>
    <col min="7171" max="7172" width="11.42578125" style="30"/>
    <col min="7173" max="7173" width="32.42578125" style="30" customWidth="1"/>
    <col min="7174" max="7174" width="33.7109375" style="30" customWidth="1"/>
    <col min="7175" max="7175" width="30.7109375" style="30" customWidth="1"/>
    <col min="7176" max="7395" width="11.42578125" style="30"/>
    <col min="7396" max="7396" width="16.28515625" style="30" customWidth="1"/>
    <col min="7397" max="7397" width="19.7109375" style="30" customWidth="1"/>
    <col min="7398" max="7398" width="33.42578125" style="30" customWidth="1"/>
    <col min="7399" max="7399" width="25" style="30" customWidth="1"/>
    <col min="7400" max="7401" width="9.42578125" style="30" customWidth="1"/>
    <col min="7402" max="7402" width="25.7109375" style="30" customWidth="1"/>
    <col min="7403" max="7403" width="36.7109375" style="30" customWidth="1"/>
    <col min="7404" max="7404" width="50.7109375" style="30" customWidth="1"/>
    <col min="7405" max="7405" width="34.140625" style="30" customWidth="1"/>
    <col min="7406" max="7406" width="10.28515625" style="30" customWidth="1"/>
    <col min="7407" max="7407" width="11.5703125" style="30" customWidth="1"/>
    <col min="7408" max="7408" width="8.7109375" style="30" customWidth="1"/>
    <col min="7409" max="7409" width="7.7109375" style="30" customWidth="1"/>
    <col min="7410" max="7410" width="9" style="30" customWidth="1"/>
    <col min="7411" max="7411" width="10.28515625" style="30" customWidth="1"/>
    <col min="7412" max="7412" width="5" style="30" customWidth="1"/>
    <col min="7413" max="7413" width="11" style="30" customWidth="1"/>
    <col min="7414" max="7414" width="5.140625" style="30" bestFit="1" customWidth="1"/>
    <col min="7415" max="7415" width="10.85546875" style="30" customWidth="1"/>
    <col min="7416" max="7416" width="5.28515625" style="30" customWidth="1"/>
    <col min="7417" max="7417" width="10.7109375" style="30" customWidth="1"/>
    <col min="7418" max="7418" width="4.7109375" style="30" bestFit="1" customWidth="1"/>
    <col min="7419" max="7419" width="10.7109375" style="30" customWidth="1"/>
    <col min="7420" max="7420" width="8.28515625" style="30" customWidth="1"/>
    <col min="7421" max="7421" width="10.7109375" style="30" customWidth="1"/>
    <col min="7422" max="7422" width="19" style="30" customWidth="1"/>
    <col min="7423" max="7423" width="9.140625" style="30" customWidth="1"/>
    <col min="7424" max="7424" width="71.140625" style="30" customWidth="1"/>
    <col min="7425" max="7425" width="17.7109375" style="30" customWidth="1"/>
    <col min="7426" max="7426" width="75.85546875" style="30" customWidth="1"/>
    <col min="7427" max="7428" width="11.42578125" style="30"/>
    <col min="7429" max="7429" width="32.42578125" style="30" customWidth="1"/>
    <col min="7430" max="7430" width="33.7109375" style="30" customWidth="1"/>
    <col min="7431" max="7431" width="30.7109375" style="30" customWidth="1"/>
    <col min="7432" max="7651" width="11.42578125" style="30"/>
    <col min="7652" max="7652" width="16.28515625" style="30" customWidth="1"/>
    <col min="7653" max="7653" width="19.7109375" style="30" customWidth="1"/>
    <col min="7654" max="7654" width="33.42578125" style="30" customWidth="1"/>
    <col min="7655" max="7655" width="25" style="30" customWidth="1"/>
    <col min="7656" max="7657" width="9.42578125" style="30" customWidth="1"/>
    <col min="7658" max="7658" width="25.7109375" style="30" customWidth="1"/>
    <col min="7659" max="7659" width="36.7109375" style="30" customWidth="1"/>
    <col min="7660" max="7660" width="50.7109375" style="30" customWidth="1"/>
    <col min="7661" max="7661" width="34.140625" style="30" customWidth="1"/>
    <col min="7662" max="7662" width="10.28515625" style="30" customWidth="1"/>
    <col min="7663" max="7663" width="11.5703125" style="30" customWidth="1"/>
    <col min="7664" max="7664" width="8.7109375" style="30" customWidth="1"/>
    <col min="7665" max="7665" width="7.7109375" style="30" customWidth="1"/>
    <col min="7666" max="7666" width="9" style="30" customWidth="1"/>
    <col min="7667" max="7667" width="10.28515625" style="30" customWidth="1"/>
    <col min="7668" max="7668" width="5" style="30" customWidth="1"/>
    <col min="7669" max="7669" width="11" style="30" customWidth="1"/>
    <col min="7670" max="7670" width="5.140625" style="30" bestFit="1" customWidth="1"/>
    <col min="7671" max="7671" width="10.85546875" style="30" customWidth="1"/>
    <col min="7672" max="7672" width="5.28515625" style="30" customWidth="1"/>
    <col min="7673" max="7673" width="10.7109375" style="30" customWidth="1"/>
    <col min="7674" max="7674" width="4.7109375" style="30" bestFit="1" customWidth="1"/>
    <col min="7675" max="7675" width="10.7109375" style="30" customWidth="1"/>
    <col min="7676" max="7676" width="8.28515625" style="30" customWidth="1"/>
    <col min="7677" max="7677" width="10.7109375" style="30" customWidth="1"/>
    <col min="7678" max="7678" width="19" style="30" customWidth="1"/>
    <col min="7679" max="7679" width="9.140625" style="30" customWidth="1"/>
    <col min="7680" max="7680" width="71.140625" style="30" customWidth="1"/>
    <col min="7681" max="7681" width="17.7109375" style="30" customWidth="1"/>
    <col min="7682" max="7682" width="75.85546875" style="30" customWidth="1"/>
    <col min="7683" max="7684" width="11.42578125" style="30"/>
    <col min="7685" max="7685" width="32.42578125" style="30" customWidth="1"/>
    <col min="7686" max="7686" width="33.7109375" style="30" customWidth="1"/>
    <col min="7687" max="7687" width="30.7109375" style="30" customWidth="1"/>
    <col min="7688" max="7907" width="11.42578125" style="30"/>
    <col min="7908" max="7908" width="16.28515625" style="30" customWidth="1"/>
    <col min="7909" max="7909" width="19.7109375" style="30" customWidth="1"/>
    <col min="7910" max="7910" width="33.42578125" style="30" customWidth="1"/>
    <col min="7911" max="7911" width="25" style="30" customWidth="1"/>
    <col min="7912" max="7913" width="9.42578125" style="30" customWidth="1"/>
    <col min="7914" max="7914" width="25.7109375" style="30" customWidth="1"/>
    <col min="7915" max="7915" width="36.7109375" style="30" customWidth="1"/>
    <col min="7916" max="7916" width="50.7109375" style="30" customWidth="1"/>
    <col min="7917" max="7917" width="34.140625" style="30" customWidth="1"/>
    <col min="7918" max="7918" width="10.28515625" style="30" customWidth="1"/>
    <col min="7919" max="7919" width="11.5703125" style="30" customWidth="1"/>
    <col min="7920" max="7920" width="8.7109375" style="30" customWidth="1"/>
    <col min="7921" max="7921" width="7.7109375" style="30" customWidth="1"/>
    <col min="7922" max="7922" width="9" style="30" customWidth="1"/>
    <col min="7923" max="7923" width="10.28515625" style="30" customWidth="1"/>
    <col min="7924" max="7924" width="5" style="30" customWidth="1"/>
    <col min="7925" max="7925" width="11" style="30" customWidth="1"/>
    <col min="7926" max="7926" width="5.140625" style="30" bestFit="1" customWidth="1"/>
    <col min="7927" max="7927" width="10.85546875" style="30" customWidth="1"/>
    <col min="7928" max="7928" width="5.28515625" style="30" customWidth="1"/>
    <col min="7929" max="7929" width="10.7109375" style="30" customWidth="1"/>
    <col min="7930" max="7930" width="4.7109375" style="30" bestFit="1" customWidth="1"/>
    <col min="7931" max="7931" width="10.7109375" style="30" customWidth="1"/>
    <col min="7932" max="7932" width="8.28515625" style="30" customWidth="1"/>
    <col min="7933" max="7933" width="10.7109375" style="30" customWidth="1"/>
    <col min="7934" max="7934" width="19" style="30" customWidth="1"/>
    <col min="7935" max="7935" width="9.140625" style="30" customWidth="1"/>
    <col min="7936" max="7936" width="71.140625" style="30" customWidth="1"/>
    <col min="7937" max="7937" width="17.7109375" style="30" customWidth="1"/>
    <col min="7938" max="7938" width="75.85546875" style="30" customWidth="1"/>
    <col min="7939" max="7940" width="11.42578125" style="30"/>
    <col min="7941" max="7941" width="32.42578125" style="30" customWidth="1"/>
    <col min="7942" max="7942" width="33.7109375" style="30" customWidth="1"/>
    <col min="7943" max="7943" width="30.7109375" style="30" customWidth="1"/>
    <col min="7944" max="8163" width="11.42578125" style="30"/>
    <col min="8164" max="8164" width="16.28515625" style="30" customWidth="1"/>
    <col min="8165" max="8165" width="19.7109375" style="30" customWidth="1"/>
    <col min="8166" max="8166" width="33.42578125" style="30" customWidth="1"/>
    <col min="8167" max="8167" width="25" style="30" customWidth="1"/>
    <col min="8168" max="8169" width="9.42578125" style="30" customWidth="1"/>
    <col min="8170" max="8170" width="25.7109375" style="30" customWidth="1"/>
    <col min="8171" max="8171" width="36.7109375" style="30" customWidth="1"/>
    <col min="8172" max="8172" width="50.7109375" style="30" customWidth="1"/>
    <col min="8173" max="8173" width="34.140625" style="30" customWidth="1"/>
    <col min="8174" max="8174" width="10.28515625" style="30" customWidth="1"/>
    <col min="8175" max="8175" width="11.5703125" style="30" customWidth="1"/>
    <col min="8176" max="8176" width="8.7109375" style="30" customWidth="1"/>
    <col min="8177" max="8177" width="7.7109375" style="30" customWidth="1"/>
    <col min="8178" max="8178" width="9" style="30" customWidth="1"/>
    <col min="8179" max="8179" width="10.28515625" style="30" customWidth="1"/>
    <col min="8180" max="8180" width="5" style="30" customWidth="1"/>
    <col min="8181" max="8181" width="11" style="30" customWidth="1"/>
    <col min="8182" max="8182" width="5.140625" style="30" bestFit="1" customWidth="1"/>
    <col min="8183" max="8183" width="10.85546875" style="30" customWidth="1"/>
    <col min="8184" max="8184" width="5.28515625" style="30" customWidth="1"/>
    <col min="8185" max="8185" width="10.7109375" style="30" customWidth="1"/>
    <col min="8186" max="8186" width="4.7109375" style="30" bestFit="1" customWidth="1"/>
    <col min="8187" max="8187" width="10.7109375" style="30" customWidth="1"/>
    <col min="8188" max="8188" width="8.28515625" style="30" customWidth="1"/>
    <col min="8189" max="8189" width="10.7109375" style="30" customWidth="1"/>
    <col min="8190" max="8190" width="19" style="30" customWidth="1"/>
    <col min="8191" max="8191" width="9.140625" style="30" customWidth="1"/>
    <col min="8192" max="8192" width="71.140625" style="30" customWidth="1"/>
    <col min="8193" max="8193" width="17.7109375" style="30" customWidth="1"/>
    <col min="8194" max="8194" width="75.85546875" style="30" customWidth="1"/>
    <col min="8195" max="8196" width="11.42578125" style="30"/>
    <col min="8197" max="8197" width="32.42578125" style="30" customWidth="1"/>
    <col min="8198" max="8198" width="33.7109375" style="30" customWidth="1"/>
    <col min="8199" max="8199" width="30.7109375" style="30" customWidth="1"/>
    <col min="8200" max="8419" width="11.42578125" style="30"/>
    <col min="8420" max="8420" width="16.28515625" style="30" customWidth="1"/>
    <col min="8421" max="8421" width="19.7109375" style="30" customWidth="1"/>
    <col min="8422" max="8422" width="33.42578125" style="30" customWidth="1"/>
    <col min="8423" max="8423" width="25" style="30" customWidth="1"/>
    <col min="8424" max="8425" width="9.42578125" style="30" customWidth="1"/>
    <col min="8426" max="8426" width="25.7109375" style="30" customWidth="1"/>
    <col min="8427" max="8427" width="36.7109375" style="30" customWidth="1"/>
    <col min="8428" max="8428" width="50.7109375" style="30" customWidth="1"/>
    <col min="8429" max="8429" width="34.140625" style="30" customWidth="1"/>
    <col min="8430" max="8430" width="10.28515625" style="30" customWidth="1"/>
    <col min="8431" max="8431" width="11.5703125" style="30" customWidth="1"/>
    <col min="8432" max="8432" width="8.7109375" style="30" customWidth="1"/>
    <col min="8433" max="8433" width="7.7109375" style="30" customWidth="1"/>
    <col min="8434" max="8434" width="9" style="30" customWidth="1"/>
    <col min="8435" max="8435" width="10.28515625" style="30" customWidth="1"/>
    <col min="8436" max="8436" width="5" style="30" customWidth="1"/>
    <col min="8437" max="8437" width="11" style="30" customWidth="1"/>
    <col min="8438" max="8438" width="5.140625" style="30" bestFit="1" customWidth="1"/>
    <col min="8439" max="8439" width="10.85546875" style="30" customWidth="1"/>
    <col min="8440" max="8440" width="5.28515625" style="30" customWidth="1"/>
    <col min="8441" max="8441" width="10.7109375" style="30" customWidth="1"/>
    <col min="8442" max="8442" width="4.7109375" style="30" bestFit="1" customWidth="1"/>
    <col min="8443" max="8443" width="10.7109375" style="30" customWidth="1"/>
    <col min="8444" max="8444" width="8.28515625" style="30" customWidth="1"/>
    <col min="8445" max="8445" width="10.7109375" style="30" customWidth="1"/>
    <col min="8446" max="8446" width="19" style="30" customWidth="1"/>
    <col min="8447" max="8447" width="9.140625" style="30" customWidth="1"/>
    <col min="8448" max="8448" width="71.140625" style="30" customWidth="1"/>
    <col min="8449" max="8449" width="17.7109375" style="30" customWidth="1"/>
    <col min="8450" max="8450" width="75.85546875" style="30" customWidth="1"/>
    <col min="8451" max="8452" width="11.42578125" style="30"/>
    <col min="8453" max="8453" width="32.42578125" style="30" customWidth="1"/>
    <col min="8454" max="8454" width="33.7109375" style="30" customWidth="1"/>
    <col min="8455" max="8455" width="30.7109375" style="30" customWidth="1"/>
    <col min="8456" max="8675" width="11.42578125" style="30"/>
    <col min="8676" max="8676" width="16.28515625" style="30" customWidth="1"/>
    <col min="8677" max="8677" width="19.7109375" style="30" customWidth="1"/>
    <col min="8678" max="8678" width="33.42578125" style="30" customWidth="1"/>
    <col min="8679" max="8679" width="25" style="30" customWidth="1"/>
    <col min="8680" max="8681" width="9.42578125" style="30" customWidth="1"/>
    <col min="8682" max="8682" width="25.7109375" style="30" customWidth="1"/>
    <col min="8683" max="8683" width="36.7109375" style="30" customWidth="1"/>
    <col min="8684" max="8684" width="50.7109375" style="30" customWidth="1"/>
    <col min="8685" max="8685" width="34.140625" style="30" customWidth="1"/>
    <col min="8686" max="8686" width="10.28515625" style="30" customWidth="1"/>
    <col min="8687" max="8687" width="11.5703125" style="30" customWidth="1"/>
    <col min="8688" max="8688" width="8.7109375" style="30" customWidth="1"/>
    <col min="8689" max="8689" width="7.7109375" style="30" customWidth="1"/>
    <col min="8690" max="8690" width="9" style="30" customWidth="1"/>
    <col min="8691" max="8691" width="10.28515625" style="30" customWidth="1"/>
    <col min="8692" max="8692" width="5" style="30" customWidth="1"/>
    <col min="8693" max="8693" width="11" style="30" customWidth="1"/>
    <col min="8694" max="8694" width="5.140625" style="30" bestFit="1" customWidth="1"/>
    <col min="8695" max="8695" width="10.85546875" style="30" customWidth="1"/>
    <col min="8696" max="8696" width="5.28515625" style="30" customWidth="1"/>
    <col min="8697" max="8697" width="10.7109375" style="30" customWidth="1"/>
    <col min="8698" max="8698" width="4.7109375" style="30" bestFit="1" customWidth="1"/>
    <col min="8699" max="8699" width="10.7109375" style="30" customWidth="1"/>
    <col min="8700" max="8700" width="8.28515625" style="30" customWidth="1"/>
    <col min="8701" max="8701" width="10.7109375" style="30" customWidth="1"/>
    <col min="8702" max="8702" width="19" style="30" customWidth="1"/>
    <col min="8703" max="8703" width="9.140625" style="30" customWidth="1"/>
    <col min="8704" max="8704" width="71.140625" style="30" customWidth="1"/>
    <col min="8705" max="8705" width="17.7109375" style="30" customWidth="1"/>
    <col min="8706" max="8706" width="75.85546875" style="30" customWidth="1"/>
    <col min="8707" max="8708" width="11.42578125" style="30"/>
    <col min="8709" max="8709" width="32.42578125" style="30" customWidth="1"/>
    <col min="8710" max="8710" width="33.7109375" style="30" customWidth="1"/>
    <col min="8711" max="8711" width="30.7109375" style="30" customWidth="1"/>
    <col min="8712" max="8931" width="11.42578125" style="30"/>
    <col min="8932" max="8932" width="16.28515625" style="30" customWidth="1"/>
    <col min="8933" max="8933" width="19.7109375" style="30" customWidth="1"/>
    <col min="8934" max="8934" width="33.42578125" style="30" customWidth="1"/>
    <col min="8935" max="8935" width="25" style="30" customWidth="1"/>
    <col min="8936" max="8937" width="9.42578125" style="30" customWidth="1"/>
    <col min="8938" max="8938" width="25.7109375" style="30" customWidth="1"/>
    <col min="8939" max="8939" width="36.7109375" style="30" customWidth="1"/>
    <col min="8940" max="8940" width="50.7109375" style="30" customWidth="1"/>
    <col min="8941" max="8941" width="34.140625" style="30" customWidth="1"/>
    <col min="8942" max="8942" width="10.28515625" style="30" customWidth="1"/>
    <col min="8943" max="8943" width="11.5703125" style="30" customWidth="1"/>
    <col min="8944" max="8944" width="8.7109375" style="30" customWidth="1"/>
    <col min="8945" max="8945" width="7.7109375" style="30" customWidth="1"/>
    <col min="8946" max="8946" width="9" style="30" customWidth="1"/>
    <col min="8947" max="8947" width="10.28515625" style="30" customWidth="1"/>
    <col min="8948" max="8948" width="5" style="30" customWidth="1"/>
    <col min="8949" max="8949" width="11" style="30" customWidth="1"/>
    <col min="8950" max="8950" width="5.140625" style="30" bestFit="1" customWidth="1"/>
    <col min="8951" max="8951" width="10.85546875" style="30" customWidth="1"/>
    <col min="8952" max="8952" width="5.28515625" style="30" customWidth="1"/>
    <col min="8953" max="8953" width="10.7109375" style="30" customWidth="1"/>
    <col min="8954" max="8954" width="4.7109375" style="30" bestFit="1" customWidth="1"/>
    <col min="8955" max="8955" width="10.7109375" style="30" customWidth="1"/>
    <col min="8956" max="8956" width="8.28515625" style="30" customWidth="1"/>
    <col min="8957" max="8957" width="10.7109375" style="30" customWidth="1"/>
    <col min="8958" max="8958" width="19" style="30" customWidth="1"/>
    <col min="8959" max="8959" width="9.140625" style="30" customWidth="1"/>
    <col min="8960" max="8960" width="71.140625" style="30" customWidth="1"/>
    <col min="8961" max="8961" width="17.7109375" style="30" customWidth="1"/>
    <col min="8962" max="8962" width="75.85546875" style="30" customWidth="1"/>
    <col min="8963" max="8964" width="11.42578125" style="30"/>
    <col min="8965" max="8965" width="32.42578125" style="30" customWidth="1"/>
    <col min="8966" max="8966" width="33.7109375" style="30" customWidth="1"/>
    <col min="8967" max="8967" width="30.7109375" style="30" customWidth="1"/>
    <col min="8968" max="9187" width="11.42578125" style="30"/>
    <col min="9188" max="9188" width="16.28515625" style="30" customWidth="1"/>
    <col min="9189" max="9189" width="19.7109375" style="30" customWidth="1"/>
    <col min="9190" max="9190" width="33.42578125" style="30" customWidth="1"/>
    <col min="9191" max="9191" width="25" style="30" customWidth="1"/>
    <col min="9192" max="9193" width="9.42578125" style="30" customWidth="1"/>
    <col min="9194" max="9194" width="25.7109375" style="30" customWidth="1"/>
    <col min="9195" max="9195" width="36.7109375" style="30" customWidth="1"/>
    <col min="9196" max="9196" width="50.7109375" style="30" customWidth="1"/>
    <col min="9197" max="9197" width="34.140625" style="30" customWidth="1"/>
    <col min="9198" max="9198" width="10.28515625" style="30" customWidth="1"/>
    <col min="9199" max="9199" width="11.5703125" style="30" customWidth="1"/>
    <col min="9200" max="9200" width="8.7109375" style="30" customWidth="1"/>
    <col min="9201" max="9201" width="7.7109375" style="30" customWidth="1"/>
    <col min="9202" max="9202" width="9" style="30" customWidth="1"/>
    <col min="9203" max="9203" width="10.28515625" style="30" customWidth="1"/>
    <col min="9204" max="9204" width="5" style="30" customWidth="1"/>
    <col min="9205" max="9205" width="11" style="30" customWidth="1"/>
    <col min="9206" max="9206" width="5.140625" style="30" bestFit="1" customWidth="1"/>
    <col min="9207" max="9207" width="10.85546875" style="30" customWidth="1"/>
    <col min="9208" max="9208" width="5.28515625" style="30" customWidth="1"/>
    <col min="9209" max="9209" width="10.7109375" style="30" customWidth="1"/>
    <col min="9210" max="9210" width="4.7109375" style="30" bestFit="1" customWidth="1"/>
    <col min="9211" max="9211" width="10.7109375" style="30" customWidth="1"/>
    <col min="9212" max="9212" width="8.28515625" style="30" customWidth="1"/>
    <col min="9213" max="9213" width="10.7109375" style="30" customWidth="1"/>
    <col min="9214" max="9214" width="19" style="30" customWidth="1"/>
    <col min="9215" max="9215" width="9.140625" style="30" customWidth="1"/>
    <col min="9216" max="9216" width="71.140625" style="30" customWidth="1"/>
    <col min="9217" max="9217" width="17.7109375" style="30" customWidth="1"/>
    <col min="9218" max="9218" width="75.85546875" style="30" customWidth="1"/>
    <col min="9219" max="9220" width="11.42578125" style="30"/>
    <col min="9221" max="9221" width="32.42578125" style="30" customWidth="1"/>
    <col min="9222" max="9222" width="33.7109375" style="30" customWidth="1"/>
    <col min="9223" max="9223" width="30.7109375" style="30" customWidth="1"/>
    <col min="9224" max="9443" width="11.42578125" style="30"/>
    <col min="9444" max="9444" width="16.28515625" style="30" customWidth="1"/>
    <col min="9445" max="9445" width="19.7109375" style="30" customWidth="1"/>
    <col min="9446" max="9446" width="33.42578125" style="30" customWidth="1"/>
    <col min="9447" max="9447" width="25" style="30" customWidth="1"/>
    <col min="9448" max="9449" width="9.42578125" style="30" customWidth="1"/>
    <col min="9450" max="9450" width="25.7109375" style="30" customWidth="1"/>
    <col min="9451" max="9451" width="36.7109375" style="30" customWidth="1"/>
    <col min="9452" max="9452" width="50.7109375" style="30" customWidth="1"/>
    <col min="9453" max="9453" width="34.140625" style="30" customWidth="1"/>
    <col min="9454" max="9454" width="10.28515625" style="30" customWidth="1"/>
    <col min="9455" max="9455" width="11.5703125" style="30" customWidth="1"/>
    <col min="9456" max="9456" width="8.7109375" style="30" customWidth="1"/>
    <col min="9457" max="9457" width="7.7109375" style="30" customWidth="1"/>
    <col min="9458" max="9458" width="9" style="30" customWidth="1"/>
    <col min="9459" max="9459" width="10.28515625" style="30" customWidth="1"/>
    <col min="9460" max="9460" width="5" style="30" customWidth="1"/>
    <col min="9461" max="9461" width="11" style="30" customWidth="1"/>
    <col min="9462" max="9462" width="5.140625" style="30" bestFit="1" customWidth="1"/>
    <col min="9463" max="9463" width="10.85546875" style="30" customWidth="1"/>
    <col min="9464" max="9464" width="5.28515625" style="30" customWidth="1"/>
    <col min="9465" max="9465" width="10.7109375" style="30" customWidth="1"/>
    <col min="9466" max="9466" width="4.7109375" style="30" bestFit="1" customWidth="1"/>
    <col min="9467" max="9467" width="10.7109375" style="30" customWidth="1"/>
    <col min="9468" max="9468" width="8.28515625" style="30" customWidth="1"/>
    <col min="9469" max="9469" width="10.7109375" style="30" customWidth="1"/>
    <col min="9470" max="9470" width="19" style="30" customWidth="1"/>
    <col min="9471" max="9471" width="9.140625" style="30" customWidth="1"/>
    <col min="9472" max="9472" width="71.140625" style="30" customWidth="1"/>
    <col min="9473" max="9473" width="17.7109375" style="30" customWidth="1"/>
    <col min="9474" max="9474" width="75.85546875" style="30" customWidth="1"/>
    <col min="9475" max="9476" width="11.42578125" style="30"/>
    <col min="9477" max="9477" width="32.42578125" style="30" customWidth="1"/>
    <col min="9478" max="9478" width="33.7109375" style="30" customWidth="1"/>
    <col min="9479" max="9479" width="30.7109375" style="30" customWidth="1"/>
    <col min="9480" max="9699" width="11.42578125" style="30"/>
    <col min="9700" max="9700" width="16.28515625" style="30" customWidth="1"/>
    <col min="9701" max="9701" width="19.7109375" style="30" customWidth="1"/>
    <col min="9702" max="9702" width="33.42578125" style="30" customWidth="1"/>
    <col min="9703" max="9703" width="25" style="30" customWidth="1"/>
    <col min="9704" max="9705" width="9.42578125" style="30" customWidth="1"/>
    <col min="9706" max="9706" width="25.7109375" style="30" customWidth="1"/>
    <col min="9707" max="9707" width="36.7109375" style="30" customWidth="1"/>
    <col min="9708" max="9708" width="50.7109375" style="30" customWidth="1"/>
    <col min="9709" max="9709" width="34.140625" style="30" customWidth="1"/>
    <col min="9710" max="9710" width="10.28515625" style="30" customWidth="1"/>
    <col min="9711" max="9711" width="11.5703125" style="30" customWidth="1"/>
    <col min="9712" max="9712" width="8.7109375" style="30" customWidth="1"/>
    <col min="9713" max="9713" width="7.7109375" style="30" customWidth="1"/>
    <col min="9714" max="9714" width="9" style="30" customWidth="1"/>
    <col min="9715" max="9715" width="10.28515625" style="30" customWidth="1"/>
    <col min="9716" max="9716" width="5" style="30" customWidth="1"/>
    <col min="9717" max="9717" width="11" style="30" customWidth="1"/>
    <col min="9718" max="9718" width="5.140625" style="30" bestFit="1" customWidth="1"/>
    <col min="9719" max="9719" width="10.85546875" style="30" customWidth="1"/>
    <col min="9720" max="9720" width="5.28515625" style="30" customWidth="1"/>
    <col min="9721" max="9721" width="10.7109375" style="30" customWidth="1"/>
    <col min="9722" max="9722" width="4.7109375" style="30" bestFit="1" customWidth="1"/>
    <col min="9723" max="9723" width="10.7109375" style="30" customWidth="1"/>
    <col min="9724" max="9724" width="8.28515625" style="30" customWidth="1"/>
    <col min="9725" max="9725" width="10.7109375" style="30" customWidth="1"/>
    <col min="9726" max="9726" width="19" style="30" customWidth="1"/>
    <col min="9727" max="9727" width="9.140625" style="30" customWidth="1"/>
    <col min="9728" max="9728" width="71.140625" style="30" customWidth="1"/>
    <col min="9729" max="9729" width="17.7109375" style="30" customWidth="1"/>
    <col min="9730" max="9730" width="75.85546875" style="30" customWidth="1"/>
    <col min="9731" max="9732" width="11.42578125" style="30"/>
    <col min="9733" max="9733" width="32.42578125" style="30" customWidth="1"/>
    <col min="9734" max="9734" width="33.7109375" style="30" customWidth="1"/>
    <col min="9735" max="9735" width="30.7109375" style="30" customWidth="1"/>
    <col min="9736" max="9955" width="11.42578125" style="30"/>
    <col min="9956" max="9956" width="16.28515625" style="30" customWidth="1"/>
    <col min="9957" max="9957" width="19.7109375" style="30" customWidth="1"/>
    <col min="9958" max="9958" width="33.42578125" style="30" customWidth="1"/>
    <col min="9959" max="9959" width="25" style="30" customWidth="1"/>
    <col min="9960" max="9961" width="9.42578125" style="30" customWidth="1"/>
    <col min="9962" max="9962" width="25.7109375" style="30" customWidth="1"/>
    <col min="9963" max="9963" width="36.7109375" style="30" customWidth="1"/>
    <col min="9964" max="9964" width="50.7109375" style="30" customWidth="1"/>
    <col min="9965" max="9965" width="34.140625" style="30" customWidth="1"/>
    <col min="9966" max="9966" width="10.28515625" style="30" customWidth="1"/>
    <col min="9967" max="9967" width="11.5703125" style="30" customWidth="1"/>
    <col min="9968" max="9968" width="8.7109375" style="30" customWidth="1"/>
    <col min="9969" max="9969" width="7.7109375" style="30" customWidth="1"/>
    <col min="9970" max="9970" width="9" style="30" customWidth="1"/>
    <col min="9971" max="9971" width="10.28515625" style="30" customWidth="1"/>
    <col min="9972" max="9972" width="5" style="30" customWidth="1"/>
    <col min="9973" max="9973" width="11" style="30" customWidth="1"/>
    <col min="9974" max="9974" width="5.140625" style="30" bestFit="1" customWidth="1"/>
    <col min="9975" max="9975" width="10.85546875" style="30" customWidth="1"/>
    <col min="9976" max="9976" width="5.28515625" style="30" customWidth="1"/>
    <col min="9977" max="9977" width="10.7109375" style="30" customWidth="1"/>
    <col min="9978" max="9978" width="4.7109375" style="30" bestFit="1" customWidth="1"/>
    <col min="9979" max="9979" width="10.7109375" style="30" customWidth="1"/>
    <col min="9980" max="9980" width="8.28515625" style="30" customWidth="1"/>
    <col min="9981" max="9981" width="10.7109375" style="30" customWidth="1"/>
    <col min="9982" max="9982" width="19" style="30" customWidth="1"/>
    <col min="9983" max="9983" width="9.140625" style="30" customWidth="1"/>
    <col min="9984" max="9984" width="71.140625" style="30" customWidth="1"/>
    <col min="9985" max="9985" width="17.7109375" style="30" customWidth="1"/>
    <col min="9986" max="9986" width="75.85546875" style="30" customWidth="1"/>
    <col min="9987" max="9988" width="11.42578125" style="30"/>
    <col min="9989" max="9989" width="32.42578125" style="30" customWidth="1"/>
    <col min="9990" max="9990" width="33.7109375" style="30" customWidth="1"/>
    <col min="9991" max="9991" width="30.7109375" style="30" customWidth="1"/>
    <col min="9992" max="10211" width="11.42578125" style="30"/>
    <col min="10212" max="10212" width="16.28515625" style="30" customWidth="1"/>
    <col min="10213" max="10213" width="19.7109375" style="30" customWidth="1"/>
    <col min="10214" max="10214" width="33.42578125" style="30" customWidth="1"/>
    <col min="10215" max="10215" width="25" style="30" customWidth="1"/>
    <col min="10216" max="10217" width="9.42578125" style="30" customWidth="1"/>
    <col min="10218" max="10218" width="25.7109375" style="30" customWidth="1"/>
    <col min="10219" max="10219" width="36.7109375" style="30" customWidth="1"/>
    <col min="10220" max="10220" width="50.7109375" style="30" customWidth="1"/>
    <col min="10221" max="10221" width="34.140625" style="30" customWidth="1"/>
    <col min="10222" max="10222" width="10.28515625" style="30" customWidth="1"/>
    <col min="10223" max="10223" width="11.5703125" style="30" customWidth="1"/>
    <col min="10224" max="10224" width="8.7109375" style="30" customWidth="1"/>
    <col min="10225" max="10225" width="7.7109375" style="30" customWidth="1"/>
    <col min="10226" max="10226" width="9" style="30" customWidth="1"/>
    <col min="10227" max="10227" width="10.28515625" style="30" customWidth="1"/>
    <col min="10228" max="10228" width="5" style="30" customWidth="1"/>
    <col min="10229" max="10229" width="11" style="30" customWidth="1"/>
    <col min="10230" max="10230" width="5.140625" style="30" bestFit="1" customWidth="1"/>
    <col min="10231" max="10231" width="10.85546875" style="30" customWidth="1"/>
    <col min="10232" max="10232" width="5.28515625" style="30" customWidth="1"/>
    <col min="10233" max="10233" width="10.7109375" style="30" customWidth="1"/>
    <col min="10234" max="10234" width="4.7109375" style="30" bestFit="1" customWidth="1"/>
    <col min="10235" max="10235" width="10.7109375" style="30" customWidth="1"/>
    <col min="10236" max="10236" width="8.28515625" style="30" customWidth="1"/>
    <col min="10237" max="10237" width="10.7109375" style="30" customWidth="1"/>
    <col min="10238" max="10238" width="19" style="30" customWidth="1"/>
    <col min="10239" max="10239" width="9.140625" style="30" customWidth="1"/>
    <col min="10240" max="10240" width="71.140625" style="30" customWidth="1"/>
    <col min="10241" max="10241" width="17.7109375" style="30" customWidth="1"/>
    <col min="10242" max="10242" width="75.85546875" style="30" customWidth="1"/>
    <col min="10243" max="10244" width="11.42578125" style="30"/>
    <col min="10245" max="10245" width="32.42578125" style="30" customWidth="1"/>
    <col min="10246" max="10246" width="33.7109375" style="30" customWidth="1"/>
    <col min="10247" max="10247" width="30.7109375" style="30" customWidth="1"/>
    <col min="10248" max="10467" width="11.42578125" style="30"/>
    <col min="10468" max="10468" width="16.28515625" style="30" customWidth="1"/>
    <col min="10469" max="10469" width="19.7109375" style="30" customWidth="1"/>
    <col min="10470" max="10470" width="33.42578125" style="30" customWidth="1"/>
    <col min="10471" max="10471" width="25" style="30" customWidth="1"/>
    <col min="10472" max="10473" width="9.42578125" style="30" customWidth="1"/>
    <col min="10474" max="10474" width="25.7109375" style="30" customWidth="1"/>
    <col min="10475" max="10475" width="36.7109375" style="30" customWidth="1"/>
    <col min="10476" max="10476" width="50.7109375" style="30" customWidth="1"/>
    <col min="10477" max="10477" width="34.140625" style="30" customWidth="1"/>
    <col min="10478" max="10478" width="10.28515625" style="30" customWidth="1"/>
    <col min="10479" max="10479" width="11.5703125" style="30" customWidth="1"/>
    <col min="10480" max="10480" width="8.7109375" style="30" customWidth="1"/>
    <col min="10481" max="10481" width="7.7109375" style="30" customWidth="1"/>
    <col min="10482" max="10482" width="9" style="30" customWidth="1"/>
    <col min="10483" max="10483" width="10.28515625" style="30" customWidth="1"/>
    <col min="10484" max="10484" width="5" style="30" customWidth="1"/>
    <col min="10485" max="10485" width="11" style="30" customWidth="1"/>
    <col min="10486" max="10486" width="5.140625" style="30" bestFit="1" customWidth="1"/>
    <col min="10487" max="10487" width="10.85546875" style="30" customWidth="1"/>
    <col min="10488" max="10488" width="5.28515625" style="30" customWidth="1"/>
    <col min="10489" max="10489" width="10.7109375" style="30" customWidth="1"/>
    <col min="10490" max="10490" width="4.7109375" style="30" bestFit="1" customWidth="1"/>
    <col min="10491" max="10491" width="10.7109375" style="30" customWidth="1"/>
    <col min="10492" max="10492" width="8.28515625" style="30" customWidth="1"/>
    <col min="10493" max="10493" width="10.7109375" style="30" customWidth="1"/>
    <col min="10494" max="10494" width="19" style="30" customWidth="1"/>
    <col min="10495" max="10495" width="9.140625" style="30" customWidth="1"/>
    <col min="10496" max="10496" width="71.140625" style="30" customWidth="1"/>
    <col min="10497" max="10497" width="17.7109375" style="30" customWidth="1"/>
    <col min="10498" max="10498" width="75.85546875" style="30" customWidth="1"/>
    <col min="10499" max="10500" width="11.42578125" style="30"/>
    <col min="10501" max="10501" width="32.42578125" style="30" customWidth="1"/>
    <col min="10502" max="10502" width="33.7109375" style="30" customWidth="1"/>
    <col min="10503" max="10503" width="30.7109375" style="30" customWidth="1"/>
    <col min="10504" max="10723" width="11.42578125" style="30"/>
    <col min="10724" max="10724" width="16.28515625" style="30" customWidth="1"/>
    <col min="10725" max="10725" width="19.7109375" style="30" customWidth="1"/>
    <col min="10726" max="10726" width="33.42578125" style="30" customWidth="1"/>
    <col min="10727" max="10727" width="25" style="30" customWidth="1"/>
    <col min="10728" max="10729" width="9.42578125" style="30" customWidth="1"/>
    <col min="10730" max="10730" width="25.7109375" style="30" customWidth="1"/>
    <col min="10731" max="10731" width="36.7109375" style="30" customWidth="1"/>
    <col min="10732" max="10732" width="50.7109375" style="30" customWidth="1"/>
    <col min="10733" max="10733" width="34.140625" style="30" customWidth="1"/>
    <col min="10734" max="10734" width="10.28515625" style="30" customWidth="1"/>
    <col min="10735" max="10735" width="11.5703125" style="30" customWidth="1"/>
    <col min="10736" max="10736" width="8.7109375" style="30" customWidth="1"/>
    <col min="10737" max="10737" width="7.7109375" style="30" customWidth="1"/>
    <col min="10738" max="10738" width="9" style="30" customWidth="1"/>
    <col min="10739" max="10739" width="10.28515625" style="30" customWidth="1"/>
    <col min="10740" max="10740" width="5" style="30" customWidth="1"/>
    <col min="10741" max="10741" width="11" style="30" customWidth="1"/>
    <col min="10742" max="10742" width="5.140625" style="30" bestFit="1" customWidth="1"/>
    <col min="10743" max="10743" width="10.85546875" style="30" customWidth="1"/>
    <col min="10744" max="10744" width="5.28515625" style="30" customWidth="1"/>
    <col min="10745" max="10745" width="10.7109375" style="30" customWidth="1"/>
    <col min="10746" max="10746" width="4.7109375" style="30" bestFit="1" customWidth="1"/>
    <col min="10747" max="10747" width="10.7109375" style="30" customWidth="1"/>
    <col min="10748" max="10748" width="8.28515625" style="30" customWidth="1"/>
    <col min="10749" max="10749" width="10.7109375" style="30" customWidth="1"/>
    <col min="10750" max="10750" width="19" style="30" customWidth="1"/>
    <col min="10751" max="10751" width="9.140625" style="30" customWidth="1"/>
    <col min="10752" max="10752" width="71.140625" style="30" customWidth="1"/>
    <col min="10753" max="10753" width="17.7109375" style="30" customWidth="1"/>
    <col min="10754" max="10754" width="75.85546875" style="30" customWidth="1"/>
    <col min="10755" max="10756" width="11.42578125" style="30"/>
    <col min="10757" max="10757" width="32.42578125" style="30" customWidth="1"/>
    <col min="10758" max="10758" width="33.7109375" style="30" customWidth="1"/>
    <col min="10759" max="10759" width="30.7109375" style="30" customWidth="1"/>
    <col min="10760" max="10979" width="11.42578125" style="30"/>
    <col min="10980" max="10980" width="16.28515625" style="30" customWidth="1"/>
    <col min="10981" max="10981" width="19.7109375" style="30" customWidth="1"/>
    <col min="10982" max="10982" width="33.42578125" style="30" customWidth="1"/>
    <col min="10983" max="10983" width="25" style="30" customWidth="1"/>
    <col min="10984" max="10985" width="9.42578125" style="30" customWidth="1"/>
    <col min="10986" max="10986" width="25.7109375" style="30" customWidth="1"/>
    <col min="10987" max="10987" width="36.7109375" style="30" customWidth="1"/>
    <col min="10988" max="10988" width="50.7109375" style="30" customWidth="1"/>
    <col min="10989" max="10989" width="34.140625" style="30" customWidth="1"/>
    <col min="10990" max="10990" width="10.28515625" style="30" customWidth="1"/>
    <col min="10991" max="10991" width="11.5703125" style="30" customWidth="1"/>
    <col min="10992" max="10992" width="8.7109375" style="30" customWidth="1"/>
    <col min="10993" max="10993" width="7.7109375" style="30" customWidth="1"/>
    <col min="10994" max="10994" width="9" style="30" customWidth="1"/>
    <col min="10995" max="10995" width="10.28515625" style="30" customWidth="1"/>
    <col min="10996" max="10996" width="5" style="30" customWidth="1"/>
    <col min="10997" max="10997" width="11" style="30" customWidth="1"/>
    <col min="10998" max="10998" width="5.140625" style="30" bestFit="1" customWidth="1"/>
    <col min="10999" max="10999" width="10.85546875" style="30" customWidth="1"/>
    <col min="11000" max="11000" width="5.28515625" style="30" customWidth="1"/>
    <col min="11001" max="11001" width="10.7109375" style="30" customWidth="1"/>
    <col min="11002" max="11002" width="4.7109375" style="30" bestFit="1" customWidth="1"/>
    <col min="11003" max="11003" width="10.7109375" style="30" customWidth="1"/>
    <col min="11004" max="11004" width="8.28515625" style="30" customWidth="1"/>
    <col min="11005" max="11005" width="10.7109375" style="30" customWidth="1"/>
    <col min="11006" max="11006" width="19" style="30" customWidth="1"/>
    <col min="11007" max="11007" width="9.140625" style="30" customWidth="1"/>
    <col min="11008" max="11008" width="71.140625" style="30" customWidth="1"/>
    <col min="11009" max="11009" width="17.7109375" style="30" customWidth="1"/>
    <col min="11010" max="11010" width="75.85546875" style="30" customWidth="1"/>
    <col min="11011" max="11012" width="11.42578125" style="30"/>
    <col min="11013" max="11013" width="32.42578125" style="30" customWidth="1"/>
    <col min="11014" max="11014" width="33.7109375" style="30" customWidth="1"/>
    <col min="11015" max="11015" width="30.7109375" style="30" customWidth="1"/>
    <col min="11016" max="11235" width="11.42578125" style="30"/>
    <col min="11236" max="11236" width="16.28515625" style="30" customWidth="1"/>
    <col min="11237" max="11237" width="19.7109375" style="30" customWidth="1"/>
    <col min="11238" max="11238" width="33.42578125" style="30" customWidth="1"/>
    <col min="11239" max="11239" width="25" style="30" customWidth="1"/>
    <col min="11240" max="11241" width="9.42578125" style="30" customWidth="1"/>
    <col min="11242" max="11242" width="25.7109375" style="30" customWidth="1"/>
    <col min="11243" max="11243" width="36.7109375" style="30" customWidth="1"/>
    <col min="11244" max="11244" width="50.7109375" style="30" customWidth="1"/>
    <col min="11245" max="11245" width="34.140625" style="30" customWidth="1"/>
    <col min="11246" max="11246" width="10.28515625" style="30" customWidth="1"/>
    <col min="11247" max="11247" width="11.5703125" style="30" customWidth="1"/>
    <col min="11248" max="11248" width="8.7109375" style="30" customWidth="1"/>
    <col min="11249" max="11249" width="7.7109375" style="30" customWidth="1"/>
    <col min="11250" max="11250" width="9" style="30" customWidth="1"/>
    <col min="11251" max="11251" width="10.28515625" style="30" customWidth="1"/>
    <col min="11252" max="11252" width="5" style="30" customWidth="1"/>
    <col min="11253" max="11253" width="11" style="30" customWidth="1"/>
    <col min="11254" max="11254" width="5.140625" style="30" bestFit="1" customWidth="1"/>
    <col min="11255" max="11255" width="10.85546875" style="30" customWidth="1"/>
    <col min="11256" max="11256" width="5.28515625" style="30" customWidth="1"/>
    <col min="11257" max="11257" width="10.7109375" style="30" customWidth="1"/>
    <col min="11258" max="11258" width="4.7109375" style="30" bestFit="1" customWidth="1"/>
    <col min="11259" max="11259" width="10.7109375" style="30" customWidth="1"/>
    <col min="11260" max="11260" width="8.28515625" style="30" customWidth="1"/>
    <col min="11261" max="11261" width="10.7109375" style="30" customWidth="1"/>
    <col min="11262" max="11262" width="19" style="30" customWidth="1"/>
    <col min="11263" max="11263" width="9.140625" style="30" customWidth="1"/>
    <col min="11264" max="11264" width="71.140625" style="30" customWidth="1"/>
    <col min="11265" max="11265" width="17.7109375" style="30" customWidth="1"/>
    <col min="11266" max="11266" width="75.85546875" style="30" customWidth="1"/>
    <col min="11267" max="11268" width="11.42578125" style="30"/>
    <col min="11269" max="11269" width="32.42578125" style="30" customWidth="1"/>
    <col min="11270" max="11270" width="33.7109375" style="30" customWidth="1"/>
    <col min="11271" max="11271" width="30.7109375" style="30" customWidth="1"/>
    <col min="11272" max="11491" width="11.42578125" style="30"/>
    <col min="11492" max="11492" width="16.28515625" style="30" customWidth="1"/>
    <col min="11493" max="11493" width="19.7109375" style="30" customWidth="1"/>
    <col min="11494" max="11494" width="33.42578125" style="30" customWidth="1"/>
    <col min="11495" max="11495" width="25" style="30" customWidth="1"/>
    <col min="11496" max="11497" width="9.42578125" style="30" customWidth="1"/>
    <col min="11498" max="11498" width="25.7109375" style="30" customWidth="1"/>
    <col min="11499" max="11499" width="36.7109375" style="30" customWidth="1"/>
    <col min="11500" max="11500" width="50.7109375" style="30" customWidth="1"/>
    <col min="11501" max="11501" width="34.140625" style="30" customWidth="1"/>
    <col min="11502" max="11502" width="10.28515625" style="30" customWidth="1"/>
    <col min="11503" max="11503" width="11.5703125" style="30" customWidth="1"/>
    <col min="11504" max="11504" width="8.7109375" style="30" customWidth="1"/>
    <col min="11505" max="11505" width="7.7109375" style="30" customWidth="1"/>
    <col min="11506" max="11506" width="9" style="30" customWidth="1"/>
    <col min="11507" max="11507" width="10.28515625" style="30" customWidth="1"/>
    <col min="11508" max="11508" width="5" style="30" customWidth="1"/>
    <col min="11509" max="11509" width="11" style="30" customWidth="1"/>
    <col min="11510" max="11510" width="5.140625" style="30" bestFit="1" customWidth="1"/>
    <col min="11511" max="11511" width="10.85546875" style="30" customWidth="1"/>
    <col min="11512" max="11512" width="5.28515625" style="30" customWidth="1"/>
    <col min="11513" max="11513" width="10.7109375" style="30" customWidth="1"/>
    <col min="11514" max="11514" width="4.7109375" style="30" bestFit="1" customWidth="1"/>
    <col min="11515" max="11515" width="10.7109375" style="30" customWidth="1"/>
    <col min="11516" max="11516" width="8.28515625" style="30" customWidth="1"/>
    <col min="11517" max="11517" width="10.7109375" style="30" customWidth="1"/>
    <col min="11518" max="11518" width="19" style="30" customWidth="1"/>
    <col min="11519" max="11519" width="9.140625" style="30" customWidth="1"/>
    <col min="11520" max="11520" width="71.140625" style="30" customWidth="1"/>
    <col min="11521" max="11521" width="17.7109375" style="30" customWidth="1"/>
    <col min="11522" max="11522" width="75.85546875" style="30" customWidth="1"/>
    <col min="11523" max="11524" width="11.42578125" style="30"/>
    <col min="11525" max="11525" width="32.42578125" style="30" customWidth="1"/>
    <col min="11526" max="11526" width="33.7109375" style="30" customWidth="1"/>
    <col min="11527" max="11527" width="30.7109375" style="30" customWidth="1"/>
    <col min="11528" max="11747" width="11.42578125" style="30"/>
    <col min="11748" max="11748" width="16.28515625" style="30" customWidth="1"/>
    <col min="11749" max="11749" width="19.7109375" style="30" customWidth="1"/>
    <col min="11750" max="11750" width="33.42578125" style="30" customWidth="1"/>
    <col min="11751" max="11751" width="25" style="30" customWidth="1"/>
    <col min="11752" max="11753" width="9.42578125" style="30" customWidth="1"/>
    <col min="11754" max="11754" width="25.7109375" style="30" customWidth="1"/>
    <col min="11755" max="11755" width="36.7109375" style="30" customWidth="1"/>
    <col min="11756" max="11756" width="50.7109375" style="30" customWidth="1"/>
    <col min="11757" max="11757" width="34.140625" style="30" customWidth="1"/>
    <col min="11758" max="11758" width="10.28515625" style="30" customWidth="1"/>
    <col min="11759" max="11759" width="11.5703125" style="30" customWidth="1"/>
    <col min="11760" max="11760" width="8.7109375" style="30" customWidth="1"/>
    <col min="11761" max="11761" width="7.7109375" style="30" customWidth="1"/>
    <col min="11762" max="11762" width="9" style="30" customWidth="1"/>
    <col min="11763" max="11763" width="10.28515625" style="30" customWidth="1"/>
    <col min="11764" max="11764" width="5" style="30" customWidth="1"/>
    <col min="11765" max="11765" width="11" style="30" customWidth="1"/>
    <col min="11766" max="11766" width="5.140625" style="30" bestFit="1" customWidth="1"/>
    <col min="11767" max="11767" width="10.85546875" style="30" customWidth="1"/>
    <col min="11768" max="11768" width="5.28515625" style="30" customWidth="1"/>
    <col min="11769" max="11769" width="10.7109375" style="30" customWidth="1"/>
    <col min="11770" max="11770" width="4.7109375" style="30" bestFit="1" customWidth="1"/>
    <col min="11771" max="11771" width="10.7109375" style="30" customWidth="1"/>
    <col min="11772" max="11772" width="8.28515625" style="30" customWidth="1"/>
    <col min="11773" max="11773" width="10.7109375" style="30" customWidth="1"/>
    <col min="11774" max="11774" width="19" style="30" customWidth="1"/>
    <col min="11775" max="11775" width="9.140625" style="30" customWidth="1"/>
    <col min="11776" max="11776" width="71.140625" style="30" customWidth="1"/>
    <col min="11777" max="11777" width="17.7109375" style="30" customWidth="1"/>
    <col min="11778" max="11778" width="75.85546875" style="30" customWidth="1"/>
    <col min="11779" max="11780" width="11.42578125" style="30"/>
    <col min="11781" max="11781" width="32.42578125" style="30" customWidth="1"/>
    <col min="11782" max="11782" width="33.7109375" style="30" customWidth="1"/>
    <col min="11783" max="11783" width="30.7109375" style="30" customWidth="1"/>
    <col min="11784" max="12003" width="11.42578125" style="30"/>
    <col min="12004" max="12004" width="16.28515625" style="30" customWidth="1"/>
    <col min="12005" max="12005" width="19.7109375" style="30" customWidth="1"/>
    <col min="12006" max="12006" width="33.42578125" style="30" customWidth="1"/>
    <col min="12007" max="12007" width="25" style="30" customWidth="1"/>
    <col min="12008" max="12009" width="9.42578125" style="30" customWidth="1"/>
    <col min="12010" max="12010" width="25.7109375" style="30" customWidth="1"/>
    <col min="12011" max="12011" width="36.7109375" style="30" customWidth="1"/>
    <col min="12012" max="12012" width="50.7109375" style="30" customWidth="1"/>
    <col min="12013" max="12013" width="34.140625" style="30" customWidth="1"/>
    <col min="12014" max="12014" width="10.28515625" style="30" customWidth="1"/>
    <col min="12015" max="12015" width="11.5703125" style="30" customWidth="1"/>
    <col min="12016" max="12016" width="8.7109375" style="30" customWidth="1"/>
    <col min="12017" max="12017" width="7.7109375" style="30" customWidth="1"/>
    <col min="12018" max="12018" width="9" style="30" customWidth="1"/>
    <col min="12019" max="12019" width="10.28515625" style="30" customWidth="1"/>
    <col min="12020" max="12020" width="5" style="30" customWidth="1"/>
    <col min="12021" max="12021" width="11" style="30" customWidth="1"/>
    <col min="12022" max="12022" width="5.140625" style="30" bestFit="1" customWidth="1"/>
    <col min="12023" max="12023" width="10.85546875" style="30" customWidth="1"/>
    <col min="12024" max="12024" width="5.28515625" style="30" customWidth="1"/>
    <col min="12025" max="12025" width="10.7109375" style="30" customWidth="1"/>
    <col min="12026" max="12026" width="4.7109375" style="30" bestFit="1" customWidth="1"/>
    <col min="12027" max="12027" width="10.7109375" style="30" customWidth="1"/>
    <col min="12028" max="12028" width="8.28515625" style="30" customWidth="1"/>
    <col min="12029" max="12029" width="10.7109375" style="30" customWidth="1"/>
    <col min="12030" max="12030" width="19" style="30" customWidth="1"/>
    <col min="12031" max="12031" width="9.140625" style="30" customWidth="1"/>
    <col min="12032" max="12032" width="71.140625" style="30" customWidth="1"/>
    <col min="12033" max="12033" width="17.7109375" style="30" customWidth="1"/>
    <col min="12034" max="12034" width="75.85546875" style="30" customWidth="1"/>
    <col min="12035" max="12036" width="11.42578125" style="30"/>
    <col min="12037" max="12037" width="32.42578125" style="30" customWidth="1"/>
    <col min="12038" max="12038" width="33.7109375" style="30" customWidth="1"/>
    <col min="12039" max="12039" width="30.7109375" style="30" customWidth="1"/>
    <col min="12040" max="12259" width="11.42578125" style="30"/>
    <col min="12260" max="12260" width="16.28515625" style="30" customWidth="1"/>
    <col min="12261" max="12261" width="19.7109375" style="30" customWidth="1"/>
    <col min="12262" max="12262" width="33.42578125" style="30" customWidth="1"/>
    <col min="12263" max="12263" width="25" style="30" customWidth="1"/>
    <col min="12264" max="12265" width="9.42578125" style="30" customWidth="1"/>
    <col min="12266" max="12266" width="25.7109375" style="30" customWidth="1"/>
    <col min="12267" max="12267" width="36.7109375" style="30" customWidth="1"/>
    <col min="12268" max="12268" width="50.7109375" style="30" customWidth="1"/>
    <col min="12269" max="12269" width="34.140625" style="30" customWidth="1"/>
    <col min="12270" max="12270" width="10.28515625" style="30" customWidth="1"/>
    <col min="12271" max="12271" width="11.5703125" style="30" customWidth="1"/>
    <col min="12272" max="12272" width="8.7109375" style="30" customWidth="1"/>
    <col min="12273" max="12273" width="7.7109375" style="30" customWidth="1"/>
    <col min="12274" max="12274" width="9" style="30" customWidth="1"/>
    <col min="12275" max="12275" width="10.28515625" style="30" customWidth="1"/>
    <col min="12276" max="12276" width="5" style="30" customWidth="1"/>
    <col min="12277" max="12277" width="11" style="30" customWidth="1"/>
    <col min="12278" max="12278" width="5.140625" style="30" bestFit="1" customWidth="1"/>
    <col min="12279" max="12279" width="10.85546875" style="30" customWidth="1"/>
    <col min="12280" max="12280" width="5.28515625" style="30" customWidth="1"/>
    <col min="12281" max="12281" width="10.7109375" style="30" customWidth="1"/>
    <col min="12282" max="12282" width="4.7109375" style="30" bestFit="1" customWidth="1"/>
    <col min="12283" max="12283" width="10.7109375" style="30" customWidth="1"/>
    <col min="12284" max="12284" width="8.28515625" style="30" customWidth="1"/>
    <col min="12285" max="12285" width="10.7109375" style="30" customWidth="1"/>
    <col min="12286" max="12286" width="19" style="30" customWidth="1"/>
    <col min="12287" max="12287" width="9.140625" style="30" customWidth="1"/>
    <col min="12288" max="12288" width="71.140625" style="30" customWidth="1"/>
    <col min="12289" max="12289" width="17.7109375" style="30" customWidth="1"/>
    <col min="12290" max="12290" width="75.85546875" style="30" customWidth="1"/>
    <col min="12291" max="12292" width="11.42578125" style="30"/>
    <col min="12293" max="12293" width="32.42578125" style="30" customWidth="1"/>
    <col min="12294" max="12294" width="33.7109375" style="30" customWidth="1"/>
    <col min="12295" max="12295" width="30.7109375" style="30" customWidth="1"/>
    <col min="12296" max="12515" width="11.42578125" style="30"/>
    <col min="12516" max="12516" width="16.28515625" style="30" customWidth="1"/>
    <col min="12517" max="12517" width="19.7109375" style="30" customWidth="1"/>
    <col min="12518" max="12518" width="33.42578125" style="30" customWidth="1"/>
    <col min="12519" max="12519" width="25" style="30" customWidth="1"/>
    <col min="12520" max="12521" width="9.42578125" style="30" customWidth="1"/>
    <col min="12522" max="12522" width="25.7109375" style="30" customWidth="1"/>
    <col min="12523" max="12523" width="36.7109375" style="30" customWidth="1"/>
    <col min="12524" max="12524" width="50.7109375" style="30" customWidth="1"/>
    <col min="12525" max="12525" width="34.140625" style="30" customWidth="1"/>
    <col min="12526" max="12526" width="10.28515625" style="30" customWidth="1"/>
    <col min="12527" max="12527" width="11.5703125" style="30" customWidth="1"/>
    <col min="12528" max="12528" width="8.7109375" style="30" customWidth="1"/>
    <col min="12529" max="12529" width="7.7109375" style="30" customWidth="1"/>
    <col min="12530" max="12530" width="9" style="30" customWidth="1"/>
    <col min="12531" max="12531" width="10.28515625" style="30" customWidth="1"/>
    <col min="12532" max="12532" width="5" style="30" customWidth="1"/>
    <col min="12533" max="12533" width="11" style="30" customWidth="1"/>
    <col min="12534" max="12534" width="5.140625" style="30" bestFit="1" customWidth="1"/>
    <col min="12535" max="12535" width="10.85546875" style="30" customWidth="1"/>
    <col min="12536" max="12536" width="5.28515625" style="30" customWidth="1"/>
    <col min="12537" max="12537" width="10.7109375" style="30" customWidth="1"/>
    <col min="12538" max="12538" width="4.7109375" style="30" bestFit="1" customWidth="1"/>
    <col min="12539" max="12539" width="10.7109375" style="30" customWidth="1"/>
    <col min="12540" max="12540" width="8.28515625" style="30" customWidth="1"/>
    <col min="12541" max="12541" width="10.7109375" style="30" customWidth="1"/>
    <col min="12542" max="12542" width="19" style="30" customWidth="1"/>
    <col min="12543" max="12543" width="9.140625" style="30" customWidth="1"/>
    <col min="12544" max="12544" width="71.140625" style="30" customWidth="1"/>
    <col min="12545" max="12545" width="17.7109375" style="30" customWidth="1"/>
    <col min="12546" max="12546" width="75.85546875" style="30" customWidth="1"/>
    <col min="12547" max="12548" width="11.42578125" style="30"/>
    <col min="12549" max="12549" width="32.42578125" style="30" customWidth="1"/>
    <col min="12550" max="12550" width="33.7109375" style="30" customWidth="1"/>
    <col min="12551" max="12551" width="30.7109375" style="30" customWidth="1"/>
    <col min="12552" max="12771" width="11.42578125" style="30"/>
    <col min="12772" max="12772" width="16.28515625" style="30" customWidth="1"/>
    <col min="12773" max="12773" width="19.7109375" style="30" customWidth="1"/>
    <col min="12774" max="12774" width="33.42578125" style="30" customWidth="1"/>
    <col min="12775" max="12775" width="25" style="30" customWidth="1"/>
    <col min="12776" max="12777" width="9.42578125" style="30" customWidth="1"/>
    <col min="12778" max="12778" width="25.7109375" style="30" customWidth="1"/>
    <col min="12779" max="12779" width="36.7109375" style="30" customWidth="1"/>
    <col min="12780" max="12780" width="50.7109375" style="30" customWidth="1"/>
    <col min="12781" max="12781" width="34.140625" style="30" customWidth="1"/>
    <col min="12782" max="12782" width="10.28515625" style="30" customWidth="1"/>
    <col min="12783" max="12783" width="11.5703125" style="30" customWidth="1"/>
    <col min="12784" max="12784" width="8.7109375" style="30" customWidth="1"/>
    <col min="12785" max="12785" width="7.7109375" style="30" customWidth="1"/>
    <col min="12786" max="12786" width="9" style="30" customWidth="1"/>
    <col min="12787" max="12787" width="10.28515625" style="30" customWidth="1"/>
    <col min="12788" max="12788" width="5" style="30" customWidth="1"/>
    <col min="12789" max="12789" width="11" style="30" customWidth="1"/>
    <col min="12790" max="12790" width="5.140625" style="30" bestFit="1" customWidth="1"/>
    <col min="12791" max="12791" width="10.85546875" style="30" customWidth="1"/>
    <col min="12792" max="12792" width="5.28515625" style="30" customWidth="1"/>
    <col min="12793" max="12793" width="10.7109375" style="30" customWidth="1"/>
    <col min="12794" max="12794" width="4.7109375" style="30" bestFit="1" customWidth="1"/>
    <col min="12795" max="12795" width="10.7109375" style="30" customWidth="1"/>
    <col min="12796" max="12796" width="8.28515625" style="30" customWidth="1"/>
    <col min="12797" max="12797" width="10.7109375" style="30" customWidth="1"/>
    <col min="12798" max="12798" width="19" style="30" customWidth="1"/>
    <col min="12799" max="12799" width="9.140625" style="30" customWidth="1"/>
    <col min="12800" max="12800" width="71.140625" style="30" customWidth="1"/>
    <col min="12801" max="12801" width="17.7109375" style="30" customWidth="1"/>
    <col min="12802" max="12802" width="75.85546875" style="30" customWidth="1"/>
    <col min="12803" max="12804" width="11.42578125" style="30"/>
    <col min="12805" max="12805" width="32.42578125" style="30" customWidth="1"/>
    <col min="12806" max="12806" width="33.7109375" style="30" customWidth="1"/>
    <col min="12807" max="12807" width="30.7109375" style="30" customWidth="1"/>
    <col min="12808" max="13027" width="11.42578125" style="30"/>
    <col min="13028" max="13028" width="16.28515625" style="30" customWidth="1"/>
    <col min="13029" max="13029" width="19.7109375" style="30" customWidth="1"/>
    <col min="13030" max="13030" width="33.42578125" style="30" customWidth="1"/>
    <col min="13031" max="13031" width="25" style="30" customWidth="1"/>
    <col min="13032" max="13033" width="9.42578125" style="30" customWidth="1"/>
    <col min="13034" max="13034" width="25.7109375" style="30" customWidth="1"/>
    <col min="13035" max="13035" width="36.7109375" style="30" customWidth="1"/>
    <col min="13036" max="13036" width="50.7109375" style="30" customWidth="1"/>
    <col min="13037" max="13037" width="34.140625" style="30" customWidth="1"/>
    <col min="13038" max="13038" width="10.28515625" style="30" customWidth="1"/>
    <col min="13039" max="13039" width="11.5703125" style="30" customWidth="1"/>
    <col min="13040" max="13040" width="8.7109375" style="30" customWidth="1"/>
    <col min="13041" max="13041" width="7.7109375" style="30" customWidth="1"/>
    <col min="13042" max="13042" width="9" style="30" customWidth="1"/>
    <col min="13043" max="13043" width="10.28515625" style="30" customWidth="1"/>
    <col min="13044" max="13044" width="5" style="30" customWidth="1"/>
    <col min="13045" max="13045" width="11" style="30" customWidth="1"/>
    <col min="13046" max="13046" width="5.140625" style="30" bestFit="1" customWidth="1"/>
    <col min="13047" max="13047" width="10.85546875" style="30" customWidth="1"/>
    <col min="13048" max="13048" width="5.28515625" style="30" customWidth="1"/>
    <col min="13049" max="13049" width="10.7109375" style="30" customWidth="1"/>
    <col min="13050" max="13050" width="4.7109375" style="30" bestFit="1" customWidth="1"/>
    <col min="13051" max="13051" width="10.7109375" style="30" customWidth="1"/>
    <col min="13052" max="13052" width="8.28515625" style="30" customWidth="1"/>
    <col min="13053" max="13053" width="10.7109375" style="30" customWidth="1"/>
    <col min="13054" max="13054" width="19" style="30" customWidth="1"/>
    <col min="13055" max="13055" width="9.140625" style="30" customWidth="1"/>
    <col min="13056" max="13056" width="71.140625" style="30" customWidth="1"/>
    <col min="13057" max="13057" width="17.7109375" style="30" customWidth="1"/>
    <col min="13058" max="13058" width="75.85546875" style="30" customWidth="1"/>
    <col min="13059" max="13060" width="11.42578125" style="30"/>
    <col min="13061" max="13061" width="32.42578125" style="30" customWidth="1"/>
    <col min="13062" max="13062" width="33.7109375" style="30" customWidth="1"/>
    <col min="13063" max="13063" width="30.7109375" style="30" customWidth="1"/>
    <col min="13064" max="13283" width="11.42578125" style="30"/>
    <col min="13284" max="13284" width="16.28515625" style="30" customWidth="1"/>
    <col min="13285" max="13285" width="19.7109375" style="30" customWidth="1"/>
    <col min="13286" max="13286" width="33.42578125" style="30" customWidth="1"/>
    <col min="13287" max="13287" width="25" style="30" customWidth="1"/>
    <col min="13288" max="13289" width="9.42578125" style="30" customWidth="1"/>
    <col min="13290" max="13290" width="25.7109375" style="30" customWidth="1"/>
    <col min="13291" max="13291" width="36.7109375" style="30" customWidth="1"/>
    <col min="13292" max="13292" width="50.7109375" style="30" customWidth="1"/>
    <col min="13293" max="13293" width="34.140625" style="30" customWidth="1"/>
    <col min="13294" max="13294" width="10.28515625" style="30" customWidth="1"/>
    <col min="13295" max="13295" width="11.5703125" style="30" customWidth="1"/>
    <col min="13296" max="13296" width="8.7109375" style="30" customWidth="1"/>
    <col min="13297" max="13297" width="7.7109375" style="30" customWidth="1"/>
    <col min="13298" max="13298" width="9" style="30" customWidth="1"/>
    <col min="13299" max="13299" width="10.28515625" style="30" customWidth="1"/>
    <col min="13300" max="13300" width="5" style="30" customWidth="1"/>
    <col min="13301" max="13301" width="11" style="30" customWidth="1"/>
    <col min="13302" max="13302" width="5.140625" style="30" bestFit="1" customWidth="1"/>
    <col min="13303" max="13303" width="10.85546875" style="30" customWidth="1"/>
    <col min="13304" max="13304" width="5.28515625" style="30" customWidth="1"/>
    <col min="13305" max="13305" width="10.7109375" style="30" customWidth="1"/>
    <col min="13306" max="13306" width="4.7109375" style="30" bestFit="1" customWidth="1"/>
    <col min="13307" max="13307" width="10.7109375" style="30" customWidth="1"/>
    <col min="13308" max="13308" width="8.28515625" style="30" customWidth="1"/>
    <col min="13309" max="13309" width="10.7109375" style="30" customWidth="1"/>
    <col min="13310" max="13310" width="19" style="30" customWidth="1"/>
    <col min="13311" max="13311" width="9.140625" style="30" customWidth="1"/>
    <col min="13312" max="13312" width="71.140625" style="30" customWidth="1"/>
    <col min="13313" max="13313" width="17.7109375" style="30" customWidth="1"/>
    <col min="13314" max="13314" width="75.85546875" style="30" customWidth="1"/>
    <col min="13315" max="13316" width="11.42578125" style="30"/>
    <col min="13317" max="13317" width="32.42578125" style="30" customWidth="1"/>
    <col min="13318" max="13318" width="33.7109375" style="30" customWidth="1"/>
    <col min="13319" max="13319" width="30.7109375" style="30" customWidth="1"/>
    <col min="13320" max="13539" width="11.42578125" style="30"/>
    <col min="13540" max="13540" width="16.28515625" style="30" customWidth="1"/>
    <col min="13541" max="13541" width="19.7109375" style="30" customWidth="1"/>
    <col min="13542" max="13542" width="33.42578125" style="30" customWidth="1"/>
    <col min="13543" max="13543" width="25" style="30" customWidth="1"/>
    <col min="13544" max="13545" width="9.42578125" style="30" customWidth="1"/>
    <col min="13546" max="13546" width="25.7109375" style="30" customWidth="1"/>
    <col min="13547" max="13547" width="36.7109375" style="30" customWidth="1"/>
    <col min="13548" max="13548" width="50.7109375" style="30" customWidth="1"/>
    <col min="13549" max="13549" width="34.140625" style="30" customWidth="1"/>
    <col min="13550" max="13550" width="10.28515625" style="30" customWidth="1"/>
    <col min="13551" max="13551" width="11.5703125" style="30" customWidth="1"/>
    <col min="13552" max="13552" width="8.7109375" style="30" customWidth="1"/>
    <col min="13553" max="13553" width="7.7109375" style="30" customWidth="1"/>
    <col min="13554" max="13554" width="9" style="30" customWidth="1"/>
    <col min="13555" max="13555" width="10.28515625" style="30" customWidth="1"/>
    <col min="13556" max="13556" width="5" style="30" customWidth="1"/>
    <col min="13557" max="13557" width="11" style="30" customWidth="1"/>
    <col min="13558" max="13558" width="5.140625" style="30" bestFit="1" customWidth="1"/>
    <col min="13559" max="13559" width="10.85546875" style="30" customWidth="1"/>
    <col min="13560" max="13560" width="5.28515625" style="30" customWidth="1"/>
    <col min="13561" max="13561" width="10.7109375" style="30" customWidth="1"/>
    <col min="13562" max="13562" width="4.7109375" style="30" bestFit="1" customWidth="1"/>
    <col min="13563" max="13563" width="10.7109375" style="30" customWidth="1"/>
    <col min="13564" max="13564" width="8.28515625" style="30" customWidth="1"/>
    <col min="13565" max="13565" width="10.7109375" style="30" customWidth="1"/>
    <col min="13566" max="13566" width="19" style="30" customWidth="1"/>
    <col min="13567" max="13567" width="9.140625" style="30" customWidth="1"/>
    <col min="13568" max="13568" width="71.140625" style="30" customWidth="1"/>
    <col min="13569" max="13569" width="17.7109375" style="30" customWidth="1"/>
    <col min="13570" max="13570" width="75.85546875" style="30" customWidth="1"/>
    <col min="13571" max="13572" width="11.42578125" style="30"/>
    <col min="13573" max="13573" width="32.42578125" style="30" customWidth="1"/>
    <col min="13574" max="13574" width="33.7109375" style="30" customWidth="1"/>
    <col min="13575" max="13575" width="30.7109375" style="30" customWidth="1"/>
    <col min="13576" max="13795" width="11.42578125" style="30"/>
    <col min="13796" max="13796" width="16.28515625" style="30" customWidth="1"/>
    <col min="13797" max="13797" width="19.7109375" style="30" customWidth="1"/>
    <col min="13798" max="13798" width="33.42578125" style="30" customWidth="1"/>
    <col min="13799" max="13799" width="25" style="30" customWidth="1"/>
    <col min="13800" max="13801" width="9.42578125" style="30" customWidth="1"/>
    <col min="13802" max="13802" width="25.7109375" style="30" customWidth="1"/>
    <col min="13803" max="13803" width="36.7109375" style="30" customWidth="1"/>
    <col min="13804" max="13804" width="50.7109375" style="30" customWidth="1"/>
    <col min="13805" max="13805" width="34.140625" style="30" customWidth="1"/>
    <col min="13806" max="13806" width="10.28515625" style="30" customWidth="1"/>
    <col min="13807" max="13807" width="11.5703125" style="30" customWidth="1"/>
    <col min="13808" max="13808" width="8.7109375" style="30" customWidth="1"/>
    <col min="13809" max="13809" width="7.7109375" style="30" customWidth="1"/>
    <col min="13810" max="13810" width="9" style="30" customWidth="1"/>
    <col min="13811" max="13811" width="10.28515625" style="30" customWidth="1"/>
    <col min="13812" max="13812" width="5" style="30" customWidth="1"/>
    <col min="13813" max="13813" width="11" style="30" customWidth="1"/>
    <col min="13814" max="13814" width="5.140625" style="30" bestFit="1" customWidth="1"/>
    <col min="13815" max="13815" width="10.85546875" style="30" customWidth="1"/>
    <col min="13816" max="13816" width="5.28515625" style="30" customWidth="1"/>
    <col min="13817" max="13817" width="10.7109375" style="30" customWidth="1"/>
    <col min="13818" max="13818" width="4.7109375" style="30" bestFit="1" customWidth="1"/>
    <col min="13819" max="13819" width="10.7109375" style="30" customWidth="1"/>
    <col min="13820" max="13820" width="8.28515625" style="30" customWidth="1"/>
    <col min="13821" max="13821" width="10.7109375" style="30" customWidth="1"/>
    <col min="13822" max="13822" width="19" style="30" customWidth="1"/>
    <col min="13823" max="13823" width="9.140625" style="30" customWidth="1"/>
    <col min="13824" max="13824" width="71.140625" style="30" customWidth="1"/>
    <col min="13825" max="13825" width="17.7109375" style="30" customWidth="1"/>
    <col min="13826" max="13826" width="75.85546875" style="30" customWidth="1"/>
    <col min="13827" max="13828" width="11.42578125" style="30"/>
    <col min="13829" max="13829" width="32.42578125" style="30" customWidth="1"/>
    <col min="13830" max="13830" width="33.7109375" style="30" customWidth="1"/>
    <col min="13831" max="13831" width="30.7109375" style="30" customWidth="1"/>
    <col min="13832" max="14051" width="11.42578125" style="30"/>
    <col min="14052" max="14052" width="16.28515625" style="30" customWidth="1"/>
    <col min="14053" max="14053" width="19.7109375" style="30" customWidth="1"/>
    <col min="14054" max="14054" width="33.42578125" style="30" customWidth="1"/>
    <col min="14055" max="14055" width="25" style="30" customWidth="1"/>
    <col min="14056" max="14057" width="9.42578125" style="30" customWidth="1"/>
    <col min="14058" max="14058" width="25.7109375" style="30" customWidth="1"/>
    <col min="14059" max="14059" width="36.7109375" style="30" customWidth="1"/>
    <col min="14060" max="14060" width="50.7109375" style="30" customWidth="1"/>
    <col min="14061" max="14061" width="34.140625" style="30" customWidth="1"/>
    <col min="14062" max="14062" width="10.28515625" style="30" customWidth="1"/>
    <col min="14063" max="14063" width="11.5703125" style="30" customWidth="1"/>
    <col min="14064" max="14064" width="8.7109375" style="30" customWidth="1"/>
    <col min="14065" max="14065" width="7.7109375" style="30" customWidth="1"/>
    <col min="14066" max="14066" width="9" style="30" customWidth="1"/>
    <col min="14067" max="14067" width="10.28515625" style="30" customWidth="1"/>
    <col min="14068" max="14068" width="5" style="30" customWidth="1"/>
    <col min="14069" max="14069" width="11" style="30" customWidth="1"/>
    <col min="14070" max="14070" width="5.140625" style="30" bestFit="1" customWidth="1"/>
    <col min="14071" max="14071" width="10.85546875" style="30" customWidth="1"/>
    <col min="14072" max="14072" width="5.28515625" style="30" customWidth="1"/>
    <col min="14073" max="14073" width="10.7109375" style="30" customWidth="1"/>
    <col min="14074" max="14074" width="4.7109375" style="30" bestFit="1" customWidth="1"/>
    <col min="14075" max="14075" width="10.7109375" style="30" customWidth="1"/>
    <col min="14076" max="14076" width="8.28515625" style="30" customWidth="1"/>
    <col min="14077" max="14077" width="10.7109375" style="30" customWidth="1"/>
    <col min="14078" max="14078" width="19" style="30" customWidth="1"/>
    <col min="14079" max="14079" width="9.140625" style="30" customWidth="1"/>
    <col min="14080" max="14080" width="71.140625" style="30" customWidth="1"/>
    <col min="14081" max="14081" width="17.7109375" style="30" customWidth="1"/>
    <col min="14082" max="14082" width="75.85546875" style="30" customWidth="1"/>
    <col min="14083" max="14084" width="11.42578125" style="30"/>
    <col min="14085" max="14085" width="32.42578125" style="30" customWidth="1"/>
    <col min="14086" max="14086" width="33.7109375" style="30" customWidth="1"/>
    <col min="14087" max="14087" width="30.7109375" style="30" customWidth="1"/>
    <col min="14088" max="14307" width="11.42578125" style="30"/>
    <col min="14308" max="14308" width="16.28515625" style="30" customWidth="1"/>
    <col min="14309" max="14309" width="19.7109375" style="30" customWidth="1"/>
    <col min="14310" max="14310" width="33.42578125" style="30" customWidth="1"/>
    <col min="14311" max="14311" width="25" style="30" customWidth="1"/>
    <col min="14312" max="14313" width="9.42578125" style="30" customWidth="1"/>
    <col min="14314" max="14314" width="25.7109375" style="30" customWidth="1"/>
    <col min="14315" max="14315" width="36.7109375" style="30" customWidth="1"/>
    <col min="14316" max="14316" width="50.7109375" style="30" customWidth="1"/>
    <col min="14317" max="14317" width="34.140625" style="30" customWidth="1"/>
    <col min="14318" max="14318" width="10.28515625" style="30" customWidth="1"/>
    <col min="14319" max="14319" width="11.5703125" style="30" customWidth="1"/>
    <col min="14320" max="14320" width="8.7109375" style="30" customWidth="1"/>
    <col min="14321" max="14321" width="7.7109375" style="30" customWidth="1"/>
    <col min="14322" max="14322" width="9" style="30" customWidth="1"/>
    <col min="14323" max="14323" width="10.28515625" style="30" customWidth="1"/>
    <col min="14324" max="14324" width="5" style="30" customWidth="1"/>
    <col min="14325" max="14325" width="11" style="30" customWidth="1"/>
    <col min="14326" max="14326" width="5.140625" style="30" bestFit="1" customWidth="1"/>
    <col min="14327" max="14327" width="10.85546875" style="30" customWidth="1"/>
    <col min="14328" max="14328" width="5.28515625" style="30" customWidth="1"/>
    <col min="14329" max="14329" width="10.7109375" style="30" customWidth="1"/>
    <col min="14330" max="14330" width="4.7109375" style="30" bestFit="1" customWidth="1"/>
    <col min="14331" max="14331" width="10.7109375" style="30" customWidth="1"/>
    <col min="14332" max="14332" width="8.28515625" style="30" customWidth="1"/>
    <col min="14333" max="14333" width="10.7109375" style="30" customWidth="1"/>
    <col min="14334" max="14334" width="19" style="30" customWidth="1"/>
    <col min="14335" max="14335" width="9.140625" style="30" customWidth="1"/>
    <col min="14336" max="14336" width="71.140625" style="30" customWidth="1"/>
    <col min="14337" max="14337" width="17.7109375" style="30" customWidth="1"/>
    <col min="14338" max="14338" width="75.85546875" style="30" customWidth="1"/>
    <col min="14339" max="14340" width="11.42578125" style="30"/>
    <col min="14341" max="14341" width="32.42578125" style="30" customWidth="1"/>
    <col min="14342" max="14342" width="33.7109375" style="30" customWidth="1"/>
    <col min="14343" max="14343" width="30.7109375" style="30" customWidth="1"/>
    <col min="14344" max="14563" width="11.42578125" style="30"/>
    <col min="14564" max="14564" width="16.28515625" style="30" customWidth="1"/>
    <col min="14565" max="14565" width="19.7109375" style="30" customWidth="1"/>
    <col min="14566" max="14566" width="33.42578125" style="30" customWidth="1"/>
    <col min="14567" max="14567" width="25" style="30" customWidth="1"/>
    <col min="14568" max="14569" width="9.42578125" style="30" customWidth="1"/>
    <col min="14570" max="14570" width="25.7109375" style="30" customWidth="1"/>
    <col min="14571" max="14571" width="36.7109375" style="30" customWidth="1"/>
    <col min="14572" max="14572" width="50.7109375" style="30" customWidth="1"/>
    <col min="14573" max="14573" width="34.140625" style="30" customWidth="1"/>
    <col min="14574" max="14574" width="10.28515625" style="30" customWidth="1"/>
    <col min="14575" max="14575" width="11.5703125" style="30" customWidth="1"/>
    <col min="14576" max="14576" width="8.7109375" style="30" customWidth="1"/>
    <col min="14577" max="14577" width="7.7109375" style="30" customWidth="1"/>
    <col min="14578" max="14578" width="9" style="30" customWidth="1"/>
    <col min="14579" max="14579" width="10.28515625" style="30" customWidth="1"/>
    <col min="14580" max="14580" width="5" style="30" customWidth="1"/>
    <col min="14581" max="14581" width="11" style="30" customWidth="1"/>
    <col min="14582" max="14582" width="5.140625" style="30" bestFit="1" customWidth="1"/>
    <col min="14583" max="14583" width="10.85546875" style="30" customWidth="1"/>
    <col min="14584" max="14584" width="5.28515625" style="30" customWidth="1"/>
    <col min="14585" max="14585" width="10.7109375" style="30" customWidth="1"/>
    <col min="14586" max="14586" width="4.7109375" style="30" bestFit="1" customWidth="1"/>
    <col min="14587" max="14587" width="10.7109375" style="30" customWidth="1"/>
    <col min="14588" max="14588" width="8.28515625" style="30" customWidth="1"/>
    <col min="14589" max="14589" width="10.7109375" style="30" customWidth="1"/>
    <col min="14590" max="14590" width="19" style="30" customWidth="1"/>
    <col min="14591" max="14591" width="9.140625" style="30" customWidth="1"/>
    <col min="14592" max="14592" width="71.140625" style="30" customWidth="1"/>
    <col min="14593" max="14593" width="17.7109375" style="30" customWidth="1"/>
    <col min="14594" max="14594" width="75.85546875" style="30" customWidth="1"/>
    <col min="14595" max="14596" width="11.42578125" style="30"/>
    <col min="14597" max="14597" width="32.42578125" style="30" customWidth="1"/>
    <col min="14598" max="14598" width="33.7109375" style="30" customWidth="1"/>
    <col min="14599" max="14599" width="30.7109375" style="30" customWidth="1"/>
    <col min="14600" max="14819" width="11.42578125" style="30"/>
    <col min="14820" max="14820" width="16.28515625" style="30" customWidth="1"/>
    <col min="14821" max="14821" width="19.7109375" style="30" customWidth="1"/>
    <col min="14822" max="14822" width="33.42578125" style="30" customWidth="1"/>
    <col min="14823" max="14823" width="25" style="30" customWidth="1"/>
    <col min="14824" max="14825" width="9.42578125" style="30" customWidth="1"/>
    <col min="14826" max="14826" width="25.7109375" style="30" customWidth="1"/>
    <col min="14827" max="14827" width="36.7109375" style="30" customWidth="1"/>
    <col min="14828" max="14828" width="50.7109375" style="30" customWidth="1"/>
    <col min="14829" max="14829" width="34.140625" style="30" customWidth="1"/>
    <col min="14830" max="14830" width="10.28515625" style="30" customWidth="1"/>
    <col min="14831" max="14831" width="11.5703125" style="30" customWidth="1"/>
    <col min="14832" max="14832" width="8.7109375" style="30" customWidth="1"/>
    <col min="14833" max="14833" width="7.7109375" style="30" customWidth="1"/>
    <col min="14834" max="14834" width="9" style="30" customWidth="1"/>
    <col min="14835" max="14835" width="10.28515625" style="30" customWidth="1"/>
    <col min="14836" max="14836" width="5" style="30" customWidth="1"/>
    <col min="14837" max="14837" width="11" style="30" customWidth="1"/>
    <col min="14838" max="14838" width="5.140625" style="30" bestFit="1" customWidth="1"/>
    <col min="14839" max="14839" width="10.85546875" style="30" customWidth="1"/>
    <col min="14840" max="14840" width="5.28515625" style="30" customWidth="1"/>
    <col min="14841" max="14841" width="10.7109375" style="30" customWidth="1"/>
    <col min="14842" max="14842" width="4.7109375" style="30" bestFit="1" customWidth="1"/>
    <col min="14843" max="14843" width="10.7109375" style="30" customWidth="1"/>
    <col min="14844" max="14844" width="8.28515625" style="30" customWidth="1"/>
    <col min="14845" max="14845" width="10.7109375" style="30" customWidth="1"/>
    <col min="14846" max="14846" width="19" style="30" customWidth="1"/>
    <col min="14847" max="14847" width="9.140625" style="30" customWidth="1"/>
    <col min="14848" max="14848" width="71.140625" style="30" customWidth="1"/>
    <col min="14849" max="14849" width="17.7109375" style="30" customWidth="1"/>
    <col min="14850" max="14850" width="75.85546875" style="30" customWidth="1"/>
    <col min="14851" max="14852" width="11.42578125" style="30"/>
    <col min="14853" max="14853" width="32.42578125" style="30" customWidth="1"/>
    <col min="14854" max="14854" width="33.7109375" style="30" customWidth="1"/>
    <col min="14855" max="14855" width="30.7109375" style="30" customWidth="1"/>
    <col min="14856" max="15075" width="11.42578125" style="30"/>
    <col min="15076" max="15076" width="16.28515625" style="30" customWidth="1"/>
    <col min="15077" max="15077" width="19.7109375" style="30" customWidth="1"/>
    <col min="15078" max="15078" width="33.42578125" style="30" customWidth="1"/>
    <col min="15079" max="15079" width="25" style="30" customWidth="1"/>
    <col min="15080" max="15081" width="9.42578125" style="30" customWidth="1"/>
    <col min="15082" max="15082" width="25.7109375" style="30" customWidth="1"/>
    <col min="15083" max="15083" width="36.7109375" style="30" customWidth="1"/>
    <col min="15084" max="15084" width="50.7109375" style="30" customWidth="1"/>
    <col min="15085" max="15085" width="34.140625" style="30" customWidth="1"/>
    <col min="15086" max="15086" width="10.28515625" style="30" customWidth="1"/>
    <col min="15087" max="15087" width="11.5703125" style="30" customWidth="1"/>
    <col min="15088" max="15088" width="8.7109375" style="30" customWidth="1"/>
    <col min="15089" max="15089" width="7.7109375" style="30" customWidth="1"/>
    <col min="15090" max="15090" width="9" style="30" customWidth="1"/>
    <col min="15091" max="15091" width="10.28515625" style="30" customWidth="1"/>
    <col min="15092" max="15092" width="5" style="30" customWidth="1"/>
    <col min="15093" max="15093" width="11" style="30" customWidth="1"/>
    <col min="15094" max="15094" width="5.140625" style="30" bestFit="1" customWidth="1"/>
    <col min="15095" max="15095" width="10.85546875" style="30" customWidth="1"/>
    <col min="15096" max="15096" width="5.28515625" style="30" customWidth="1"/>
    <col min="15097" max="15097" width="10.7109375" style="30" customWidth="1"/>
    <col min="15098" max="15098" width="4.7109375" style="30" bestFit="1" customWidth="1"/>
    <col min="15099" max="15099" width="10.7109375" style="30" customWidth="1"/>
    <col min="15100" max="15100" width="8.28515625" style="30" customWidth="1"/>
    <col min="15101" max="15101" width="10.7109375" style="30" customWidth="1"/>
    <col min="15102" max="15102" width="19" style="30" customWidth="1"/>
    <col min="15103" max="15103" width="9.140625" style="30" customWidth="1"/>
    <col min="15104" max="15104" width="71.140625" style="30" customWidth="1"/>
    <col min="15105" max="15105" width="17.7109375" style="30" customWidth="1"/>
    <col min="15106" max="15106" width="75.85546875" style="30" customWidth="1"/>
    <col min="15107" max="15108" width="11.42578125" style="30"/>
    <col min="15109" max="15109" width="32.42578125" style="30" customWidth="1"/>
    <col min="15110" max="15110" width="33.7109375" style="30" customWidth="1"/>
    <col min="15111" max="15111" width="30.7109375" style="30" customWidth="1"/>
    <col min="15112" max="15331" width="11.42578125" style="30"/>
    <col min="15332" max="15332" width="16.28515625" style="30" customWidth="1"/>
    <col min="15333" max="15333" width="19.7109375" style="30" customWidth="1"/>
    <col min="15334" max="15334" width="33.42578125" style="30" customWidth="1"/>
    <col min="15335" max="15335" width="25" style="30" customWidth="1"/>
    <col min="15336" max="15337" width="9.42578125" style="30" customWidth="1"/>
    <col min="15338" max="15338" width="25.7109375" style="30" customWidth="1"/>
    <col min="15339" max="15339" width="36.7109375" style="30" customWidth="1"/>
    <col min="15340" max="15340" width="50.7109375" style="30" customWidth="1"/>
    <col min="15341" max="15341" width="34.140625" style="30" customWidth="1"/>
    <col min="15342" max="15342" width="10.28515625" style="30" customWidth="1"/>
    <col min="15343" max="15343" width="11.5703125" style="30" customWidth="1"/>
    <col min="15344" max="15344" width="8.7109375" style="30" customWidth="1"/>
    <col min="15345" max="15345" width="7.7109375" style="30" customWidth="1"/>
    <col min="15346" max="15346" width="9" style="30" customWidth="1"/>
    <col min="15347" max="15347" width="10.28515625" style="30" customWidth="1"/>
    <col min="15348" max="15348" width="5" style="30" customWidth="1"/>
    <col min="15349" max="15349" width="11" style="30" customWidth="1"/>
    <col min="15350" max="15350" width="5.140625" style="30" bestFit="1" customWidth="1"/>
    <col min="15351" max="15351" width="10.85546875" style="30" customWidth="1"/>
    <col min="15352" max="15352" width="5.28515625" style="30" customWidth="1"/>
    <col min="15353" max="15353" width="10.7109375" style="30" customWidth="1"/>
    <col min="15354" max="15354" width="4.7109375" style="30" bestFit="1" customWidth="1"/>
    <col min="15355" max="15355" width="10.7109375" style="30" customWidth="1"/>
    <col min="15356" max="15356" width="8.28515625" style="30" customWidth="1"/>
    <col min="15357" max="15357" width="10.7109375" style="30" customWidth="1"/>
    <col min="15358" max="15358" width="19" style="30" customWidth="1"/>
    <col min="15359" max="15359" width="9.140625" style="30" customWidth="1"/>
    <col min="15360" max="15360" width="71.140625" style="30" customWidth="1"/>
    <col min="15361" max="15361" width="17.7109375" style="30" customWidth="1"/>
    <col min="15362" max="15362" width="75.85546875" style="30" customWidth="1"/>
    <col min="15363" max="15364" width="11.42578125" style="30"/>
    <col min="15365" max="15365" width="32.42578125" style="30" customWidth="1"/>
    <col min="15366" max="15366" width="33.7109375" style="30" customWidth="1"/>
    <col min="15367" max="15367" width="30.7109375" style="30" customWidth="1"/>
    <col min="15368" max="15587" width="11.42578125" style="30"/>
    <col min="15588" max="15588" width="16.28515625" style="30" customWidth="1"/>
    <col min="15589" max="15589" width="19.7109375" style="30" customWidth="1"/>
    <col min="15590" max="15590" width="33.42578125" style="30" customWidth="1"/>
    <col min="15591" max="15591" width="25" style="30" customWidth="1"/>
    <col min="15592" max="15593" width="9.42578125" style="30" customWidth="1"/>
    <col min="15594" max="15594" width="25.7109375" style="30" customWidth="1"/>
    <col min="15595" max="15595" width="36.7109375" style="30" customWidth="1"/>
    <col min="15596" max="15596" width="50.7109375" style="30" customWidth="1"/>
    <col min="15597" max="15597" width="34.140625" style="30" customWidth="1"/>
    <col min="15598" max="15598" width="10.28515625" style="30" customWidth="1"/>
    <col min="15599" max="15599" width="11.5703125" style="30" customWidth="1"/>
    <col min="15600" max="15600" width="8.7109375" style="30" customWidth="1"/>
    <col min="15601" max="15601" width="7.7109375" style="30" customWidth="1"/>
    <col min="15602" max="15602" width="9" style="30" customWidth="1"/>
    <col min="15603" max="15603" width="10.28515625" style="30" customWidth="1"/>
    <col min="15604" max="15604" width="5" style="30" customWidth="1"/>
    <col min="15605" max="15605" width="11" style="30" customWidth="1"/>
    <col min="15606" max="15606" width="5.140625" style="30" bestFit="1" customWidth="1"/>
    <col min="15607" max="15607" width="10.85546875" style="30" customWidth="1"/>
    <col min="15608" max="15608" width="5.28515625" style="30" customWidth="1"/>
    <col min="15609" max="15609" width="10.7109375" style="30" customWidth="1"/>
    <col min="15610" max="15610" width="4.7109375" style="30" bestFit="1" customWidth="1"/>
    <col min="15611" max="15611" width="10.7109375" style="30" customWidth="1"/>
    <col min="15612" max="15612" width="8.28515625" style="30" customWidth="1"/>
    <col min="15613" max="15613" width="10.7109375" style="30" customWidth="1"/>
    <col min="15614" max="15614" width="19" style="30" customWidth="1"/>
    <col min="15615" max="15615" width="9.140625" style="30" customWidth="1"/>
    <col min="15616" max="15616" width="71.140625" style="30" customWidth="1"/>
    <col min="15617" max="15617" width="17.7109375" style="30" customWidth="1"/>
    <col min="15618" max="15618" width="75.85546875" style="30" customWidth="1"/>
    <col min="15619" max="15620" width="11.42578125" style="30"/>
    <col min="15621" max="15621" width="32.42578125" style="30" customWidth="1"/>
    <col min="15622" max="15622" width="33.7109375" style="30" customWidth="1"/>
    <col min="15623" max="15623" width="30.7109375" style="30" customWidth="1"/>
    <col min="15624" max="15843" width="11.42578125" style="30"/>
    <col min="15844" max="15844" width="16.28515625" style="30" customWidth="1"/>
    <col min="15845" max="15845" width="19.7109375" style="30" customWidth="1"/>
    <col min="15846" max="15846" width="33.42578125" style="30" customWidth="1"/>
    <col min="15847" max="15847" width="25" style="30" customWidth="1"/>
    <col min="15848" max="15849" width="9.42578125" style="30" customWidth="1"/>
    <col min="15850" max="15850" width="25.7109375" style="30" customWidth="1"/>
    <col min="15851" max="15851" width="36.7109375" style="30" customWidth="1"/>
    <col min="15852" max="15852" width="50.7109375" style="30" customWidth="1"/>
    <col min="15853" max="15853" width="34.140625" style="30" customWidth="1"/>
    <col min="15854" max="15854" width="10.28515625" style="30" customWidth="1"/>
    <col min="15855" max="15855" width="11.5703125" style="30" customWidth="1"/>
    <col min="15856" max="15856" width="8.7109375" style="30" customWidth="1"/>
    <col min="15857" max="15857" width="7.7109375" style="30" customWidth="1"/>
    <col min="15858" max="15858" width="9" style="30" customWidth="1"/>
    <col min="15859" max="15859" width="10.28515625" style="30" customWidth="1"/>
    <col min="15860" max="15860" width="5" style="30" customWidth="1"/>
    <col min="15861" max="15861" width="11" style="30" customWidth="1"/>
    <col min="15862" max="15862" width="5.140625" style="30" bestFit="1" customWidth="1"/>
    <col min="15863" max="15863" width="10.85546875" style="30" customWidth="1"/>
    <col min="15864" max="15864" width="5.28515625" style="30" customWidth="1"/>
    <col min="15865" max="15865" width="10.7109375" style="30" customWidth="1"/>
    <col min="15866" max="15866" width="4.7109375" style="30" bestFit="1" customWidth="1"/>
    <col min="15867" max="15867" width="10.7109375" style="30" customWidth="1"/>
    <col min="15868" max="15868" width="8.28515625" style="30" customWidth="1"/>
    <col min="15869" max="15869" width="10.7109375" style="30" customWidth="1"/>
    <col min="15870" max="15870" width="19" style="30" customWidth="1"/>
    <col min="15871" max="15871" width="9.140625" style="30" customWidth="1"/>
    <col min="15872" max="15872" width="71.140625" style="30" customWidth="1"/>
    <col min="15873" max="15873" width="17.7109375" style="30" customWidth="1"/>
    <col min="15874" max="15874" width="75.85546875" style="30" customWidth="1"/>
    <col min="15875" max="15876" width="11.42578125" style="30"/>
    <col min="15877" max="15877" width="32.42578125" style="30" customWidth="1"/>
    <col min="15878" max="15878" width="33.7109375" style="30" customWidth="1"/>
    <col min="15879" max="15879" width="30.7109375" style="30" customWidth="1"/>
    <col min="15880" max="16099" width="11.42578125" style="30"/>
    <col min="16100" max="16100" width="16.28515625" style="30" customWidth="1"/>
    <col min="16101" max="16101" width="19.7109375" style="30" customWidth="1"/>
    <col min="16102" max="16102" width="33.42578125" style="30" customWidth="1"/>
    <col min="16103" max="16103" width="25" style="30" customWidth="1"/>
    <col min="16104" max="16105" width="9.42578125" style="30" customWidth="1"/>
    <col min="16106" max="16106" width="25.7109375" style="30" customWidth="1"/>
    <col min="16107" max="16107" width="36.7109375" style="30" customWidth="1"/>
    <col min="16108" max="16108" width="50.7109375" style="30" customWidth="1"/>
    <col min="16109" max="16109" width="34.140625" style="30" customWidth="1"/>
    <col min="16110" max="16110" width="10.28515625" style="30" customWidth="1"/>
    <col min="16111" max="16111" width="11.5703125" style="30" customWidth="1"/>
    <col min="16112" max="16112" width="8.7109375" style="30" customWidth="1"/>
    <col min="16113" max="16113" width="7.7109375" style="30" customWidth="1"/>
    <col min="16114" max="16114" width="9" style="30" customWidth="1"/>
    <col min="16115" max="16115" width="10.28515625" style="30" customWidth="1"/>
    <col min="16116" max="16116" width="5" style="30" customWidth="1"/>
    <col min="16117" max="16117" width="11" style="30" customWidth="1"/>
    <col min="16118" max="16118" width="5.140625" style="30" bestFit="1" customWidth="1"/>
    <col min="16119" max="16119" width="10.85546875" style="30" customWidth="1"/>
    <col min="16120" max="16120" width="5.28515625" style="30" customWidth="1"/>
    <col min="16121" max="16121" width="10.7109375" style="30" customWidth="1"/>
    <col min="16122" max="16122" width="4.7109375" style="30" bestFit="1" customWidth="1"/>
    <col min="16123" max="16123" width="10.7109375" style="30" customWidth="1"/>
    <col min="16124" max="16124" width="8.28515625" style="30" customWidth="1"/>
    <col min="16125" max="16125" width="10.7109375" style="30" customWidth="1"/>
    <col min="16126" max="16126" width="19" style="30" customWidth="1"/>
    <col min="16127" max="16127" width="9.140625" style="30" customWidth="1"/>
    <col min="16128" max="16128" width="71.140625" style="30" customWidth="1"/>
    <col min="16129" max="16129" width="17.7109375" style="30" customWidth="1"/>
    <col min="16130" max="16130" width="75.85546875" style="30" customWidth="1"/>
    <col min="16131" max="16132" width="11.42578125" style="30"/>
    <col min="16133" max="16133" width="32.42578125" style="30" customWidth="1"/>
    <col min="16134" max="16134" width="33.7109375" style="30" customWidth="1"/>
    <col min="16135" max="16135" width="30.7109375" style="30" customWidth="1"/>
    <col min="16136" max="16350" width="11.42578125" style="30"/>
    <col min="16351" max="16371" width="11.42578125" style="30" customWidth="1"/>
    <col min="16372" max="16384" width="11.42578125" style="30"/>
  </cols>
  <sheetData>
    <row r="1" spans="1:46" s="2" customFormat="1" ht="41.25" customHeight="1" thickBot="1" x14ac:dyDescent="0.25">
      <c r="E1" s="3"/>
      <c r="H1" s="3"/>
      <c r="I1" s="3"/>
    </row>
    <row r="2" spans="1:46" s="4" customFormat="1" ht="39" customHeight="1" x14ac:dyDescent="0.25">
      <c r="B2" s="163"/>
      <c r="C2" s="164"/>
      <c r="D2" s="164"/>
      <c r="E2" s="169" t="s">
        <v>1</v>
      </c>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1"/>
      <c r="AG2" s="175" t="s">
        <v>226</v>
      </c>
      <c r="AH2" s="176"/>
    </row>
    <row r="3" spans="1:46" s="4" customFormat="1" ht="27" customHeight="1" x14ac:dyDescent="0.25">
      <c r="B3" s="165"/>
      <c r="C3" s="166"/>
      <c r="D3" s="166"/>
      <c r="E3" s="172"/>
      <c r="F3" s="173"/>
      <c r="G3" s="173"/>
      <c r="H3" s="173"/>
      <c r="I3" s="173"/>
      <c r="J3" s="173"/>
      <c r="K3" s="173"/>
      <c r="L3" s="173"/>
      <c r="M3" s="173"/>
      <c r="N3" s="173"/>
      <c r="O3" s="173"/>
      <c r="P3" s="173"/>
      <c r="Q3" s="173"/>
      <c r="R3" s="173"/>
      <c r="S3" s="173"/>
      <c r="T3" s="173"/>
      <c r="U3" s="173"/>
      <c r="V3" s="173"/>
      <c r="W3" s="173"/>
      <c r="X3" s="173"/>
      <c r="Y3" s="173"/>
      <c r="Z3" s="173"/>
      <c r="AA3" s="173"/>
      <c r="AB3" s="173"/>
      <c r="AC3" s="173"/>
      <c r="AD3" s="173"/>
      <c r="AE3" s="173"/>
      <c r="AF3" s="174"/>
      <c r="AG3" s="177"/>
      <c r="AH3" s="178"/>
    </row>
    <row r="4" spans="1:46" s="4" customFormat="1" ht="34.5" customHeight="1" x14ac:dyDescent="0.25">
      <c r="B4" s="165"/>
      <c r="C4" s="166"/>
      <c r="D4" s="166"/>
      <c r="E4" s="192" t="s">
        <v>2</v>
      </c>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79" t="s">
        <v>436</v>
      </c>
      <c r="AH4" s="180"/>
    </row>
    <row r="5" spans="1:46" s="4" customFormat="1" ht="51.75" customHeight="1" thickBot="1" x14ac:dyDescent="0.3">
      <c r="B5" s="165"/>
      <c r="C5" s="166"/>
      <c r="D5" s="166"/>
      <c r="E5" s="194"/>
      <c r="F5" s="195"/>
      <c r="G5" s="195"/>
      <c r="H5" s="195"/>
      <c r="I5" s="195"/>
      <c r="J5" s="195"/>
      <c r="K5" s="195"/>
      <c r="L5" s="195"/>
      <c r="M5" s="195"/>
      <c r="N5" s="195"/>
      <c r="O5" s="195"/>
      <c r="P5" s="195"/>
      <c r="Q5" s="195"/>
      <c r="R5" s="195"/>
      <c r="S5" s="195"/>
      <c r="T5" s="195"/>
      <c r="U5" s="195"/>
      <c r="V5" s="195"/>
      <c r="W5" s="195"/>
      <c r="X5" s="195"/>
      <c r="Y5" s="195"/>
      <c r="Z5" s="195"/>
      <c r="AA5" s="195"/>
      <c r="AB5" s="195"/>
      <c r="AC5" s="195"/>
      <c r="AD5" s="195"/>
      <c r="AE5" s="195"/>
      <c r="AF5" s="196"/>
      <c r="AG5" s="179" t="s">
        <v>437</v>
      </c>
      <c r="AH5" s="180"/>
    </row>
    <row r="6" spans="1:46" s="4" customFormat="1" ht="34.5" hidden="1" customHeight="1" thickBot="1" x14ac:dyDescent="0.3">
      <c r="B6" s="167"/>
      <c r="C6" s="168"/>
      <c r="D6" s="168"/>
      <c r="E6" s="197"/>
      <c r="F6" s="198"/>
      <c r="G6" s="198"/>
      <c r="H6" s="198"/>
      <c r="I6" s="198"/>
      <c r="J6" s="198"/>
      <c r="K6" s="198"/>
      <c r="L6" s="198"/>
      <c r="M6" s="198"/>
      <c r="N6" s="198"/>
      <c r="O6" s="198"/>
      <c r="P6" s="198"/>
      <c r="Q6" s="198"/>
      <c r="R6" s="198"/>
      <c r="S6" s="198"/>
      <c r="T6" s="198"/>
      <c r="U6" s="198"/>
      <c r="V6" s="198"/>
      <c r="W6" s="198"/>
      <c r="X6" s="198"/>
      <c r="Y6" s="198"/>
      <c r="Z6" s="198"/>
      <c r="AA6" s="198"/>
      <c r="AB6" s="198"/>
      <c r="AC6" s="198"/>
      <c r="AD6" s="198"/>
      <c r="AE6" s="198"/>
      <c r="AF6" s="199"/>
      <c r="AG6" s="181" t="s">
        <v>3</v>
      </c>
      <c r="AH6" s="182"/>
      <c r="AK6" s="5"/>
      <c r="AL6" s="5"/>
      <c r="AM6" s="5"/>
      <c r="AN6" s="5"/>
      <c r="AO6" s="5"/>
      <c r="AP6" s="5"/>
      <c r="AQ6" s="5"/>
      <c r="AR6" s="5"/>
      <c r="AS6" s="5"/>
      <c r="AT6" s="5"/>
    </row>
    <row r="7" spans="1:46" s="2" customFormat="1" ht="37.5" hidden="1" customHeight="1" thickBot="1" x14ac:dyDescent="0.25">
      <c r="E7" s="3"/>
      <c r="H7" s="3"/>
      <c r="I7" s="3"/>
      <c r="AK7" s="6"/>
      <c r="AL7" s="6"/>
      <c r="AM7" s="6"/>
      <c r="AN7" s="6"/>
      <c r="AO7" s="6"/>
      <c r="AP7" s="6"/>
      <c r="AQ7" s="6"/>
      <c r="AR7" s="6"/>
      <c r="AS7" s="6"/>
      <c r="AT7" s="6"/>
    </row>
    <row r="8" spans="1:46" s="7" customFormat="1" ht="52.5" customHeight="1" x14ac:dyDescent="0.25">
      <c r="A8" s="289"/>
      <c r="B8" s="290" t="s">
        <v>4</v>
      </c>
      <c r="C8" s="291" t="s">
        <v>5</v>
      </c>
      <c r="D8" s="291" t="s">
        <v>6</v>
      </c>
      <c r="E8" s="291" t="s">
        <v>7</v>
      </c>
      <c r="F8" s="292" t="s">
        <v>8</v>
      </c>
      <c r="G8" s="292"/>
      <c r="H8" s="293" t="s">
        <v>9</v>
      </c>
      <c r="I8" s="294" t="s">
        <v>10</v>
      </c>
      <c r="J8" s="295"/>
      <c r="K8" s="296"/>
      <c r="L8" s="297" t="s">
        <v>11</v>
      </c>
      <c r="M8" s="298"/>
      <c r="N8" s="298"/>
      <c r="O8" s="298"/>
      <c r="P8" s="298"/>
      <c r="Q8" s="298"/>
      <c r="R8" s="298"/>
      <c r="S8" s="298"/>
      <c r="T8" s="298"/>
      <c r="U8" s="299"/>
      <c r="V8" s="300" t="s">
        <v>12</v>
      </c>
      <c r="W8" s="301" t="s">
        <v>13</v>
      </c>
      <c r="X8" s="301"/>
      <c r="Y8" s="301"/>
      <c r="Z8" s="183" t="s">
        <v>14</v>
      </c>
      <c r="AA8" s="183"/>
      <c r="AB8" s="183"/>
      <c r="AC8" s="183"/>
      <c r="AD8" s="183"/>
      <c r="AE8" s="186" t="s">
        <v>15</v>
      </c>
      <c r="AF8" s="187"/>
      <c r="AG8" s="187"/>
      <c r="AH8" s="187"/>
      <c r="AK8" s="8"/>
      <c r="AL8" s="8"/>
      <c r="AM8" s="8"/>
      <c r="AN8" s="8"/>
      <c r="AO8" s="8"/>
      <c r="AP8" s="8"/>
      <c r="AQ8" s="8"/>
      <c r="AR8" s="8"/>
      <c r="AS8" s="8"/>
      <c r="AT8" s="8"/>
    </row>
    <row r="9" spans="1:46" s="7" customFormat="1" ht="62.25" customHeight="1" x14ac:dyDescent="0.25">
      <c r="A9" s="289"/>
      <c r="B9" s="302"/>
      <c r="C9" s="303"/>
      <c r="D9" s="303"/>
      <c r="E9" s="303"/>
      <c r="F9" s="304"/>
      <c r="G9" s="304"/>
      <c r="H9" s="305"/>
      <c r="I9" s="306"/>
      <c r="J9" s="307"/>
      <c r="K9" s="308"/>
      <c r="L9" s="309"/>
      <c r="M9" s="310"/>
      <c r="N9" s="310"/>
      <c r="O9" s="310"/>
      <c r="P9" s="310"/>
      <c r="Q9" s="310"/>
      <c r="R9" s="310"/>
      <c r="S9" s="310"/>
      <c r="T9" s="310"/>
      <c r="U9" s="311"/>
      <c r="V9" s="312"/>
      <c r="W9" s="313"/>
      <c r="X9" s="313"/>
      <c r="Y9" s="313"/>
      <c r="Z9" s="184"/>
      <c r="AA9" s="184"/>
      <c r="AB9" s="184"/>
      <c r="AC9" s="184"/>
      <c r="AD9" s="184"/>
      <c r="AE9" s="188"/>
      <c r="AF9" s="189"/>
      <c r="AG9" s="189"/>
      <c r="AH9" s="189"/>
      <c r="AK9" s="9" t="s">
        <v>16</v>
      </c>
      <c r="AL9" s="10"/>
      <c r="AM9" s="9" t="s">
        <v>17</v>
      </c>
      <c r="AN9" s="10"/>
      <c r="AO9" s="9" t="s">
        <v>18</v>
      </c>
      <c r="AP9" s="10"/>
      <c r="AQ9" s="9" t="s">
        <v>19</v>
      </c>
      <c r="AR9" s="10"/>
      <c r="AS9" s="9"/>
      <c r="AT9" s="8"/>
    </row>
    <row r="10" spans="1:46" s="7" customFormat="1" ht="14.25" customHeight="1" x14ac:dyDescent="0.3">
      <c r="A10" s="289"/>
      <c r="B10" s="302"/>
      <c r="C10" s="303"/>
      <c r="D10" s="303"/>
      <c r="E10" s="303"/>
      <c r="F10" s="304"/>
      <c r="G10" s="304"/>
      <c r="H10" s="305"/>
      <c r="I10" s="306"/>
      <c r="J10" s="307"/>
      <c r="K10" s="308"/>
      <c r="L10" s="314"/>
      <c r="M10" s="315"/>
      <c r="N10" s="315"/>
      <c r="O10" s="315"/>
      <c r="P10" s="315"/>
      <c r="Q10" s="315"/>
      <c r="R10" s="315"/>
      <c r="S10" s="315"/>
      <c r="T10" s="315"/>
      <c r="U10" s="316"/>
      <c r="V10" s="312"/>
      <c r="W10" s="313"/>
      <c r="X10" s="313"/>
      <c r="Y10" s="313"/>
      <c r="Z10" s="185"/>
      <c r="AA10" s="185"/>
      <c r="AB10" s="185"/>
      <c r="AC10" s="185"/>
      <c r="AD10" s="185"/>
      <c r="AE10" s="190"/>
      <c r="AF10" s="191"/>
      <c r="AG10" s="191"/>
      <c r="AH10" s="191"/>
      <c r="AK10" s="11" t="s">
        <v>20</v>
      </c>
      <c r="AL10" s="12"/>
      <c r="AM10" s="13"/>
      <c r="AN10" s="12"/>
      <c r="AO10" s="13">
        <v>1</v>
      </c>
      <c r="AP10" s="12"/>
      <c r="AQ10" s="13">
        <v>10</v>
      </c>
      <c r="AR10" s="12"/>
      <c r="AS10" s="14" t="s">
        <v>21</v>
      </c>
      <c r="AT10" s="8"/>
    </row>
    <row r="11" spans="1:46" s="7" customFormat="1" ht="121.5" customHeight="1" thickBot="1" x14ac:dyDescent="0.35">
      <c r="A11" s="289"/>
      <c r="B11" s="302"/>
      <c r="C11" s="303"/>
      <c r="D11" s="303"/>
      <c r="E11" s="303"/>
      <c r="F11" s="317" t="s">
        <v>22</v>
      </c>
      <c r="G11" s="317" t="s">
        <v>23</v>
      </c>
      <c r="H11" s="305"/>
      <c r="I11" s="318" t="s">
        <v>24</v>
      </c>
      <c r="J11" s="318" t="s">
        <v>25</v>
      </c>
      <c r="K11" s="318" t="s">
        <v>26</v>
      </c>
      <c r="L11" s="319" t="s">
        <v>27</v>
      </c>
      <c r="M11" s="320"/>
      <c r="N11" s="319" t="s">
        <v>28</v>
      </c>
      <c r="O11" s="320"/>
      <c r="P11" s="319" t="s">
        <v>29</v>
      </c>
      <c r="Q11" s="320"/>
      <c r="R11" s="319" t="s">
        <v>30</v>
      </c>
      <c r="S11" s="320"/>
      <c r="T11" s="319" t="s">
        <v>31</v>
      </c>
      <c r="U11" s="320"/>
      <c r="V11" s="312"/>
      <c r="W11" s="321" t="s">
        <v>32</v>
      </c>
      <c r="X11" s="321" t="s">
        <v>33</v>
      </c>
      <c r="Y11" s="321" t="s">
        <v>34</v>
      </c>
      <c r="Z11" s="15" t="s">
        <v>35</v>
      </c>
      <c r="AA11" s="15" t="s">
        <v>36</v>
      </c>
      <c r="AB11" s="15" t="s">
        <v>37</v>
      </c>
      <c r="AC11" s="15" t="s">
        <v>38</v>
      </c>
      <c r="AD11" s="16" t="s">
        <v>39</v>
      </c>
      <c r="AE11" s="17" t="s">
        <v>40</v>
      </c>
      <c r="AF11" s="17" t="s">
        <v>41</v>
      </c>
      <c r="AG11" s="17" t="s">
        <v>42</v>
      </c>
      <c r="AH11" s="17" t="s">
        <v>0</v>
      </c>
      <c r="AK11" s="11" t="s">
        <v>43</v>
      </c>
      <c r="AL11" s="12"/>
      <c r="AM11" s="13">
        <v>2</v>
      </c>
      <c r="AN11" s="12"/>
      <c r="AO11" s="13">
        <v>2</v>
      </c>
      <c r="AP11" s="12"/>
      <c r="AQ11" s="13">
        <v>25</v>
      </c>
      <c r="AR11" s="12"/>
      <c r="AS11" s="18" t="s">
        <v>44</v>
      </c>
      <c r="AT11" s="8"/>
    </row>
    <row r="12" spans="1:46" s="24" customFormat="1" ht="132.75" customHeight="1" x14ac:dyDescent="0.25">
      <c r="B12" s="200" t="s">
        <v>333</v>
      </c>
      <c r="C12" s="202" t="s">
        <v>334</v>
      </c>
      <c r="D12" s="204" t="s">
        <v>335</v>
      </c>
      <c r="E12" s="151" t="s">
        <v>46</v>
      </c>
      <c r="F12" s="19" t="s">
        <v>47</v>
      </c>
      <c r="G12" s="151" t="s">
        <v>356</v>
      </c>
      <c r="H12" s="151" t="s">
        <v>372</v>
      </c>
      <c r="I12" s="154" t="s">
        <v>48</v>
      </c>
      <c r="J12" s="154" t="s">
        <v>373</v>
      </c>
      <c r="K12" s="154" t="s">
        <v>374</v>
      </c>
      <c r="L12" s="322">
        <v>2</v>
      </c>
      <c r="M12" s="323" t="str">
        <f>+IF(L12="","Bajo",IF(L12=2,"Medio",IF(L12=6,"Alto",IF(L12=10,"Muy Alto",""))))</f>
        <v>Medio</v>
      </c>
      <c r="N12" s="322">
        <v>3</v>
      </c>
      <c r="O12" s="323" t="str">
        <f>+IF(N12=0,"",IF(N12=1,"Esporádica",IF(N12=2,"Ocasional",IF(N12=3,"Frecuente",IF(N12=4,"Continua","")))))</f>
        <v>Frecuente</v>
      </c>
      <c r="P12" s="20">
        <f>+IF(L12="",N12,(N12*L12))</f>
        <v>6</v>
      </c>
      <c r="Q12" s="20" t="str">
        <f>+IF(P12=0,"",IF(P12&lt;5,"Bajo",IF(P12&lt;9,"Medio",IF(P12&lt;21,"Alto",IF(P12&lt;41,"Muy Alto","")))))</f>
        <v>Medio</v>
      </c>
      <c r="R12" s="324">
        <v>25</v>
      </c>
      <c r="S12" s="323" t="str">
        <f>+IF(R12=0,"",IF(R12&lt;11,"Leve",IF(R12&lt;26,"Grave",IF(R12&lt;61,"Muy Grave",IF(R12&lt;101,"Muerte","")))))</f>
        <v>Grave</v>
      </c>
      <c r="T12" s="20">
        <f>+R12*P12</f>
        <v>150</v>
      </c>
      <c r="U12" s="20" t="str">
        <f>+IF(T12=0,"",IF(T12&lt;21,"IV",IF(T12&lt;121,"III",IF(T12&lt;501,"II",IF(T12&lt;4001,"I","")))))</f>
        <v>II</v>
      </c>
      <c r="V12" s="21" t="str">
        <f>+IF(U12=0,"",IF(U12="I","No Aceptable",IF(U12="II","No Aceptable  o Aceptable con control específico",IF(U12="III","Mejorable",IF(U12="IV","Aceptable","")))))</f>
        <v>No Aceptable  o Aceptable con control específico</v>
      </c>
      <c r="W12" s="154">
        <v>173</v>
      </c>
      <c r="X12" s="151" t="s">
        <v>372</v>
      </c>
      <c r="Y12" s="154" t="s">
        <v>46</v>
      </c>
      <c r="Z12" s="154" t="s">
        <v>48</v>
      </c>
      <c r="AA12" s="154" t="s">
        <v>48</v>
      </c>
      <c r="AB12" s="22"/>
      <c r="AC12" s="325" t="s">
        <v>340</v>
      </c>
      <c r="AD12" s="325" t="s">
        <v>339</v>
      </c>
      <c r="AE12" s="154" t="s">
        <v>345</v>
      </c>
      <c r="AF12" s="154" t="s">
        <v>336</v>
      </c>
      <c r="AG12" s="154" t="s">
        <v>53</v>
      </c>
      <c r="AH12" s="23" t="s">
        <v>220</v>
      </c>
      <c r="AK12" s="13"/>
      <c r="AL12" s="12"/>
      <c r="AM12" s="13">
        <v>6</v>
      </c>
      <c r="AN12" s="12"/>
      <c r="AO12" s="13">
        <v>3</v>
      </c>
      <c r="AP12" s="12"/>
      <c r="AQ12" s="13">
        <v>60</v>
      </c>
      <c r="AR12" s="12"/>
      <c r="AS12" s="18" t="s">
        <v>54</v>
      </c>
      <c r="AT12" s="25"/>
    </row>
    <row r="13" spans="1:46" ht="122.25" customHeight="1" x14ac:dyDescent="0.25">
      <c r="A13" s="326"/>
      <c r="B13" s="201"/>
      <c r="C13" s="203"/>
      <c r="D13" s="205"/>
      <c r="E13" s="44" t="s">
        <v>46</v>
      </c>
      <c r="F13" s="26" t="s">
        <v>55</v>
      </c>
      <c r="G13" s="44" t="s">
        <v>341</v>
      </c>
      <c r="H13" s="44" t="s">
        <v>56</v>
      </c>
      <c r="I13" s="155" t="s">
        <v>48</v>
      </c>
      <c r="J13" s="155" t="s">
        <v>378</v>
      </c>
      <c r="K13" s="155" t="s">
        <v>48</v>
      </c>
      <c r="L13" s="327">
        <v>2</v>
      </c>
      <c r="M13" s="328" t="str">
        <f>+IF(L13="","Bajo",IF(L13=2,"Medio",IF(L13=6,"Alto",IF(L13=10,"Muy Alto",""))))</f>
        <v>Medio</v>
      </c>
      <c r="N13" s="327">
        <v>3</v>
      </c>
      <c r="O13" s="328" t="str">
        <f t="shared" ref="O13:O15" si="0">+IF(N13=0,"",IF(N13=1,"Esporádica",IF(N13=2,"Ocasional",IF(N13=3,"Frecuente",IF(N13=4,"Continua","")))))</f>
        <v>Frecuente</v>
      </c>
      <c r="P13" s="27">
        <f>+IF(L13="",N13,(N13*L13))</f>
        <v>6</v>
      </c>
      <c r="Q13" s="27" t="str">
        <f>+IF(P13=0,"",IF(P13&lt;5,"Bajo",IF(P13&lt;9,"Medio",IF(P13&lt;21,"Alto",IF(P13&lt;41,"Muy Alto","")))))</f>
        <v>Medio</v>
      </c>
      <c r="R13" s="327">
        <v>10</v>
      </c>
      <c r="S13" s="328" t="str">
        <f>+IF(R13=0,"",IF(R13&lt;11,"Leve",IF(R13&lt;26,"Grave",IF(R13&lt;61,"Muy Grave",IF(R13&lt;101,"Muerte","")))))</f>
        <v>Leve</v>
      </c>
      <c r="T13" s="27">
        <f>+R13*P13</f>
        <v>60</v>
      </c>
      <c r="U13" s="27" t="str">
        <f>+IF(T13=0,"",IF(T13&lt;21,"IV",IF(T13&lt;121,"III",IF(T13&lt;501,"II",IF(T13&lt;4001,"I","")))))</f>
        <v>III</v>
      </c>
      <c r="V13" s="28" t="str">
        <f>+IF(U13=0,"",IF(U13="I","No Aceptable",IF(U13="II","No Aceptable  o Aceptable con control específico",IF(U13="III","Mejorable",IF(U13="IV","Aceptable","")))))</f>
        <v>Mejorable</v>
      </c>
      <c r="W13" s="155">
        <v>173</v>
      </c>
      <c r="X13" s="44" t="s">
        <v>375</v>
      </c>
      <c r="Y13" s="155" t="s">
        <v>46</v>
      </c>
      <c r="Z13" s="155" t="s">
        <v>48</v>
      </c>
      <c r="AA13" s="155" t="s">
        <v>48</v>
      </c>
      <c r="AB13" s="51" t="s">
        <v>379</v>
      </c>
      <c r="AC13" s="329" t="s">
        <v>376</v>
      </c>
      <c r="AD13" s="44" t="s">
        <v>48</v>
      </c>
      <c r="AE13" s="155" t="s">
        <v>346</v>
      </c>
      <c r="AF13" s="155" t="s">
        <v>336</v>
      </c>
      <c r="AG13" s="155" t="s">
        <v>53</v>
      </c>
      <c r="AH13" s="29" t="s">
        <v>377</v>
      </c>
      <c r="AK13" s="13"/>
      <c r="AL13" s="12"/>
      <c r="AM13" s="13">
        <v>10</v>
      </c>
      <c r="AN13" s="12"/>
      <c r="AO13" s="13">
        <v>4</v>
      </c>
      <c r="AP13" s="12"/>
      <c r="AQ13" s="13">
        <v>100</v>
      </c>
      <c r="AR13" s="12"/>
      <c r="AS13" s="13"/>
      <c r="AT13" s="31"/>
    </row>
    <row r="14" spans="1:46" ht="114" x14ac:dyDescent="0.25">
      <c r="A14" s="326"/>
      <c r="B14" s="201"/>
      <c r="C14" s="203"/>
      <c r="D14" s="205"/>
      <c r="E14" s="330" t="s">
        <v>46</v>
      </c>
      <c r="F14" s="26" t="s">
        <v>400</v>
      </c>
      <c r="G14" s="1" t="s">
        <v>380</v>
      </c>
      <c r="H14" s="1" t="s">
        <v>381</v>
      </c>
      <c r="I14" s="155" t="s">
        <v>48</v>
      </c>
      <c r="J14" s="155" t="s">
        <v>48</v>
      </c>
      <c r="K14" s="155" t="s">
        <v>417</v>
      </c>
      <c r="L14" s="331">
        <v>2</v>
      </c>
      <c r="M14" s="328" t="str">
        <f t="shared" ref="M14:M15" si="1">+IF(L14="","Bajo",IF(L14=2,"Medio",IF(L14=6,"Alto",IF(L14=10,"Muy Alto",""))))</f>
        <v>Medio</v>
      </c>
      <c r="N14" s="331">
        <v>3</v>
      </c>
      <c r="O14" s="328" t="str">
        <f t="shared" si="0"/>
        <v>Frecuente</v>
      </c>
      <c r="P14" s="27">
        <f>+IF(L14="",N14,(N14*L14))</f>
        <v>6</v>
      </c>
      <c r="Q14" s="27" t="str">
        <f t="shared" ref="Q14:Q16" si="2">+IF(P14=0,"",IF(P14&lt;5,"Bajo",IF(P14&lt;9,"Medio",IF(P14&lt;21,"Alto",IF(P14&lt;41,"Muy Alto","")))))</f>
        <v>Medio</v>
      </c>
      <c r="R14" s="332">
        <v>10</v>
      </c>
      <c r="S14" s="328" t="str">
        <f t="shared" ref="S14:S15" si="3">+IF(R14=0,"",IF(R14&lt;11,"Leve",IF(R14&lt;26,"Grave",IF(R14&lt;61,"Muy Grave",IF(R14&lt;101,"Muerte","")))))</f>
        <v>Leve</v>
      </c>
      <c r="T14" s="27">
        <f t="shared" ref="T14:T16" si="4">+R14*P14</f>
        <v>60</v>
      </c>
      <c r="U14" s="27" t="str">
        <f t="shared" ref="U14:U16" si="5">+IF(T14=0,"",IF(T14&lt;21,"IV",IF(T14&lt;121,"III",IF(T14&lt;501,"II",IF(T14&lt;4001,"I","")))))</f>
        <v>III</v>
      </c>
      <c r="V14" s="28" t="str">
        <f t="shared" ref="V14:V15" si="6">+IF(U14=0,"",IF(U14="I","No Aceptable",IF(U14="II","No Aceptable  o Aceptable con control específico",IF(U14="III","Aceptable",IF(U14="IV","Aceptable","")))))</f>
        <v>Aceptable</v>
      </c>
      <c r="W14" s="155">
        <v>173</v>
      </c>
      <c r="X14" s="1" t="s">
        <v>392</v>
      </c>
      <c r="Y14" s="155" t="s">
        <v>46</v>
      </c>
      <c r="Z14" s="155" t="s">
        <v>48</v>
      </c>
      <c r="AA14" s="155" t="s">
        <v>48</v>
      </c>
      <c r="AB14" s="1" t="s">
        <v>342</v>
      </c>
      <c r="AC14" s="51" t="s">
        <v>438</v>
      </c>
      <c r="AD14" s="155" t="s">
        <v>48</v>
      </c>
      <c r="AE14" s="155" t="s">
        <v>347</v>
      </c>
      <c r="AF14" s="155" t="s">
        <v>61</v>
      </c>
      <c r="AG14" s="155" t="s">
        <v>53</v>
      </c>
      <c r="AH14" s="29" t="s">
        <v>382</v>
      </c>
      <c r="AK14" s="13"/>
      <c r="AL14" s="12"/>
      <c r="AM14" s="13"/>
      <c r="AN14" s="12"/>
      <c r="AO14" s="13"/>
      <c r="AP14" s="12"/>
      <c r="AQ14" s="13"/>
      <c r="AR14" s="12"/>
      <c r="AS14" s="13"/>
      <c r="AT14" s="31"/>
    </row>
    <row r="15" spans="1:46" s="24" customFormat="1" ht="108.75" customHeight="1" x14ac:dyDescent="0.25">
      <c r="B15" s="201"/>
      <c r="C15" s="203"/>
      <c r="D15" s="205"/>
      <c r="E15" s="330" t="s">
        <v>46</v>
      </c>
      <c r="F15" s="26" t="s">
        <v>400</v>
      </c>
      <c r="G15" s="1" t="s">
        <v>343</v>
      </c>
      <c r="H15" s="1" t="s">
        <v>58</v>
      </c>
      <c r="I15" s="155" t="s">
        <v>48</v>
      </c>
      <c r="J15" s="155" t="s">
        <v>48</v>
      </c>
      <c r="K15" s="155" t="s">
        <v>417</v>
      </c>
      <c r="L15" s="331">
        <v>2</v>
      </c>
      <c r="M15" s="328" t="str">
        <f t="shared" si="1"/>
        <v>Medio</v>
      </c>
      <c r="N15" s="331">
        <v>3</v>
      </c>
      <c r="O15" s="328" t="str">
        <f t="shared" si="0"/>
        <v>Frecuente</v>
      </c>
      <c r="P15" s="27">
        <f t="shared" ref="P15:P16" si="7">+IF(L15="",N15,(N15*L15))</f>
        <v>6</v>
      </c>
      <c r="Q15" s="27" t="str">
        <f t="shared" si="2"/>
        <v>Medio</v>
      </c>
      <c r="R15" s="330">
        <v>10</v>
      </c>
      <c r="S15" s="328" t="str">
        <f t="shared" si="3"/>
        <v>Leve</v>
      </c>
      <c r="T15" s="27">
        <f t="shared" si="4"/>
        <v>60</v>
      </c>
      <c r="U15" s="27" t="str">
        <f t="shared" si="5"/>
        <v>III</v>
      </c>
      <c r="V15" s="28" t="str">
        <f t="shared" si="6"/>
        <v>Aceptable</v>
      </c>
      <c r="W15" s="155">
        <v>173</v>
      </c>
      <c r="X15" s="1" t="s">
        <v>58</v>
      </c>
      <c r="Y15" s="155" t="s">
        <v>46</v>
      </c>
      <c r="Z15" s="155" t="s">
        <v>48</v>
      </c>
      <c r="AA15" s="155" t="s">
        <v>48</v>
      </c>
      <c r="AB15" s="1" t="s">
        <v>59</v>
      </c>
      <c r="AC15" s="51" t="s">
        <v>439</v>
      </c>
      <c r="AD15" s="155" t="s">
        <v>48</v>
      </c>
      <c r="AE15" s="155" t="s">
        <v>347</v>
      </c>
      <c r="AF15" s="155" t="s">
        <v>61</v>
      </c>
      <c r="AG15" s="155" t="s">
        <v>53</v>
      </c>
      <c r="AH15" s="29" t="s">
        <v>382</v>
      </c>
    </row>
    <row r="16" spans="1:46" s="24" customFormat="1" ht="102.75" customHeight="1" x14ac:dyDescent="0.25">
      <c r="B16" s="201"/>
      <c r="C16" s="203"/>
      <c r="D16" s="205"/>
      <c r="E16" s="333" t="s">
        <v>46</v>
      </c>
      <c r="F16" s="26" t="s">
        <v>82</v>
      </c>
      <c r="G16" s="44" t="s">
        <v>414</v>
      </c>
      <c r="H16" s="329" t="s">
        <v>83</v>
      </c>
      <c r="I16" s="155" t="s">
        <v>48</v>
      </c>
      <c r="J16" s="155" t="s">
        <v>48</v>
      </c>
      <c r="K16" s="155" t="s">
        <v>48</v>
      </c>
      <c r="L16" s="1">
        <v>2</v>
      </c>
      <c r="M16" s="155" t="str">
        <f t="shared" ref="M16:M19" si="8">+IF(L16="","Bajo",IF(L16=2,"Medio",IF(L16=6,"Alto",IF(L16=10,"Muy Alto",""))))</f>
        <v>Medio</v>
      </c>
      <c r="N16" s="1">
        <v>2</v>
      </c>
      <c r="O16" s="155" t="str">
        <f t="shared" ref="O16:O19" si="9">+IF(N16=0,"",IF(N16=1,"Esporádica",IF(N16=2,"Ocasional",IF(N16=3,"Frecuente",IF(N16=4,"Continua","")))))</f>
        <v>Ocasional</v>
      </c>
      <c r="P16" s="26">
        <f t="shared" si="7"/>
        <v>4</v>
      </c>
      <c r="Q16" s="26" t="str">
        <f t="shared" si="2"/>
        <v>Bajo</v>
      </c>
      <c r="R16" s="1">
        <v>25</v>
      </c>
      <c r="S16" s="155" t="str">
        <f t="shared" ref="S16:S21" si="10">+IF(R16=0,"",IF(R16&lt;11,"Leve",IF(R16&lt;26,"Grave",IF(R16&lt;61,"Muy Grave",IF(R16&lt;101,"Muerte","")))))</f>
        <v>Grave</v>
      </c>
      <c r="T16" s="26">
        <f t="shared" si="4"/>
        <v>100</v>
      </c>
      <c r="U16" s="26" t="str">
        <f t="shared" si="5"/>
        <v>III</v>
      </c>
      <c r="V16" s="28" t="str">
        <f>+IF(U16=0,"",IF(U16="I","No Aceptable",IF(U16="II","No Aceptable  o Aceptable con control específico",IF(U16="III","Mejorable",IF(U16="IV","Aceptable","")))))</f>
        <v>Mejorable</v>
      </c>
      <c r="W16" s="155">
        <v>173</v>
      </c>
      <c r="X16" s="1" t="s">
        <v>383</v>
      </c>
      <c r="Y16" s="155" t="s">
        <v>46</v>
      </c>
      <c r="Z16" s="155" t="s">
        <v>48</v>
      </c>
      <c r="AA16" s="155" t="s">
        <v>48</v>
      </c>
      <c r="AB16" s="1" t="s">
        <v>440</v>
      </c>
      <c r="AC16" s="1" t="s">
        <v>344</v>
      </c>
      <c r="AD16" s="155" t="s">
        <v>48</v>
      </c>
      <c r="AE16" s="155" t="s">
        <v>348</v>
      </c>
      <c r="AF16" s="155" t="s">
        <v>336</v>
      </c>
      <c r="AG16" s="155"/>
      <c r="AH16" s="29" t="s">
        <v>384</v>
      </c>
    </row>
    <row r="17" spans="1:34" s="24" customFormat="1" ht="95.25" customHeight="1" x14ac:dyDescent="0.25">
      <c r="B17" s="201"/>
      <c r="C17" s="203"/>
      <c r="D17" s="205"/>
      <c r="E17" s="330" t="s">
        <v>46</v>
      </c>
      <c r="F17" s="26" t="s">
        <v>64</v>
      </c>
      <c r="G17" s="1" t="s">
        <v>65</v>
      </c>
      <c r="H17" s="1" t="s">
        <v>385</v>
      </c>
      <c r="I17" s="155" t="s">
        <v>48</v>
      </c>
      <c r="J17" s="155" t="s">
        <v>48</v>
      </c>
      <c r="K17" s="155" t="s">
        <v>431</v>
      </c>
      <c r="L17" s="1">
        <v>2</v>
      </c>
      <c r="M17" s="155" t="str">
        <f t="shared" si="8"/>
        <v>Medio</v>
      </c>
      <c r="N17" s="1">
        <v>2</v>
      </c>
      <c r="O17" s="155" t="str">
        <f t="shared" si="9"/>
        <v>Ocasional</v>
      </c>
      <c r="P17" s="26">
        <f t="shared" ref="P17:P19" si="11">+IF(L17="",N17,(N17*L17))</f>
        <v>4</v>
      </c>
      <c r="Q17" s="26" t="str">
        <f t="shared" ref="Q17:Q19" si="12">+IF(P17=0,"",IF(P17&lt;5,"Bajo",IF(P17&lt;9,"Medio",IF(P17&lt;21,"Alto",IF(P17&lt;41,"Muy Alto","")))))</f>
        <v>Bajo</v>
      </c>
      <c r="R17" s="1">
        <v>10</v>
      </c>
      <c r="S17" s="155" t="str">
        <f t="shared" si="10"/>
        <v>Leve</v>
      </c>
      <c r="T17" s="26">
        <f t="shared" ref="T17:T19" si="13">+R17*P17</f>
        <v>40</v>
      </c>
      <c r="U17" s="26" t="str">
        <f t="shared" ref="U17:U19" si="14">+IF(T17=0,"",IF(T17&lt;21,"IV",IF(T17&lt;121,"III",IF(T17&lt;501,"II",IF(T17&lt;4001,"I","")))))</f>
        <v>III</v>
      </c>
      <c r="V17" s="28" t="str">
        <f>+IF(U17=0,"",IF(U17="I","No Aceptable",IF(U17="II","No Aceptable  o Aceptable con control específico",IF(U17="III","Mejorable",IF(U17="IV","Aceptable","")))))</f>
        <v>Mejorable</v>
      </c>
      <c r="W17" s="155">
        <v>173</v>
      </c>
      <c r="X17" s="1" t="s">
        <v>386</v>
      </c>
      <c r="Y17" s="155" t="s">
        <v>46</v>
      </c>
      <c r="Z17" s="155" t="s">
        <v>48</v>
      </c>
      <c r="AA17" s="155" t="s">
        <v>48</v>
      </c>
      <c r="AB17" s="1" t="s">
        <v>67</v>
      </c>
      <c r="AC17" s="51" t="s">
        <v>441</v>
      </c>
      <c r="AD17" s="155" t="s">
        <v>48</v>
      </c>
      <c r="AE17" s="155" t="s">
        <v>350</v>
      </c>
      <c r="AF17" s="155" t="s">
        <v>52</v>
      </c>
      <c r="AG17" s="155" t="s">
        <v>53</v>
      </c>
      <c r="AH17" s="29" t="s">
        <v>387</v>
      </c>
    </row>
    <row r="18" spans="1:34" s="24" customFormat="1" ht="120" customHeight="1" thickBot="1" x14ac:dyDescent="0.3">
      <c r="B18" s="201"/>
      <c r="C18" s="203"/>
      <c r="D18" s="205"/>
      <c r="E18" s="38" t="s">
        <v>46</v>
      </c>
      <c r="F18" s="37" t="s">
        <v>68</v>
      </c>
      <c r="G18" s="52" t="s">
        <v>69</v>
      </c>
      <c r="H18" s="55" t="s">
        <v>442</v>
      </c>
      <c r="I18" s="157" t="s">
        <v>48</v>
      </c>
      <c r="J18" s="157" t="s">
        <v>48</v>
      </c>
      <c r="K18" s="157" t="s">
        <v>48</v>
      </c>
      <c r="L18" s="38">
        <v>2</v>
      </c>
      <c r="M18" s="157" t="str">
        <f>+IF(L18="","Bajo",IF(L18=2,"Medio",IF(L18=6,"Alto",IF(L18=10,"Muy Alto",""))))</f>
        <v>Medio</v>
      </c>
      <c r="N18" s="38">
        <v>2</v>
      </c>
      <c r="O18" s="157" t="str">
        <f t="shared" si="9"/>
        <v>Ocasional</v>
      </c>
      <c r="P18" s="37">
        <f>+IF(L18="",N18,(N18*L18))</f>
        <v>4</v>
      </c>
      <c r="Q18" s="37" t="str">
        <f>+IF(P18=0,"",IF(P18&lt;5,"Bajo",IF(P18&lt;9,"Medio",IF(P18&lt;21,"Alto",IF(P18&lt;41,"Muy Alto","")))))</f>
        <v>Bajo</v>
      </c>
      <c r="R18" s="38">
        <v>25</v>
      </c>
      <c r="S18" s="157" t="str">
        <f t="shared" si="10"/>
        <v>Grave</v>
      </c>
      <c r="T18" s="37">
        <f>+R18*P18</f>
        <v>100</v>
      </c>
      <c r="U18" s="37" t="str">
        <f t="shared" si="14"/>
        <v>III</v>
      </c>
      <c r="V18" s="53" t="str">
        <f>+IF(U18=0,"",IF(U18="I","No Aceptable",IF(U18="II","No Aceptable  o Aceptable con control específico",IF(U18="III","Mejorable",IF(U18="IV","Aceptable","")))))</f>
        <v>Mejorable</v>
      </c>
      <c r="W18" s="159">
        <v>173</v>
      </c>
      <c r="X18" s="38" t="s">
        <v>388</v>
      </c>
      <c r="Y18" s="157" t="s">
        <v>46</v>
      </c>
      <c r="Z18" s="157" t="s">
        <v>48</v>
      </c>
      <c r="AA18" s="157" t="s">
        <v>48</v>
      </c>
      <c r="AB18" s="1" t="s">
        <v>48</v>
      </c>
      <c r="AC18" s="52" t="s">
        <v>443</v>
      </c>
      <c r="AD18" s="157" t="s">
        <v>48</v>
      </c>
      <c r="AE18" s="157" t="s">
        <v>57</v>
      </c>
      <c r="AF18" s="157" t="s">
        <v>336</v>
      </c>
      <c r="AG18" s="157" t="s">
        <v>53</v>
      </c>
      <c r="AH18" s="39"/>
    </row>
    <row r="19" spans="1:34" s="24" customFormat="1" ht="108.75" customHeight="1" x14ac:dyDescent="0.25">
      <c r="B19" s="201"/>
      <c r="C19" s="203"/>
      <c r="D19" s="205"/>
      <c r="E19" s="330" t="s">
        <v>46</v>
      </c>
      <c r="F19" s="26" t="s">
        <v>74</v>
      </c>
      <c r="G19" s="1" t="s">
        <v>75</v>
      </c>
      <c r="H19" s="1" t="s">
        <v>385</v>
      </c>
      <c r="I19" s="155" t="s">
        <v>48</v>
      </c>
      <c r="J19" s="155" t="s">
        <v>48</v>
      </c>
      <c r="K19" s="155" t="s">
        <v>431</v>
      </c>
      <c r="L19" s="1">
        <v>2</v>
      </c>
      <c r="M19" s="155" t="str">
        <f t="shared" si="8"/>
        <v>Medio</v>
      </c>
      <c r="N19" s="1">
        <v>2</v>
      </c>
      <c r="O19" s="155" t="str">
        <f t="shared" si="9"/>
        <v>Ocasional</v>
      </c>
      <c r="P19" s="26">
        <f t="shared" si="11"/>
        <v>4</v>
      </c>
      <c r="Q19" s="26" t="str">
        <f t="shared" si="12"/>
        <v>Bajo</v>
      </c>
      <c r="R19" s="1">
        <v>10</v>
      </c>
      <c r="S19" s="155" t="str">
        <f t="shared" si="10"/>
        <v>Leve</v>
      </c>
      <c r="T19" s="26">
        <f t="shared" si="13"/>
        <v>40</v>
      </c>
      <c r="U19" s="26" t="str">
        <f t="shared" si="14"/>
        <v>III</v>
      </c>
      <c r="V19" s="36" t="str">
        <f t="shared" ref="V19" si="15">+IF(U19=0,"",IF(U19="I","No Aceptable",IF(U19="II","No Aceptable  o Aceptable con control específico",IF(U19="III","Mejorable",IF(U19="IV","Aceptable","")))))</f>
        <v>Mejorable</v>
      </c>
      <c r="W19" s="154">
        <v>173</v>
      </c>
      <c r="X19" s="1" t="s">
        <v>78</v>
      </c>
      <c r="Y19" s="155" t="s">
        <v>46</v>
      </c>
      <c r="Z19" s="155" t="s">
        <v>48</v>
      </c>
      <c r="AA19" s="155" t="s">
        <v>48</v>
      </c>
      <c r="AB19" s="1" t="s">
        <v>48</v>
      </c>
      <c r="AC19" s="51" t="s">
        <v>441</v>
      </c>
      <c r="AD19" s="155" t="s">
        <v>48</v>
      </c>
      <c r="AE19" s="155" t="s">
        <v>79</v>
      </c>
      <c r="AF19" s="155" t="s">
        <v>52</v>
      </c>
      <c r="AG19" s="155" t="s">
        <v>53</v>
      </c>
      <c r="AH19" s="29" t="s">
        <v>387</v>
      </c>
    </row>
    <row r="20" spans="1:34" ht="105.75" customHeight="1" thickBot="1" x14ac:dyDescent="0.3">
      <c r="A20" s="326"/>
      <c r="B20" s="214" t="s">
        <v>85</v>
      </c>
      <c r="C20" s="215" t="s">
        <v>86</v>
      </c>
      <c r="D20" s="217" t="s">
        <v>353</v>
      </c>
      <c r="E20" s="334" t="s">
        <v>46</v>
      </c>
      <c r="F20" s="46" t="s">
        <v>427</v>
      </c>
      <c r="G20" s="47" t="s">
        <v>351</v>
      </c>
      <c r="H20" s="48" t="s">
        <v>87</v>
      </c>
      <c r="I20" s="48" t="s">
        <v>88</v>
      </c>
      <c r="J20" s="48" t="s">
        <v>88</v>
      </c>
      <c r="K20" s="48" t="s">
        <v>89</v>
      </c>
      <c r="L20" s="48">
        <v>2</v>
      </c>
      <c r="M20" s="49" t="str">
        <f>+IF(L20="","Bajo",IF(L20=2,"Medio",IF(L20=6,"Alto",IF(L20=10,"Muy Alto",""))))</f>
        <v>Medio</v>
      </c>
      <c r="N20" s="48">
        <v>2</v>
      </c>
      <c r="O20" s="49" t="str">
        <f t="shared" ref="O20:O55" si="16">+IF(N20=0,"",IF(N20=1,"Esporádica",IF(N20=2,"Ocasional",IF(N20=3,"Frecuente",IF(N20=4,"Continua","")))))</f>
        <v>Ocasional</v>
      </c>
      <c r="P20" s="26">
        <f t="shared" ref="P20" si="17">+IF(L20="",N20,(N20*L20))</f>
        <v>4</v>
      </c>
      <c r="Q20" s="26" t="str">
        <f t="shared" ref="Q20" si="18">+IF(P20=0,"",IF(P20&lt;5,"Bajo",IF(P20&lt;9,"Medio",IF(P20&lt;21,"Alto",IF(P20&lt;41,"Muy Alto","")))))</f>
        <v>Bajo</v>
      </c>
      <c r="R20" s="1">
        <v>25</v>
      </c>
      <c r="S20" s="155" t="str">
        <f t="shared" si="10"/>
        <v>Grave</v>
      </c>
      <c r="T20" s="26">
        <f t="shared" ref="T20" si="19">+R20*P20</f>
        <v>100</v>
      </c>
      <c r="U20" s="26" t="str">
        <f t="shared" ref="U20" si="20">+IF(T20=0,"",IF(T20&lt;21,"IV",IF(T20&lt;121,"III",IF(T20&lt;501,"II",IF(T20&lt;4001,"I","")))))</f>
        <v>III</v>
      </c>
      <c r="V20" s="36" t="str">
        <f t="shared" ref="V20" si="21">+IF(U20=0,"",IF(U20="I","No Aceptable",IF(U20="II","No Aceptable  o Aceptable con control específico",IF(U20="III","Mejorable",IF(U20="IV","Aceptable","")))))</f>
        <v>Mejorable</v>
      </c>
      <c r="W20" s="49">
        <v>4</v>
      </c>
      <c r="X20" s="48" t="s">
        <v>90</v>
      </c>
      <c r="Y20" s="48" t="s">
        <v>46</v>
      </c>
      <c r="Z20" s="48" t="s">
        <v>67</v>
      </c>
      <c r="AA20" s="48" t="s">
        <v>67</v>
      </c>
      <c r="AB20" s="48"/>
      <c r="AC20" s="48" t="s">
        <v>444</v>
      </c>
      <c r="AD20" s="48" t="s">
        <v>67</v>
      </c>
      <c r="AE20" s="49" t="s">
        <v>91</v>
      </c>
      <c r="AF20" s="49" t="s">
        <v>61</v>
      </c>
      <c r="AG20" s="49" t="s">
        <v>53</v>
      </c>
      <c r="AH20" s="335" t="s">
        <v>390</v>
      </c>
    </row>
    <row r="21" spans="1:34" ht="105.75" customHeight="1" x14ac:dyDescent="0.25">
      <c r="A21" s="326"/>
      <c r="B21" s="214"/>
      <c r="C21" s="215"/>
      <c r="D21" s="217"/>
      <c r="E21" s="151" t="s">
        <v>46</v>
      </c>
      <c r="F21" s="19" t="s">
        <v>47</v>
      </c>
      <c r="G21" s="151" t="s">
        <v>356</v>
      </c>
      <c r="H21" s="151" t="s">
        <v>372</v>
      </c>
      <c r="I21" s="154" t="s">
        <v>48</v>
      </c>
      <c r="J21" s="154" t="s">
        <v>373</v>
      </c>
      <c r="K21" s="154" t="s">
        <v>374</v>
      </c>
      <c r="L21" s="322">
        <v>2</v>
      </c>
      <c r="M21" s="323" t="str">
        <f>+IF(L21="","Bajo",IF(L21=2,"Medio",IF(L21=6,"Alto",IF(L21=10,"Muy Alto",""))))</f>
        <v>Medio</v>
      </c>
      <c r="N21" s="322">
        <v>3</v>
      </c>
      <c r="O21" s="323" t="str">
        <f>+IF(N21=0,"",IF(N21=1,"Esporádica",IF(N21=2,"Ocasional",IF(N21=3,"Frecuente",IF(N21=4,"Continua","")))))</f>
        <v>Frecuente</v>
      </c>
      <c r="P21" s="20">
        <f>+IF(L21="",N21,(N21*L21))</f>
        <v>6</v>
      </c>
      <c r="Q21" s="20" t="str">
        <f>+IF(P21=0,"",IF(P21&lt;5,"Bajo",IF(P21&lt;9,"Medio",IF(P21&lt;21,"Alto",IF(P21&lt;41,"Muy Alto","")))))</f>
        <v>Medio</v>
      </c>
      <c r="R21" s="324">
        <v>25</v>
      </c>
      <c r="S21" s="323" t="str">
        <f t="shared" si="10"/>
        <v>Grave</v>
      </c>
      <c r="T21" s="20">
        <f>+R21*P21</f>
        <v>150</v>
      </c>
      <c r="U21" s="20" t="str">
        <f>+IF(T21=0,"",IF(T21&lt;21,"IV",IF(T21&lt;121,"III",IF(T21&lt;501,"II",IF(T21&lt;4001,"I","")))))</f>
        <v>II</v>
      </c>
      <c r="V21" s="21" t="str">
        <f>+IF(U21=0,"",IF(U21="I","No Aceptable",IF(U21="II","No Aceptable  o Aceptable con control específico",IF(U21="III","Mejorable",IF(U21="IV","Aceptable","")))))</f>
        <v>No Aceptable  o Aceptable con control específico</v>
      </c>
      <c r="W21" s="154">
        <v>173</v>
      </c>
      <c r="X21" s="151" t="s">
        <v>372</v>
      </c>
      <c r="Y21" s="154" t="s">
        <v>46</v>
      </c>
      <c r="Z21" s="154" t="s">
        <v>48</v>
      </c>
      <c r="AA21" s="154" t="s">
        <v>48</v>
      </c>
      <c r="AB21" s="22"/>
      <c r="AC21" s="325" t="s">
        <v>340</v>
      </c>
      <c r="AD21" s="325" t="s">
        <v>339</v>
      </c>
      <c r="AE21" s="154" t="s">
        <v>345</v>
      </c>
      <c r="AF21" s="154" t="s">
        <v>336</v>
      </c>
      <c r="AG21" s="154" t="s">
        <v>53</v>
      </c>
      <c r="AH21" s="23" t="s">
        <v>220</v>
      </c>
    </row>
    <row r="22" spans="1:34" ht="89.25" customHeight="1" x14ac:dyDescent="0.25">
      <c r="A22" s="326"/>
      <c r="B22" s="201"/>
      <c r="C22" s="203"/>
      <c r="D22" s="218"/>
      <c r="E22" s="330" t="s">
        <v>46</v>
      </c>
      <c r="F22" s="26" t="s">
        <v>400</v>
      </c>
      <c r="G22" s="1" t="s">
        <v>391</v>
      </c>
      <c r="H22" s="1" t="s">
        <v>381</v>
      </c>
      <c r="I22" s="1" t="s">
        <v>48</v>
      </c>
      <c r="J22" s="1" t="s">
        <v>48</v>
      </c>
      <c r="K22" s="155" t="s">
        <v>417</v>
      </c>
      <c r="L22" s="1">
        <v>2</v>
      </c>
      <c r="M22" s="155" t="str">
        <f t="shared" ref="M22:M26" si="22">+IF(L22="","Bajo",IF(L22=2,"Medio",IF(L22=6,"Alto",IF(L22=10,"Muy Alto",""))))</f>
        <v>Medio</v>
      </c>
      <c r="N22" s="1">
        <v>2</v>
      </c>
      <c r="O22" s="155" t="str">
        <f t="shared" si="16"/>
        <v>Ocasional</v>
      </c>
      <c r="P22" s="26">
        <f t="shared" ref="P22:P26" si="23">+IF(L22="",N22,(N22*L22))</f>
        <v>4</v>
      </c>
      <c r="Q22" s="26" t="str">
        <f t="shared" ref="Q22:Q26" si="24">+IF(P22=0,"",IF(P22&lt;5,"Bajo",IF(P22&lt;9,"Medio",IF(P22&lt;21,"Alto",IF(P22&lt;41,"Muy Alto","")))))</f>
        <v>Bajo</v>
      </c>
      <c r="R22" s="330">
        <v>25</v>
      </c>
      <c r="S22" s="155" t="str">
        <f t="shared" ref="S22:S26" si="25">+IF(R22=0,"",IF(R22&lt;11,"Leve",IF(R22&lt;26,"Grave",IF(R22&lt;61,"Muy Grave",IF(R22&lt;101,"Muerte","")))))</f>
        <v>Grave</v>
      </c>
      <c r="T22" s="26">
        <f t="shared" ref="T22:T26" si="26">+R22*P22</f>
        <v>100</v>
      </c>
      <c r="U22" s="26" t="str">
        <f t="shared" ref="U22:U26" si="27">+IF(T22=0,"",IF(T22&lt;21,"IV",IF(T22&lt;121,"III",IF(T22&lt;501,"II",IF(T22&lt;4001,"I","")))))</f>
        <v>III</v>
      </c>
      <c r="V22" s="36" t="str">
        <f t="shared" ref="V22:V23" si="28">+IF(U22=0,"",IF(U22="I","No Aceptable",IF(U22="II","No Aceptable  o Aceptable con control específico",IF(U22="III","Aceptable",IF(U22="IV","Aceptable","")))))</f>
        <v>Aceptable</v>
      </c>
      <c r="W22" s="155">
        <v>4</v>
      </c>
      <c r="X22" s="1" t="s">
        <v>392</v>
      </c>
      <c r="Y22" s="1" t="s">
        <v>46</v>
      </c>
      <c r="Z22" s="1" t="s">
        <v>92</v>
      </c>
      <c r="AA22" s="1" t="s">
        <v>92</v>
      </c>
      <c r="AB22" s="1" t="s">
        <v>342</v>
      </c>
      <c r="AC22" s="51" t="s">
        <v>438</v>
      </c>
      <c r="AD22" s="155" t="s">
        <v>48</v>
      </c>
      <c r="AE22" s="155" t="s">
        <v>352</v>
      </c>
      <c r="AF22" s="155" t="s">
        <v>61</v>
      </c>
      <c r="AG22" s="155" t="s">
        <v>53</v>
      </c>
      <c r="AH22" s="29" t="s">
        <v>382</v>
      </c>
    </row>
    <row r="23" spans="1:34" ht="89.25" customHeight="1" x14ac:dyDescent="0.25">
      <c r="A23" s="326"/>
      <c r="B23" s="201"/>
      <c r="C23" s="203"/>
      <c r="D23" s="218"/>
      <c r="E23" s="330" t="s">
        <v>46</v>
      </c>
      <c r="F23" s="26" t="s">
        <v>400</v>
      </c>
      <c r="G23" s="1" t="s">
        <v>343</v>
      </c>
      <c r="H23" s="1" t="s">
        <v>58</v>
      </c>
      <c r="I23" s="1" t="s">
        <v>48</v>
      </c>
      <c r="J23" s="1" t="s">
        <v>48</v>
      </c>
      <c r="K23" s="155" t="s">
        <v>417</v>
      </c>
      <c r="L23" s="1">
        <v>2</v>
      </c>
      <c r="M23" s="155" t="str">
        <f t="shared" si="22"/>
        <v>Medio</v>
      </c>
      <c r="N23" s="1">
        <v>3</v>
      </c>
      <c r="O23" s="155" t="str">
        <f t="shared" si="16"/>
        <v>Frecuente</v>
      </c>
      <c r="P23" s="26">
        <f t="shared" si="23"/>
        <v>6</v>
      </c>
      <c r="Q23" s="26" t="str">
        <f t="shared" si="24"/>
        <v>Medio</v>
      </c>
      <c r="R23" s="330">
        <v>10</v>
      </c>
      <c r="S23" s="155" t="str">
        <f t="shared" si="25"/>
        <v>Leve</v>
      </c>
      <c r="T23" s="26">
        <f t="shared" si="26"/>
        <v>60</v>
      </c>
      <c r="U23" s="26" t="str">
        <f t="shared" si="27"/>
        <v>III</v>
      </c>
      <c r="V23" s="36" t="str">
        <f t="shared" si="28"/>
        <v>Aceptable</v>
      </c>
      <c r="W23" s="155">
        <v>4</v>
      </c>
      <c r="X23" s="1" t="s">
        <v>58</v>
      </c>
      <c r="Y23" s="1" t="s">
        <v>46</v>
      </c>
      <c r="Z23" s="1" t="s">
        <v>92</v>
      </c>
      <c r="AA23" s="1" t="s">
        <v>92</v>
      </c>
      <c r="AB23" s="1" t="s">
        <v>59</v>
      </c>
      <c r="AC23" s="51" t="s">
        <v>439</v>
      </c>
      <c r="AD23" s="1" t="s">
        <v>92</v>
      </c>
      <c r="AE23" s="155" t="s">
        <v>354</v>
      </c>
      <c r="AF23" s="155" t="s">
        <v>61</v>
      </c>
      <c r="AG23" s="155" t="s">
        <v>53</v>
      </c>
      <c r="AH23" s="29" t="s">
        <v>382</v>
      </c>
    </row>
    <row r="24" spans="1:34" ht="89.25" customHeight="1" x14ac:dyDescent="0.25">
      <c r="A24" s="326"/>
      <c r="B24" s="201"/>
      <c r="C24" s="203"/>
      <c r="D24" s="218"/>
      <c r="E24" s="330" t="s">
        <v>46</v>
      </c>
      <c r="F24" s="26" t="s">
        <v>64</v>
      </c>
      <c r="G24" s="51" t="s">
        <v>65</v>
      </c>
      <c r="H24" s="1" t="s">
        <v>385</v>
      </c>
      <c r="I24" s="1" t="s">
        <v>88</v>
      </c>
      <c r="J24" s="1" t="s">
        <v>88</v>
      </c>
      <c r="K24" s="155" t="s">
        <v>431</v>
      </c>
      <c r="L24" s="1">
        <v>2</v>
      </c>
      <c r="M24" s="155" t="str">
        <f t="shared" si="22"/>
        <v>Medio</v>
      </c>
      <c r="N24" s="1">
        <v>2</v>
      </c>
      <c r="O24" s="155" t="str">
        <f t="shared" si="16"/>
        <v>Ocasional</v>
      </c>
      <c r="P24" s="26">
        <f t="shared" si="23"/>
        <v>4</v>
      </c>
      <c r="Q24" s="26" t="str">
        <f t="shared" si="24"/>
        <v>Bajo</v>
      </c>
      <c r="R24" s="330">
        <v>10</v>
      </c>
      <c r="S24" s="155" t="str">
        <f t="shared" si="25"/>
        <v>Leve</v>
      </c>
      <c r="T24" s="26">
        <f t="shared" si="26"/>
        <v>40</v>
      </c>
      <c r="U24" s="26" t="str">
        <f t="shared" si="27"/>
        <v>III</v>
      </c>
      <c r="V24" s="36" t="str">
        <f>+IF(U24=0,"",IF(U24="I","No Aceptable",IF(U24="II","No Aceptable  o Aceptable con control específico",IF(U24="III","Mejorable",IF(U24="IV","Aceptable","")))))</f>
        <v>Mejorable</v>
      </c>
      <c r="W24" s="155">
        <v>4</v>
      </c>
      <c r="X24" s="1" t="s">
        <v>66</v>
      </c>
      <c r="Y24" s="1" t="s">
        <v>46</v>
      </c>
      <c r="Z24" s="1" t="s">
        <v>67</v>
      </c>
      <c r="AA24" s="1" t="s">
        <v>67</v>
      </c>
      <c r="AB24" s="1" t="s">
        <v>67</v>
      </c>
      <c r="AC24" s="51" t="s">
        <v>441</v>
      </c>
      <c r="AD24" s="1" t="s">
        <v>67</v>
      </c>
      <c r="AE24" s="155" t="s">
        <v>355</v>
      </c>
      <c r="AF24" s="155" t="s">
        <v>61</v>
      </c>
      <c r="AG24" s="155" t="s">
        <v>53</v>
      </c>
      <c r="AH24" s="29" t="s">
        <v>387</v>
      </c>
    </row>
    <row r="25" spans="1:34" ht="89.25" customHeight="1" x14ac:dyDescent="0.25">
      <c r="A25" s="326"/>
      <c r="B25" s="201"/>
      <c r="C25" s="216"/>
      <c r="D25" s="219"/>
      <c r="E25" s="333" t="s">
        <v>46</v>
      </c>
      <c r="F25" s="26" t="s">
        <v>82</v>
      </c>
      <c r="G25" s="44" t="s">
        <v>414</v>
      </c>
      <c r="H25" s="329" t="s">
        <v>83</v>
      </c>
      <c r="I25" s="155" t="s">
        <v>48</v>
      </c>
      <c r="J25" s="155" t="s">
        <v>48</v>
      </c>
      <c r="K25" s="155" t="s">
        <v>48</v>
      </c>
      <c r="L25" s="1">
        <v>2</v>
      </c>
      <c r="M25" s="155" t="str">
        <f t="shared" si="22"/>
        <v>Medio</v>
      </c>
      <c r="N25" s="1">
        <v>2</v>
      </c>
      <c r="O25" s="155" t="str">
        <f t="shared" si="16"/>
        <v>Ocasional</v>
      </c>
      <c r="P25" s="26">
        <f t="shared" si="23"/>
        <v>4</v>
      </c>
      <c r="Q25" s="26" t="str">
        <f t="shared" si="24"/>
        <v>Bajo</v>
      </c>
      <c r="R25" s="1">
        <v>25</v>
      </c>
      <c r="S25" s="155" t="str">
        <f>+IF(R25=0,"",IF(R25&lt;11,"Leve",IF(R25&lt;26,"Grave",IF(R25&lt;61,"Muy Grave",IF(R25&lt;101,"Muerte","")))))</f>
        <v>Grave</v>
      </c>
      <c r="T25" s="26">
        <f t="shared" si="26"/>
        <v>100</v>
      </c>
      <c r="U25" s="26" t="str">
        <f t="shared" si="27"/>
        <v>III</v>
      </c>
      <c r="V25" s="28" t="str">
        <f>+IF(U25=0,"",IF(U25="I","No Aceptable",IF(U25="II","No Aceptable  o Aceptable con control específico",IF(U25="III","Mejorable",IF(U25="IV","Aceptable","")))))</f>
        <v>Mejorable</v>
      </c>
      <c r="W25" s="155">
        <v>173</v>
      </c>
      <c r="X25" s="1" t="s">
        <v>174</v>
      </c>
      <c r="Y25" s="155" t="s">
        <v>46</v>
      </c>
      <c r="Z25" s="155" t="s">
        <v>48</v>
      </c>
      <c r="AA25" s="155" t="s">
        <v>48</v>
      </c>
      <c r="AB25" s="1" t="s">
        <v>349</v>
      </c>
      <c r="AC25" s="1" t="s">
        <v>344</v>
      </c>
      <c r="AD25" s="155" t="s">
        <v>48</v>
      </c>
      <c r="AE25" s="155" t="s">
        <v>348</v>
      </c>
      <c r="AF25" s="155" t="s">
        <v>336</v>
      </c>
      <c r="AG25" s="155" t="s">
        <v>53</v>
      </c>
      <c r="AH25" s="39"/>
    </row>
    <row r="26" spans="1:34" ht="89.25" customHeight="1" thickBot="1" x14ac:dyDescent="0.3">
      <c r="A26" s="326"/>
      <c r="B26" s="201"/>
      <c r="C26" s="216"/>
      <c r="D26" s="219"/>
      <c r="E26" s="336" t="s">
        <v>46</v>
      </c>
      <c r="F26" s="37" t="s">
        <v>68</v>
      </c>
      <c r="G26" s="52" t="s">
        <v>69</v>
      </c>
      <c r="H26" s="55" t="s">
        <v>442</v>
      </c>
      <c r="I26" s="157" t="s">
        <v>48</v>
      </c>
      <c r="J26" s="157" t="s">
        <v>48</v>
      </c>
      <c r="K26" s="157" t="s">
        <v>48</v>
      </c>
      <c r="L26" s="38">
        <v>2</v>
      </c>
      <c r="M26" s="157" t="str">
        <f t="shared" si="22"/>
        <v>Medio</v>
      </c>
      <c r="N26" s="38">
        <v>2</v>
      </c>
      <c r="O26" s="157" t="str">
        <f t="shared" si="16"/>
        <v>Ocasional</v>
      </c>
      <c r="P26" s="37">
        <f t="shared" si="23"/>
        <v>4</v>
      </c>
      <c r="Q26" s="37" t="str">
        <f t="shared" si="24"/>
        <v>Bajo</v>
      </c>
      <c r="R26" s="336">
        <v>25</v>
      </c>
      <c r="S26" s="157" t="str">
        <f t="shared" si="25"/>
        <v>Grave</v>
      </c>
      <c r="T26" s="37">
        <f t="shared" si="26"/>
        <v>100</v>
      </c>
      <c r="U26" s="37" t="str">
        <f t="shared" si="27"/>
        <v>III</v>
      </c>
      <c r="V26" s="53" t="str">
        <f>+IF(U26=0,"",IF(U26="I","No Aceptable",IF(U26="II","No Aceptable  o Aceptable con control específico",IF(U26="III","Mejorable",IF(U26="IV","Aceptable","")))))</f>
        <v>Mejorable</v>
      </c>
      <c r="W26" s="157">
        <v>4</v>
      </c>
      <c r="X26" s="38" t="s">
        <v>388</v>
      </c>
      <c r="Y26" s="38" t="s">
        <v>46</v>
      </c>
      <c r="Z26" s="38" t="s">
        <v>67</v>
      </c>
      <c r="AA26" s="38" t="s">
        <v>67</v>
      </c>
      <c r="AB26" s="38" t="s">
        <v>67</v>
      </c>
      <c r="AC26" s="52" t="s">
        <v>443</v>
      </c>
      <c r="AD26" s="38" t="s">
        <v>67</v>
      </c>
      <c r="AE26" s="157" t="s">
        <v>70</v>
      </c>
      <c r="AF26" s="157" t="s">
        <v>61</v>
      </c>
      <c r="AG26" s="157" t="s">
        <v>53</v>
      </c>
      <c r="AH26" s="39" t="s">
        <v>389</v>
      </c>
    </row>
    <row r="27" spans="1:34" ht="89.25" customHeight="1" x14ac:dyDescent="0.25">
      <c r="A27" s="326"/>
      <c r="B27" s="220" t="s">
        <v>85</v>
      </c>
      <c r="C27" s="206" t="s">
        <v>94</v>
      </c>
      <c r="D27" s="223" t="s">
        <v>95</v>
      </c>
      <c r="E27" s="151" t="s">
        <v>46</v>
      </c>
      <c r="F27" s="19" t="s">
        <v>47</v>
      </c>
      <c r="G27" s="151" t="s">
        <v>356</v>
      </c>
      <c r="H27" s="151" t="s">
        <v>372</v>
      </c>
      <c r="I27" s="154" t="s">
        <v>48</v>
      </c>
      <c r="J27" s="154" t="s">
        <v>373</v>
      </c>
      <c r="K27" s="154" t="s">
        <v>374</v>
      </c>
      <c r="L27" s="22">
        <v>2</v>
      </c>
      <c r="M27" s="154" t="str">
        <f>+IF(L27="","Bajo",IF(L27=2,"Medio",IF(L27=6,"Alto",IF(L27=10,"Muy Alto",""))))</f>
        <v>Medio</v>
      </c>
      <c r="N27" s="22">
        <v>3</v>
      </c>
      <c r="O27" s="154" t="str">
        <f t="shared" ref="O27" si="29">+IF(N27=0,"",IF(N27=1,"Esporádica",IF(N27=2,"Ocasional",IF(N27=3,"Frecuente",IF(N27=4,"Continua","")))))</f>
        <v>Frecuente</v>
      </c>
      <c r="P27" s="35">
        <f>+IF(L27="",N27,(N27*L27))</f>
        <v>6</v>
      </c>
      <c r="Q27" s="35" t="str">
        <f>+IF(P27=0,"",IF(P27&lt;5,"Bajo",IF(P27&lt;9,"Medio",IF(P27&lt;21,"Alto",IF(P27&lt;41,"Muy Alto","")))))</f>
        <v>Medio</v>
      </c>
      <c r="R27" s="22">
        <v>25</v>
      </c>
      <c r="S27" s="154" t="str">
        <f>+IF(R27=0,"",IF(R27&lt;11,"Leve",IF(R27&lt;26,"Grave",IF(R27&lt;61,"Muy Grave",IF(R27&lt;101,"Muerte","")))))</f>
        <v>Grave</v>
      </c>
      <c r="T27" s="35">
        <f>+R27*P27</f>
        <v>150</v>
      </c>
      <c r="U27" s="35" t="str">
        <f>+IF(T27=0,"",IF(T27&lt;21,"IV",IF(T27&lt;121,"III",IF(T27&lt;501,"II",IF(T27&lt;4001,"I","")))))</f>
        <v>II</v>
      </c>
      <c r="V27" s="21" t="str">
        <f>+IF(U27=0,"",IF(U27="I","No Aceptable",IF(U27="II","No Aceptable  o Aceptable con control específico",IF(U27="III","Mejorable",IF(U27="IV","Aceptable","")))))</f>
        <v>No Aceptable  o Aceptable con control específico</v>
      </c>
      <c r="W27" s="154">
        <v>2</v>
      </c>
      <c r="X27" s="151" t="s">
        <v>372</v>
      </c>
      <c r="Y27" s="154" t="s">
        <v>46</v>
      </c>
      <c r="Z27" s="154" t="s">
        <v>48</v>
      </c>
      <c r="AA27" s="154" t="s">
        <v>48</v>
      </c>
      <c r="AB27" s="22"/>
      <c r="AC27" s="325" t="s">
        <v>340</v>
      </c>
      <c r="AD27" s="325" t="s">
        <v>339</v>
      </c>
      <c r="AE27" s="154" t="s">
        <v>357</v>
      </c>
      <c r="AF27" s="154" t="s">
        <v>61</v>
      </c>
      <c r="AG27" s="154" t="s">
        <v>53</v>
      </c>
      <c r="AH27" s="23" t="s">
        <v>220</v>
      </c>
    </row>
    <row r="28" spans="1:34" ht="89.25" customHeight="1" x14ac:dyDescent="0.25">
      <c r="A28" s="326"/>
      <c r="B28" s="220"/>
      <c r="C28" s="207"/>
      <c r="D28" s="224"/>
      <c r="E28" s="330" t="s">
        <v>46</v>
      </c>
      <c r="F28" s="161" t="s">
        <v>98</v>
      </c>
      <c r="G28" s="51" t="s">
        <v>96</v>
      </c>
      <c r="H28" s="1" t="s">
        <v>99</v>
      </c>
      <c r="I28" s="1" t="s">
        <v>88</v>
      </c>
      <c r="J28" s="1" t="s">
        <v>88</v>
      </c>
      <c r="K28" s="1" t="s">
        <v>433</v>
      </c>
      <c r="L28" s="1">
        <v>2</v>
      </c>
      <c r="M28" s="155" t="str">
        <f t="shared" ref="M28" si="30">+IF(L28="","Bajo",IF(L28=2,"Medio",IF(L28=6,"Alto",IF(L28=10,"Muy Alto",""))))</f>
        <v>Medio</v>
      </c>
      <c r="N28" s="1">
        <v>2</v>
      </c>
      <c r="O28" s="155" t="str">
        <f t="shared" si="16"/>
        <v>Ocasional</v>
      </c>
      <c r="P28" s="26">
        <f t="shared" ref="P28:P32" si="31">+IF(L28="",N28,(N28*L28))</f>
        <v>4</v>
      </c>
      <c r="Q28" s="26" t="str">
        <f t="shared" ref="Q28:Q32" si="32">+IF(P28=0,"",IF(P28&lt;5,"Bajo",IF(P28&lt;9,"Medio",IF(P28&lt;21,"Alto",IF(P28&lt;41,"Muy Alto","")))))</f>
        <v>Bajo</v>
      </c>
      <c r="R28" s="330">
        <v>10</v>
      </c>
      <c r="S28" s="155" t="str">
        <f t="shared" ref="S28:S29" si="33">+IF(R28=0,"",IF(R28&lt;11,"Leve",IF(R28&lt;26,"Grave",IF(R28&lt;61,"Muy Grave",IF(R28&lt;101,"Muerte","")))))</f>
        <v>Leve</v>
      </c>
      <c r="T28" s="26">
        <f t="shared" ref="T28:T32" si="34">+R28*P28</f>
        <v>40</v>
      </c>
      <c r="U28" s="26" t="str">
        <f t="shared" ref="U28:U33" si="35">+IF(T28=0,"",IF(T28&lt;21,"IV",IF(T28&lt;121,"III",IF(T28&lt;501,"II",IF(T28&lt;4001,"I","")))))</f>
        <v>III</v>
      </c>
      <c r="V28" s="36" t="str">
        <f t="shared" ref="V28:V29" si="36">+IF(U28=0,"",IF(U28="I","No Aceptable",IF(U28="II","No Aceptable  o Aceptable con control específico",IF(U28="III","Aceptable",IF(U28="IV","Aceptable","")))))</f>
        <v>Aceptable</v>
      </c>
      <c r="W28" s="155">
        <v>2</v>
      </c>
      <c r="X28" s="1" t="s">
        <v>100</v>
      </c>
      <c r="Y28" s="1" t="s">
        <v>46</v>
      </c>
      <c r="Z28" s="1" t="s">
        <v>67</v>
      </c>
      <c r="AA28" s="1" t="s">
        <v>67</v>
      </c>
      <c r="AB28" s="1" t="s">
        <v>48</v>
      </c>
      <c r="AC28" s="1" t="s">
        <v>434</v>
      </c>
      <c r="AD28" s="1" t="s">
        <v>97</v>
      </c>
      <c r="AE28" s="155" t="s">
        <v>358</v>
      </c>
      <c r="AF28" s="155" t="s">
        <v>61</v>
      </c>
      <c r="AG28" s="155" t="s">
        <v>53</v>
      </c>
      <c r="AH28" s="29" t="s">
        <v>408</v>
      </c>
    </row>
    <row r="29" spans="1:34" ht="89.25" customHeight="1" x14ac:dyDescent="0.25">
      <c r="A29" s="326"/>
      <c r="B29" s="220"/>
      <c r="C29" s="207"/>
      <c r="D29" s="224"/>
      <c r="E29" s="330" t="s">
        <v>46</v>
      </c>
      <c r="F29" s="26" t="s">
        <v>400</v>
      </c>
      <c r="G29" s="1" t="s">
        <v>343</v>
      </c>
      <c r="H29" s="1" t="s">
        <v>58</v>
      </c>
      <c r="I29" s="155" t="s">
        <v>48</v>
      </c>
      <c r="J29" s="155" t="s">
        <v>48</v>
      </c>
      <c r="K29" s="155" t="s">
        <v>417</v>
      </c>
      <c r="L29" s="1">
        <v>2</v>
      </c>
      <c r="M29" s="155" t="str">
        <f>+IF(L29="","Bajo",IF(L29=2,"Medio",IF(L29=6,"Alto",IF(L29=10,"Muy Alto",""))))</f>
        <v>Medio</v>
      </c>
      <c r="N29" s="1">
        <v>2</v>
      </c>
      <c r="O29" s="155" t="str">
        <f t="shared" si="16"/>
        <v>Ocasional</v>
      </c>
      <c r="P29" s="26">
        <f t="shared" si="31"/>
        <v>4</v>
      </c>
      <c r="Q29" s="26" t="str">
        <f t="shared" si="32"/>
        <v>Bajo</v>
      </c>
      <c r="R29" s="1">
        <v>25</v>
      </c>
      <c r="S29" s="155" t="str">
        <f t="shared" si="33"/>
        <v>Grave</v>
      </c>
      <c r="T29" s="26">
        <f t="shared" si="34"/>
        <v>100</v>
      </c>
      <c r="U29" s="26" t="str">
        <f t="shared" si="35"/>
        <v>III</v>
      </c>
      <c r="V29" s="36" t="str">
        <f t="shared" si="36"/>
        <v>Aceptable</v>
      </c>
      <c r="W29" s="155">
        <v>2</v>
      </c>
      <c r="X29" s="1" t="s">
        <v>58</v>
      </c>
      <c r="Y29" s="155" t="s">
        <v>46</v>
      </c>
      <c r="Z29" s="155" t="s">
        <v>48</v>
      </c>
      <c r="AA29" s="155" t="s">
        <v>48</v>
      </c>
      <c r="AB29" s="1" t="s">
        <v>103</v>
      </c>
      <c r="AC29" s="51" t="s">
        <v>439</v>
      </c>
      <c r="AD29" s="155" t="s">
        <v>48</v>
      </c>
      <c r="AE29" s="155" t="s">
        <v>364</v>
      </c>
      <c r="AF29" s="155" t="s">
        <v>61</v>
      </c>
      <c r="AG29" s="155" t="s">
        <v>53</v>
      </c>
      <c r="AH29" s="29" t="s">
        <v>382</v>
      </c>
    </row>
    <row r="30" spans="1:34" ht="89.25" customHeight="1" x14ac:dyDescent="0.25">
      <c r="A30" s="326"/>
      <c r="B30" s="220"/>
      <c r="C30" s="207"/>
      <c r="D30" s="224"/>
      <c r="E30" s="330" t="s">
        <v>46</v>
      </c>
      <c r="F30" s="26" t="s">
        <v>64</v>
      </c>
      <c r="G30" s="1" t="s">
        <v>65</v>
      </c>
      <c r="H30" s="1" t="s">
        <v>385</v>
      </c>
      <c r="I30" s="155" t="s">
        <v>48</v>
      </c>
      <c r="J30" s="155" t="s">
        <v>48</v>
      </c>
      <c r="K30" s="155" t="s">
        <v>48</v>
      </c>
      <c r="L30" s="1">
        <v>2</v>
      </c>
      <c r="M30" s="155" t="str">
        <f t="shared" ref="M30:M32" si="37">+IF(L30="","Bajo",IF(L30=2,"Medio",IF(L30=6,"Alto",IF(L30=10,"Muy Alto",""))))</f>
        <v>Medio</v>
      </c>
      <c r="N30" s="1">
        <v>2</v>
      </c>
      <c r="O30" s="155" t="str">
        <f t="shared" si="16"/>
        <v>Ocasional</v>
      </c>
      <c r="P30" s="26">
        <f t="shared" si="31"/>
        <v>4</v>
      </c>
      <c r="Q30" s="26" t="str">
        <f t="shared" si="32"/>
        <v>Bajo</v>
      </c>
      <c r="R30" s="1">
        <v>10</v>
      </c>
      <c r="S30" s="155" t="str">
        <f>+IF(R30=0,"",IF(R30&lt;11,"Leve",IF(R30&lt;26,"Grave",IF(R30&lt;61,"Muy Grave",IF(R30&lt;101,"Muerte","")))))</f>
        <v>Leve</v>
      </c>
      <c r="T30" s="26">
        <f t="shared" si="34"/>
        <v>40</v>
      </c>
      <c r="U30" s="26" t="str">
        <f t="shared" si="35"/>
        <v>III</v>
      </c>
      <c r="V30" s="36" t="str">
        <f t="shared" ref="V30:V33" si="38">+IF(U30=0,"",IF(U30="I","No Aceptable",IF(U30="II","No Aceptable  o Aceptable con control específico",IF(U30="III","Mejorable",IF(U30="IV","Aceptable","")))))</f>
        <v>Mejorable</v>
      </c>
      <c r="W30" s="155">
        <v>2</v>
      </c>
      <c r="X30" s="1" t="s">
        <v>66</v>
      </c>
      <c r="Y30" s="155" t="s">
        <v>46</v>
      </c>
      <c r="Z30" s="155" t="s">
        <v>48</v>
      </c>
      <c r="AA30" s="155" t="s">
        <v>48</v>
      </c>
      <c r="AB30" s="1" t="s">
        <v>67</v>
      </c>
      <c r="AC30" s="51" t="s">
        <v>441</v>
      </c>
      <c r="AD30" s="155" t="s">
        <v>48</v>
      </c>
      <c r="AE30" s="155" t="s">
        <v>80</v>
      </c>
      <c r="AF30" s="155" t="s">
        <v>61</v>
      </c>
      <c r="AG30" s="155" t="s">
        <v>53</v>
      </c>
      <c r="AH30" s="29" t="s">
        <v>387</v>
      </c>
    </row>
    <row r="31" spans="1:34" ht="89.25" customHeight="1" x14ac:dyDescent="0.25">
      <c r="A31" s="326"/>
      <c r="B31" s="220"/>
      <c r="C31" s="207"/>
      <c r="D31" s="224"/>
      <c r="E31" s="330" t="s">
        <v>46</v>
      </c>
      <c r="F31" s="26" t="s">
        <v>68</v>
      </c>
      <c r="G31" s="44" t="s">
        <v>412</v>
      </c>
      <c r="H31" s="55" t="s">
        <v>442</v>
      </c>
      <c r="I31" s="155" t="s">
        <v>48</v>
      </c>
      <c r="J31" s="155" t="s">
        <v>48</v>
      </c>
      <c r="K31" s="155" t="s">
        <v>48</v>
      </c>
      <c r="L31" s="1">
        <v>2</v>
      </c>
      <c r="M31" s="155" t="str">
        <f t="shared" si="37"/>
        <v>Medio</v>
      </c>
      <c r="N31" s="1">
        <v>2</v>
      </c>
      <c r="O31" s="155" t="str">
        <f t="shared" si="16"/>
        <v>Ocasional</v>
      </c>
      <c r="P31" s="26">
        <f t="shared" si="31"/>
        <v>4</v>
      </c>
      <c r="Q31" s="26" t="str">
        <f t="shared" si="32"/>
        <v>Bajo</v>
      </c>
      <c r="R31" s="1">
        <v>25</v>
      </c>
      <c r="S31" s="155" t="str">
        <f t="shared" ref="S31:S32" si="39">+IF(R31=0,"",IF(R31&lt;11,"Leve",IF(R31&lt;26,"Grave",IF(R31&lt;61,"Muy Grave",IF(R31&lt;101,"Muerte","")))))</f>
        <v>Grave</v>
      </c>
      <c r="T31" s="26">
        <f t="shared" si="34"/>
        <v>100</v>
      </c>
      <c r="U31" s="26" t="str">
        <f t="shared" si="35"/>
        <v>III</v>
      </c>
      <c r="V31" s="36" t="str">
        <f t="shared" si="38"/>
        <v>Mejorable</v>
      </c>
      <c r="W31" s="155">
        <v>2</v>
      </c>
      <c r="X31" s="38" t="s">
        <v>388</v>
      </c>
      <c r="Y31" s="155" t="s">
        <v>46</v>
      </c>
      <c r="Z31" s="155" t="s">
        <v>48</v>
      </c>
      <c r="AA31" s="155" t="s">
        <v>48</v>
      </c>
      <c r="AB31" s="1" t="s">
        <v>67</v>
      </c>
      <c r="AC31" s="52" t="s">
        <v>443</v>
      </c>
      <c r="AD31" s="155" t="s">
        <v>48</v>
      </c>
      <c r="AE31" s="155" t="s">
        <v>70</v>
      </c>
      <c r="AF31" s="155" t="s">
        <v>61</v>
      </c>
      <c r="AG31" s="155" t="s">
        <v>53</v>
      </c>
      <c r="AH31" s="29"/>
    </row>
    <row r="32" spans="1:34" ht="123" customHeight="1" x14ac:dyDescent="0.25">
      <c r="A32" s="326"/>
      <c r="B32" s="220"/>
      <c r="C32" s="207"/>
      <c r="D32" s="224"/>
      <c r="E32" s="330" t="s">
        <v>46</v>
      </c>
      <c r="F32" s="26" t="s">
        <v>400</v>
      </c>
      <c r="G32" s="1" t="s">
        <v>101</v>
      </c>
      <c r="H32" s="1" t="s">
        <v>396</v>
      </c>
      <c r="I32" s="1" t="s">
        <v>48</v>
      </c>
      <c r="J32" s="1" t="s">
        <v>48</v>
      </c>
      <c r="K32" s="155" t="s">
        <v>417</v>
      </c>
      <c r="L32" s="337">
        <v>2</v>
      </c>
      <c r="M32" s="155" t="str">
        <f t="shared" si="37"/>
        <v>Medio</v>
      </c>
      <c r="N32" s="337">
        <v>4</v>
      </c>
      <c r="O32" s="155" t="str">
        <f t="shared" si="16"/>
        <v>Continua</v>
      </c>
      <c r="P32" s="26">
        <f t="shared" si="31"/>
        <v>8</v>
      </c>
      <c r="Q32" s="26" t="str">
        <f t="shared" si="32"/>
        <v>Medio</v>
      </c>
      <c r="R32" s="330">
        <v>10</v>
      </c>
      <c r="S32" s="155" t="str">
        <f t="shared" si="39"/>
        <v>Leve</v>
      </c>
      <c r="T32" s="26">
        <f t="shared" si="34"/>
        <v>80</v>
      </c>
      <c r="U32" s="26" t="str">
        <f t="shared" si="35"/>
        <v>III</v>
      </c>
      <c r="V32" s="36" t="str">
        <f t="shared" si="38"/>
        <v>Mejorable</v>
      </c>
      <c r="W32" s="155">
        <v>2</v>
      </c>
      <c r="X32" s="1" t="s">
        <v>398</v>
      </c>
      <c r="Y32" s="155" t="s">
        <v>102</v>
      </c>
      <c r="Z32" s="155" t="s">
        <v>48</v>
      </c>
      <c r="AA32" s="155" t="s">
        <v>48</v>
      </c>
      <c r="AB32" s="155" t="s">
        <v>48</v>
      </c>
      <c r="AC32" s="152" t="s">
        <v>445</v>
      </c>
      <c r="AD32" s="155" t="s">
        <v>48</v>
      </c>
      <c r="AE32" s="155" t="s">
        <v>360</v>
      </c>
      <c r="AF32" s="155" t="s">
        <v>61</v>
      </c>
      <c r="AG32" s="155" t="s">
        <v>53</v>
      </c>
      <c r="AH32" s="29" t="s">
        <v>399</v>
      </c>
    </row>
    <row r="33" spans="1:35" ht="89.25" customHeight="1" thickBot="1" x14ac:dyDescent="0.3">
      <c r="A33" s="326"/>
      <c r="B33" s="221"/>
      <c r="C33" s="222"/>
      <c r="D33" s="225"/>
      <c r="E33" s="336" t="s">
        <v>46</v>
      </c>
      <c r="F33" s="37" t="s">
        <v>68</v>
      </c>
      <c r="G33" s="38" t="s">
        <v>81</v>
      </c>
      <c r="H33" s="55" t="s">
        <v>442</v>
      </c>
      <c r="I33" s="157" t="s">
        <v>48</v>
      </c>
      <c r="J33" s="157" t="s">
        <v>48</v>
      </c>
      <c r="K33" s="157" t="s">
        <v>48</v>
      </c>
      <c r="L33" s="38">
        <v>2</v>
      </c>
      <c r="M33" s="157" t="str">
        <f>+IF(L33="","Bajo",IF(L33=2,"Medio",IF(L33=6,"Alto",IF(L33=10,"Muy Alto",""))))</f>
        <v>Medio</v>
      </c>
      <c r="N33" s="38">
        <v>2</v>
      </c>
      <c r="O33" s="157" t="str">
        <f t="shared" si="16"/>
        <v>Ocasional</v>
      </c>
      <c r="P33" s="37">
        <f>+IF(L33="",N33,(N33*L33))</f>
        <v>4</v>
      </c>
      <c r="Q33" s="37" t="str">
        <f>+IF(P33=0,"",IF(P33&lt;5,"Bajo",IF(P33&lt;9,"Medio",IF(P33&lt;21,"Alto",IF(P33&lt;41,"Muy Alto","")))))</f>
        <v>Bajo</v>
      </c>
      <c r="R33" s="38">
        <v>25</v>
      </c>
      <c r="S33" s="157" t="str">
        <f>+IF(R33=0,"",IF(R33&lt;11,"Leve",IF(R33&lt;26,"Grave",IF(R33&lt;61,"Muy Grave",IF(R33&lt;101,"Muerte","")))))</f>
        <v>Grave</v>
      </c>
      <c r="T33" s="37">
        <f>+R33*P33</f>
        <v>100</v>
      </c>
      <c r="U33" s="37" t="str">
        <f t="shared" si="35"/>
        <v>III</v>
      </c>
      <c r="V33" s="53" t="str">
        <f t="shared" si="38"/>
        <v>Mejorable</v>
      </c>
      <c r="W33" s="157">
        <v>2</v>
      </c>
      <c r="X33" s="38" t="s">
        <v>388</v>
      </c>
      <c r="Y33" s="157" t="s">
        <v>46</v>
      </c>
      <c r="Z33" s="157" t="s">
        <v>48</v>
      </c>
      <c r="AA33" s="157" t="s">
        <v>48</v>
      </c>
      <c r="AB33" s="38" t="s">
        <v>67</v>
      </c>
      <c r="AC33" s="52" t="s">
        <v>443</v>
      </c>
      <c r="AD33" s="157" t="s">
        <v>48</v>
      </c>
      <c r="AE33" s="157" t="s">
        <v>57</v>
      </c>
      <c r="AF33" s="157" t="s">
        <v>61</v>
      </c>
      <c r="AG33" s="157" t="s">
        <v>53</v>
      </c>
      <c r="AH33" s="39"/>
    </row>
    <row r="34" spans="1:35" s="42" customFormat="1" ht="89.25" customHeight="1" thickBot="1" x14ac:dyDescent="0.3">
      <c r="A34" s="338"/>
      <c r="B34" s="206" t="s">
        <v>85</v>
      </c>
      <c r="C34" s="209" t="s">
        <v>104</v>
      </c>
      <c r="D34" s="211" t="s">
        <v>105</v>
      </c>
      <c r="E34" s="339" t="s">
        <v>46</v>
      </c>
      <c r="F34" s="26" t="s">
        <v>82</v>
      </c>
      <c r="G34" s="151" t="s">
        <v>106</v>
      </c>
      <c r="H34" s="151" t="s">
        <v>446</v>
      </c>
      <c r="I34" s="151" t="s">
        <v>407</v>
      </c>
      <c r="J34" s="151" t="s">
        <v>408</v>
      </c>
      <c r="K34" s="151" t="s">
        <v>409</v>
      </c>
      <c r="L34" s="151">
        <v>2</v>
      </c>
      <c r="M34" s="160" t="str">
        <f t="shared" ref="M34" si="40">+IF(L34="","Bajo",IF(L34=2,"Medio",IF(L34=6,"Alto",IF(L34=10,"Muy Alto",""))))</f>
        <v>Medio</v>
      </c>
      <c r="N34" s="339">
        <v>2</v>
      </c>
      <c r="O34" s="160" t="str">
        <f t="shared" si="16"/>
        <v>Ocasional</v>
      </c>
      <c r="P34" s="19">
        <f t="shared" ref="P34" si="41">+IF(L34="",N34,(N34*L34))</f>
        <v>4</v>
      </c>
      <c r="Q34" s="19" t="str">
        <f t="shared" ref="Q34" si="42">+IF(P34=0,"",IF(P34&lt;5,"Bajo",IF(P34&lt;9,"Medio",IF(P34&lt;21,"Alto",IF(P34&lt;41,"Muy Alto","")))))</f>
        <v>Bajo</v>
      </c>
      <c r="R34" s="339">
        <v>25</v>
      </c>
      <c r="S34" s="160" t="str">
        <f t="shared" ref="S34" si="43">+IF(R34=0,"",IF(R34&lt;11,"Leve",IF(R34&lt;26,"Grave",IF(R34&lt;61,"Muy Grave",IF(R34&lt;101,"Muerte","")))))</f>
        <v>Grave</v>
      </c>
      <c r="T34" s="19">
        <f t="shared" ref="T34" si="44">+R34*P34</f>
        <v>100</v>
      </c>
      <c r="U34" s="19" t="str">
        <f t="shared" ref="U34" si="45">+IF(T34=0,"",IF(T34&lt;21,"IV",IF(T34&lt;121,"III",IF(T34&lt;501,"II",IF(T34&lt;4001,"I","")))))</f>
        <v>III</v>
      </c>
      <c r="V34" s="19" t="str">
        <f t="shared" ref="V34" si="46">+IF(U34=0,"",IF(U34="I","No Aceptable",IF(U34="II","No Aceptable  o Aceptable con control específico",IF(U34="III","Aceptable",IF(U34="IV","Aceptable","")))))</f>
        <v>Aceptable</v>
      </c>
      <c r="W34" s="160">
        <v>2</v>
      </c>
      <c r="X34" s="151" t="s">
        <v>84</v>
      </c>
      <c r="Y34" s="151" t="s">
        <v>46</v>
      </c>
      <c r="Z34" s="151" t="s">
        <v>48</v>
      </c>
      <c r="AA34" s="151" t="s">
        <v>48</v>
      </c>
      <c r="AB34" s="151" t="s">
        <v>48</v>
      </c>
      <c r="AC34" s="325" t="s">
        <v>447</v>
      </c>
      <c r="AD34" s="151" t="s">
        <v>108</v>
      </c>
      <c r="AE34" s="340" t="s">
        <v>109</v>
      </c>
      <c r="AF34" s="154" t="s">
        <v>52</v>
      </c>
      <c r="AG34" s="340" t="s">
        <v>110</v>
      </c>
      <c r="AH34" s="56"/>
    </row>
    <row r="35" spans="1:35" ht="89.25" customHeight="1" x14ac:dyDescent="0.25">
      <c r="A35" s="326"/>
      <c r="B35" s="207"/>
      <c r="C35" s="203"/>
      <c r="D35" s="212"/>
      <c r="E35" s="330" t="s">
        <v>46</v>
      </c>
      <c r="F35" s="57" t="s">
        <v>47</v>
      </c>
      <c r="G35" s="1" t="s">
        <v>111</v>
      </c>
      <c r="H35" s="341" t="s">
        <v>112</v>
      </c>
      <c r="I35" s="44" t="s">
        <v>48</v>
      </c>
      <c r="J35" s="1" t="s">
        <v>373</v>
      </c>
      <c r="K35" s="154" t="s">
        <v>374</v>
      </c>
      <c r="L35" s="337">
        <v>2</v>
      </c>
      <c r="M35" s="155" t="str">
        <f>+IF(L35="","Bajo",IF(L35=2,"Medio",IF(L35=6,"Alto",IF(L35=10,"Muy Alto",""))))</f>
        <v>Medio</v>
      </c>
      <c r="N35" s="337">
        <v>3</v>
      </c>
      <c r="O35" s="155" t="str">
        <f t="shared" si="16"/>
        <v>Frecuente</v>
      </c>
      <c r="P35" s="26">
        <f>+IF(L35="",N35,(N35*L35))</f>
        <v>6</v>
      </c>
      <c r="Q35" s="26" t="str">
        <f>+IF(P35=0,"",IF(P35&lt;5,"Bajo",IF(P35&lt;9,"Medio",IF(P35&lt;21,"Alto",IF(P35&lt;41,"Muy Alto","")))))</f>
        <v>Medio</v>
      </c>
      <c r="R35" s="330">
        <v>25</v>
      </c>
      <c r="S35" s="155" t="str">
        <f>+IF(R35=0,"",IF(R35&lt;11,"Leve",IF(R35&lt;26,"Grave",IF(R35&lt;61,"Muy Grave",IF(R35&lt;101,"Muerte","")))))</f>
        <v>Grave</v>
      </c>
      <c r="T35" s="26">
        <f>+R35*P35</f>
        <v>150</v>
      </c>
      <c r="U35" s="26" t="str">
        <f>+IF(T35=0,"",IF(T35&lt;21,"IV",IF(T35&lt;121,"III",IF(T35&lt;501,"II",IF(T35&lt;4001,"I","")))))</f>
        <v>II</v>
      </c>
      <c r="V35" s="36" t="str">
        <f>+IF(U35=0,"",IF(U35="I","No Aceptable",IF(U35="II","No Aceptable  o Aceptable con control específico",IF(U35="III","Mejorable",IF(U35="IV","Aceptable","")))))</f>
        <v>No Aceptable  o Aceptable con control específico</v>
      </c>
      <c r="W35" s="155">
        <v>2</v>
      </c>
      <c r="X35" s="342" t="s">
        <v>119</v>
      </c>
      <c r="Y35" s="330" t="s">
        <v>46</v>
      </c>
      <c r="Z35" s="330" t="s">
        <v>48</v>
      </c>
      <c r="AA35" s="330" t="s">
        <v>48</v>
      </c>
      <c r="AB35" s="22"/>
      <c r="AC35" s="325" t="s">
        <v>221</v>
      </c>
      <c r="AD35" s="341" t="s">
        <v>50</v>
      </c>
      <c r="AE35" s="155" t="s">
        <v>51</v>
      </c>
      <c r="AF35" s="155" t="s">
        <v>52</v>
      </c>
      <c r="AG35" s="341" t="s">
        <v>113</v>
      </c>
      <c r="AH35" s="23" t="s">
        <v>220</v>
      </c>
      <c r="AI35" s="58"/>
    </row>
    <row r="36" spans="1:35" ht="89.25" customHeight="1" thickBot="1" x14ac:dyDescent="0.3">
      <c r="A36" s="326"/>
      <c r="B36" s="208"/>
      <c r="C36" s="210"/>
      <c r="D36" s="213"/>
      <c r="E36" s="343" t="s">
        <v>46</v>
      </c>
      <c r="F36" s="344" t="s">
        <v>121</v>
      </c>
      <c r="G36" s="41" t="s">
        <v>403</v>
      </c>
      <c r="H36" s="41" t="s">
        <v>114</v>
      </c>
      <c r="I36" s="41" t="s">
        <v>115</v>
      </c>
      <c r="J36" s="41" t="s">
        <v>408</v>
      </c>
      <c r="K36" s="41" t="s">
        <v>48</v>
      </c>
      <c r="L36" s="41">
        <v>2</v>
      </c>
      <c r="M36" s="43" t="str">
        <f t="shared" ref="M36" si="47">+IF(L36="","Bajo",IF(L36=2,"Medio",IF(L36=6,"Alto",IF(L36=10,"Muy Alto",""))))</f>
        <v>Medio</v>
      </c>
      <c r="N36" s="345">
        <v>3</v>
      </c>
      <c r="O36" s="43" t="str">
        <f t="shared" si="16"/>
        <v>Frecuente</v>
      </c>
      <c r="P36" s="59">
        <f t="shared" ref="P36" si="48">+IF(L36="",N36,(N36*L36))</f>
        <v>6</v>
      </c>
      <c r="Q36" s="59" t="str">
        <f t="shared" ref="Q36" si="49">+IF(P36=0,"",IF(P36&lt;5,"Bajo",IF(P36&lt;9,"Medio",IF(P36&lt;21,"Alto",IF(P36&lt;41,"Muy Alto","")))))</f>
        <v>Medio</v>
      </c>
      <c r="R36" s="345">
        <v>25</v>
      </c>
      <c r="S36" s="43" t="str">
        <f t="shared" ref="S36" si="50">+IF(R36=0,"",IF(R36&lt;11,"Leve",IF(R36&lt;26,"Grave",IF(R36&lt;61,"Muy Grave",IF(R36&lt;101,"Muerte","")))))</f>
        <v>Grave</v>
      </c>
      <c r="T36" s="59">
        <f t="shared" ref="T36" si="51">+R36*P36</f>
        <v>150</v>
      </c>
      <c r="U36" s="59" t="str">
        <f t="shared" ref="U36" si="52">+IF(T36=0,"",IF(T36&lt;21,"IV",IF(T36&lt;121,"III",IF(T36&lt;501,"II",IF(T36&lt;4001,"I","")))))</f>
        <v>II</v>
      </c>
      <c r="V36" s="59" t="str">
        <f t="shared" ref="V36" si="53">+IF(U36=0,"",IF(U36="I","No Aceptable",IF(U36="II","No Aceptable  o Aceptable con control específico",IF(U36="III","Aceptable",IF(U36="IV","Aceptable","")))))</f>
        <v>No Aceptable  o Aceptable con control específico</v>
      </c>
      <c r="W36" s="43">
        <v>2</v>
      </c>
      <c r="X36" s="41" t="s">
        <v>84</v>
      </c>
      <c r="Y36" s="41" t="s">
        <v>46</v>
      </c>
      <c r="Z36" s="41" t="s">
        <v>48</v>
      </c>
      <c r="AA36" s="41" t="s">
        <v>48</v>
      </c>
      <c r="AB36" s="346"/>
      <c r="AC36" s="347" t="s">
        <v>404</v>
      </c>
      <c r="AD36" s="41" t="s">
        <v>108</v>
      </c>
      <c r="AE36" s="156" t="s">
        <v>116</v>
      </c>
      <c r="AF36" s="156" t="s">
        <v>52</v>
      </c>
      <c r="AG36" s="346" t="s">
        <v>110</v>
      </c>
      <c r="AH36" s="348" t="s">
        <v>423</v>
      </c>
      <c r="AI36" s="58"/>
    </row>
    <row r="37" spans="1:35" ht="89.25" customHeight="1" thickBot="1" x14ac:dyDescent="0.3">
      <c r="A37" s="326"/>
      <c r="B37" s="200" t="s">
        <v>85</v>
      </c>
      <c r="C37" s="209" t="s">
        <v>117</v>
      </c>
      <c r="D37" s="223" t="s">
        <v>118</v>
      </c>
      <c r="E37" s="349" t="s">
        <v>46</v>
      </c>
      <c r="F37" s="19" t="s">
        <v>47</v>
      </c>
      <c r="G37" s="22" t="s">
        <v>111</v>
      </c>
      <c r="H37" s="341" t="s">
        <v>112</v>
      </c>
      <c r="I37" s="349" t="s">
        <v>48</v>
      </c>
      <c r="J37" s="349" t="s">
        <v>415</v>
      </c>
      <c r="K37" s="349" t="s">
        <v>416</v>
      </c>
      <c r="L37" s="350">
        <v>2</v>
      </c>
      <c r="M37" s="154" t="str">
        <f>+IF(L37="","Bajo",IF(L37=2,"Medio",IF(L37=6,"Alto",IF(L37=10,"Muy Alto",""))))</f>
        <v>Medio</v>
      </c>
      <c r="N37" s="350">
        <v>3</v>
      </c>
      <c r="O37" s="154" t="str">
        <f t="shared" si="16"/>
        <v>Frecuente</v>
      </c>
      <c r="P37" s="35">
        <f>+IF(L37="",N37,(N37*L37))</f>
        <v>6</v>
      </c>
      <c r="Q37" s="35" t="str">
        <f>+IF(P37=0,"",IF(P37&lt;5,"Bajo",IF(P37&lt;9,"Medio",IF(P37&lt;21,"Alto",IF(P37&lt;41,"Muy Alto","")))))</f>
        <v>Medio</v>
      </c>
      <c r="R37" s="349">
        <v>25</v>
      </c>
      <c r="S37" s="154" t="str">
        <f>+IF(R37=0,"",IF(R37&lt;11,"Leve",IF(R37&lt;26,"Grave",IF(R37&lt;61,"Muy Grave",IF(R37&lt;101,"Muerte","")))))</f>
        <v>Grave</v>
      </c>
      <c r="T37" s="35">
        <f>+R37*P37</f>
        <v>150</v>
      </c>
      <c r="U37" s="35" t="str">
        <f>+IF(T37=0,"",IF(T37&lt;21,"IV",IF(T37&lt;121,"III",IF(T37&lt;501,"II",IF(T37&lt;4001,"I","")))))</f>
        <v>II</v>
      </c>
      <c r="V37" s="21" t="str">
        <f>+IF(U37=0,"",IF(U37="I","No Aceptable",IF(U37="II","No Aceptable  o Aceptable con control específico",IF(U37="III","Mejorable",IF(U37="IV","Aceptable","")))))</f>
        <v>No Aceptable  o Aceptable con control específico</v>
      </c>
      <c r="W37" s="154">
        <v>2</v>
      </c>
      <c r="X37" s="342" t="s">
        <v>119</v>
      </c>
      <c r="Y37" s="349" t="s">
        <v>46</v>
      </c>
      <c r="Z37" s="349" t="s">
        <v>48</v>
      </c>
      <c r="AA37" s="349" t="s">
        <v>48</v>
      </c>
      <c r="AB37" s="22"/>
      <c r="AC37" s="325" t="s">
        <v>221</v>
      </c>
      <c r="AD37" s="342" t="s">
        <v>50</v>
      </c>
      <c r="AE37" s="154" t="s">
        <v>51</v>
      </c>
      <c r="AF37" s="154" t="s">
        <v>52</v>
      </c>
      <c r="AG37" s="342" t="s">
        <v>113</v>
      </c>
      <c r="AH37" s="23" t="s">
        <v>220</v>
      </c>
    </row>
    <row r="38" spans="1:35" ht="89.25" customHeight="1" x14ac:dyDescent="0.25">
      <c r="A38" s="326"/>
      <c r="B38" s="201"/>
      <c r="C38" s="203"/>
      <c r="D38" s="224"/>
      <c r="E38" s="330" t="s">
        <v>46</v>
      </c>
      <c r="F38" s="26" t="s">
        <v>82</v>
      </c>
      <c r="G38" s="44" t="s">
        <v>406</v>
      </c>
      <c r="H38" s="1" t="s">
        <v>107</v>
      </c>
      <c r="I38" s="1" t="s">
        <v>48</v>
      </c>
      <c r="J38" s="151" t="s">
        <v>408</v>
      </c>
      <c r="K38" s="1" t="s">
        <v>48</v>
      </c>
      <c r="L38" s="1">
        <v>2</v>
      </c>
      <c r="M38" s="155" t="str">
        <f t="shared" ref="M38:M39" si="54">+IF(L38="","Bajo",IF(L38=2,"Medio",IF(L38=6,"Alto",IF(L38=10,"Muy Alto",""))))</f>
        <v>Medio</v>
      </c>
      <c r="N38" s="330">
        <v>3</v>
      </c>
      <c r="O38" s="155" t="str">
        <f t="shared" si="16"/>
        <v>Frecuente</v>
      </c>
      <c r="P38" s="26">
        <f t="shared" ref="P38" si="55">+IF(L38="",N38,(N38*L38))</f>
        <v>6</v>
      </c>
      <c r="Q38" s="26" t="str">
        <f t="shared" ref="Q38" si="56">+IF(P38=0,"",IF(P38&lt;5,"Bajo",IF(P38&lt;9,"Medio",IF(P38&lt;21,"Alto",IF(P38&lt;41,"Muy Alto","")))))</f>
        <v>Medio</v>
      </c>
      <c r="R38" s="330">
        <v>10</v>
      </c>
      <c r="S38" s="155" t="str">
        <f t="shared" ref="S38" si="57">+IF(R38=0,"",IF(R38&lt;11,"Leve",IF(R38&lt;26,"Grave",IF(R38&lt;61,"Muy Grave",IF(R38&lt;101,"Muerte","")))))</f>
        <v>Leve</v>
      </c>
      <c r="T38" s="26">
        <f t="shared" ref="T38" si="58">+R38*P38</f>
        <v>60</v>
      </c>
      <c r="U38" s="26" t="str">
        <f t="shared" ref="U38" si="59">+IF(T38=0,"",IF(T38&lt;21,"IV",IF(T38&lt;121,"III",IF(T38&lt;501,"II",IF(T38&lt;4001,"I","")))))</f>
        <v>III</v>
      </c>
      <c r="V38" s="36" t="str">
        <f t="shared" ref="V38" si="60">+IF(U38=0,"",IF(U38="I","No Aceptable",IF(U38="II","No Aceptable  o Aceptable con control específico",IF(U38="III","Aceptable",IF(U38="IV","Aceptable","")))))</f>
        <v>Aceptable</v>
      </c>
      <c r="W38" s="155">
        <v>2</v>
      </c>
      <c r="X38" s="1" t="s">
        <v>84</v>
      </c>
      <c r="Y38" s="1" t="s">
        <v>46</v>
      </c>
      <c r="Z38" s="1" t="s">
        <v>48</v>
      </c>
      <c r="AA38" s="1" t="s">
        <v>48</v>
      </c>
      <c r="AB38" s="151" t="s">
        <v>48</v>
      </c>
      <c r="AC38" s="51" t="s">
        <v>410</v>
      </c>
      <c r="AD38" s="44" t="s">
        <v>120</v>
      </c>
      <c r="AE38" s="351" t="s">
        <v>109</v>
      </c>
      <c r="AF38" s="155" t="s">
        <v>52</v>
      </c>
      <c r="AG38" s="341" t="s">
        <v>110</v>
      </c>
      <c r="AH38" s="29"/>
    </row>
    <row r="39" spans="1:35" s="42" customFormat="1" ht="89.25" customHeight="1" thickBot="1" x14ac:dyDescent="0.3">
      <c r="A39" s="338"/>
      <c r="B39" s="226"/>
      <c r="C39" s="210"/>
      <c r="D39" s="227"/>
      <c r="E39" s="343" t="s">
        <v>46</v>
      </c>
      <c r="F39" s="344" t="s">
        <v>121</v>
      </c>
      <c r="G39" s="43" t="s">
        <v>122</v>
      </c>
      <c r="H39" s="60" t="s">
        <v>123</v>
      </c>
      <c r="I39" s="41" t="s">
        <v>48</v>
      </c>
      <c r="J39" s="41" t="s">
        <v>408</v>
      </c>
      <c r="K39" s="41" t="s">
        <v>48</v>
      </c>
      <c r="L39" s="41">
        <v>2</v>
      </c>
      <c r="M39" s="156" t="str">
        <f t="shared" si="54"/>
        <v>Medio</v>
      </c>
      <c r="N39" s="345">
        <v>3</v>
      </c>
      <c r="O39" s="156" t="str">
        <f t="shared" si="16"/>
        <v>Frecuente</v>
      </c>
      <c r="P39" s="32">
        <f>+IF(L39="",N39,(N39*L39))</f>
        <v>6</v>
      </c>
      <c r="Q39" s="32" t="str">
        <f>+IF(P39=0,"",IF(P39&lt;5,"Bajo",IF(P39&lt;9,"Medio",IF(P39&lt;21,"Alto",IF(P39&lt;41,"Muy Alto","")))))</f>
        <v>Medio</v>
      </c>
      <c r="R39" s="343">
        <v>10</v>
      </c>
      <c r="S39" s="156" t="str">
        <f>+IF(R39=0,"",IF(R39&lt;11,"Leve",IF(R39&lt;26,"Grave",IF(R39&lt;61,"Muy Grave",IF(R39&lt;101,"Muerte","")))))</f>
        <v>Leve</v>
      </c>
      <c r="T39" s="32">
        <f>+R39*P39</f>
        <v>60</v>
      </c>
      <c r="U39" s="32" t="str">
        <f>+IF(T39=0,"",IF(T39&lt;21,"IV",IF(T39&lt;121,"III",IF(T39&lt;501,"II",IF(T39&lt;4001,"I","")))))</f>
        <v>III</v>
      </c>
      <c r="V39" s="40" t="str">
        <f>+IF(U39=0,"",IF(U39="I","No Aceptable",IF(U39="II","No Aceptable  o Aceptable con control específico",IF(U39="III","Mejorable",IF(U39="IV","Aceptable","")))))</f>
        <v>Mejorable</v>
      </c>
      <c r="W39" s="43">
        <v>2</v>
      </c>
      <c r="X39" s="33" t="s">
        <v>84</v>
      </c>
      <c r="Y39" s="41" t="s">
        <v>46</v>
      </c>
      <c r="Z39" s="41" t="s">
        <v>48</v>
      </c>
      <c r="AA39" s="41" t="s">
        <v>48</v>
      </c>
      <c r="AB39" s="41" t="s">
        <v>48</v>
      </c>
      <c r="AC39" s="347" t="s">
        <v>404</v>
      </c>
      <c r="AD39" s="41" t="s">
        <v>120</v>
      </c>
      <c r="AE39" s="352" t="s">
        <v>124</v>
      </c>
      <c r="AF39" s="156" t="s">
        <v>52</v>
      </c>
      <c r="AG39" s="352" t="s">
        <v>110</v>
      </c>
      <c r="AH39" s="348" t="s">
        <v>423</v>
      </c>
    </row>
    <row r="40" spans="1:35" ht="89.25" customHeight="1" x14ac:dyDescent="0.25">
      <c r="A40" s="326"/>
      <c r="B40" s="228" t="s">
        <v>85</v>
      </c>
      <c r="C40" s="230" t="s">
        <v>125</v>
      </c>
      <c r="D40" s="232" t="s">
        <v>126</v>
      </c>
      <c r="E40" s="349" t="s">
        <v>46</v>
      </c>
      <c r="F40" s="19" t="s">
        <v>47</v>
      </c>
      <c r="G40" s="22" t="s">
        <v>71</v>
      </c>
      <c r="H40" s="341" t="s">
        <v>112</v>
      </c>
      <c r="I40" s="349" t="s">
        <v>48</v>
      </c>
      <c r="J40" s="349" t="s">
        <v>415</v>
      </c>
      <c r="K40" s="349" t="s">
        <v>416</v>
      </c>
      <c r="L40" s="350">
        <v>2</v>
      </c>
      <c r="M40" s="154" t="str">
        <f>+IF(L40="","Bajo",IF(L40=2,"Medio",IF(L40=6,"Alto",IF(L40=10,"Muy Alto",""))))</f>
        <v>Medio</v>
      </c>
      <c r="N40" s="350">
        <v>3</v>
      </c>
      <c r="O40" s="154" t="str">
        <f t="shared" si="16"/>
        <v>Frecuente</v>
      </c>
      <c r="P40" s="35">
        <f>+IF(L40="",N40,(N40*L40))</f>
        <v>6</v>
      </c>
      <c r="Q40" s="35" t="str">
        <f>+IF(P40=0,"",IF(P40&lt;5,"Bajo",IF(P40&lt;9,"Medio",IF(P40&lt;21,"Alto",IF(P40&lt;41,"Muy Alto","")))))</f>
        <v>Medio</v>
      </c>
      <c r="R40" s="349">
        <v>25</v>
      </c>
      <c r="S40" s="154" t="str">
        <f>+IF(R40=0,"",IF(R40&lt;11,"Leve",IF(R40&lt;26,"Grave",IF(R40&lt;61,"Muy Grave",IF(R40&lt;101,"Muerte","")))))</f>
        <v>Grave</v>
      </c>
      <c r="T40" s="35">
        <f>+R40*P40</f>
        <v>150</v>
      </c>
      <c r="U40" s="35" t="str">
        <f>+IF(T40=0,"",IF(T40&lt;21,"IV",IF(T40&lt;121,"III",IF(T40&lt;501,"II",IF(T40&lt;4001,"I","")))))</f>
        <v>II</v>
      </c>
      <c r="V40" s="21" t="str">
        <f>+IF(U40=0,"",IF(U40="I","No Aceptable",IF(U40="II","No Aceptable  o Aceptable con control específico",IF(U40="III","Mejorable",IF(U40="IV","Aceptable","")))))</f>
        <v>No Aceptable  o Aceptable con control específico</v>
      </c>
      <c r="W40" s="154">
        <v>2</v>
      </c>
      <c r="X40" s="151" t="s">
        <v>49</v>
      </c>
      <c r="Y40" s="349" t="s">
        <v>46</v>
      </c>
      <c r="Z40" s="349" t="s">
        <v>48</v>
      </c>
      <c r="AA40" s="349" t="s">
        <v>48</v>
      </c>
      <c r="AB40" s="22"/>
      <c r="AC40" s="325" t="s">
        <v>221</v>
      </c>
      <c r="AD40" s="342" t="s">
        <v>50</v>
      </c>
      <c r="AE40" s="154" t="s">
        <v>51</v>
      </c>
      <c r="AF40" s="154" t="s">
        <v>52</v>
      </c>
      <c r="AG40" s="342" t="s">
        <v>113</v>
      </c>
      <c r="AH40" s="23" t="s">
        <v>220</v>
      </c>
    </row>
    <row r="41" spans="1:35" ht="89.25" customHeight="1" x14ac:dyDescent="0.25">
      <c r="A41" s="326"/>
      <c r="B41" s="236"/>
      <c r="C41" s="235"/>
      <c r="D41" s="234"/>
      <c r="E41" s="330" t="s">
        <v>46</v>
      </c>
      <c r="F41" s="353" t="s">
        <v>127</v>
      </c>
      <c r="G41" s="1" t="s">
        <v>128</v>
      </c>
      <c r="H41" s="1" t="s">
        <v>129</v>
      </c>
      <c r="I41" s="1"/>
      <c r="J41" s="1" t="s">
        <v>130</v>
      </c>
      <c r="K41" s="1" t="s">
        <v>433</v>
      </c>
      <c r="L41" s="337">
        <v>2</v>
      </c>
      <c r="M41" s="155" t="str">
        <f t="shared" ref="M41:M44" si="61">+IF(L41="","Bajo",IF(L41=2,"Medio",IF(L41=6,"Alto",IF(L41=10,"Muy Alto",""))))</f>
        <v>Medio</v>
      </c>
      <c r="N41" s="337">
        <v>3</v>
      </c>
      <c r="O41" s="155" t="str">
        <f t="shared" si="16"/>
        <v>Frecuente</v>
      </c>
      <c r="P41" s="26">
        <f t="shared" ref="P41:P44" si="62">+IF(L41="",N41,(N41*L41))</f>
        <v>6</v>
      </c>
      <c r="Q41" s="26" t="str">
        <f t="shared" ref="Q41:Q44" si="63">+IF(P41=0,"",IF(P41&lt;5,"Bajo",IF(P41&lt;9,"Medio",IF(P41&lt;21,"Alto",IF(P41&lt;41,"Muy Alto","")))))</f>
        <v>Medio</v>
      </c>
      <c r="R41" s="330">
        <v>10</v>
      </c>
      <c r="S41" s="155" t="str">
        <f t="shared" ref="S41:S44" si="64">+IF(R41=0,"",IF(R41&lt;11,"Leve",IF(R41&lt;26,"Grave",IF(R41&lt;61,"Muy Grave",IF(R41&lt;101,"Muerte","")))))</f>
        <v>Leve</v>
      </c>
      <c r="T41" s="26">
        <f t="shared" ref="T41:T44" si="65">+R41*P41</f>
        <v>60</v>
      </c>
      <c r="U41" s="26" t="str">
        <f t="shared" ref="U41:U44" si="66">+IF(T41=0,"",IF(T41&lt;21,"IV",IF(T41&lt;121,"III",IF(T41&lt;501,"II",IF(T41&lt;4001,"I","")))))</f>
        <v>III</v>
      </c>
      <c r="V41" s="36" t="str">
        <f>+IF(U41=0,"",IF(U41="I","No Aceptable",IF(U41="II","No Aceptable  o Aceptable con control específico",IF(U41="III","Mejorable",IF(U41="IV","Aceptable","")))))</f>
        <v>Mejorable</v>
      </c>
      <c r="W41" s="155">
        <v>2</v>
      </c>
      <c r="X41" s="1" t="s">
        <v>119</v>
      </c>
      <c r="Y41" s="1" t="s">
        <v>46</v>
      </c>
      <c r="Z41" s="341" t="s">
        <v>48</v>
      </c>
      <c r="AA41" s="341" t="s">
        <v>48</v>
      </c>
      <c r="AB41" s="1" t="s">
        <v>48</v>
      </c>
      <c r="AC41" s="51" t="s">
        <v>448</v>
      </c>
      <c r="AD41" s="1" t="s">
        <v>367</v>
      </c>
      <c r="AE41" s="341" t="s">
        <v>366</v>
      </c>
      <c r="AF41" s="155" t="s">
        <v>52</v>
      </c>
      <c r="AG41" s="155" t="s">
        <v>53</v>
      </c>
      <c r="AH41" s="29" t="s">
        <v>408</v>
      </c>
    </row>
    <row r="42" spans="1:35" ht="89.25" customHeight="1" x14ac:dyDescent="0.25">
      <c r="A42" s="326"/>
      <c r="B42" s="236"/>
      <c r="C42" s="235"/>
      <c r="D42" s="234"/>
      <c r="E42" s="330" t="s">
        <v>46</v>
      </c>
      <c r="F42" s="26" t="s">
        <v>400</v>
      </c>
      <c r="G42" s="1" t="s">
        <v>101</v>
      </c>
      <c r="H42" s="1" t="s">
        <v>395</v>
      </c>
      <c r="I42" s="1" t="s">
        <v>48</v>
      </c>
      <c r="J42" s="1" t="s">
        <v>48</v>
      </c>
      <c r="K42" s="155" t="s">
        <v>417</v>
      </c>
      <c r="L42" s="337">
        <v>2</v>
      </c>
      <c r="M42" s="155" t="str">
        <f t="shared" si="61"/>
        <v>Medio</v>
      </c>
      <c r="N42" s="337">
        <v>4</v>
      </c>
      <c r="O42" s="155" t="str">
        <f t="shared" si="16"/>
        <v>Continua</v>
      </c>
      <c r="P42" s="26">
        <f t="shared" si="62"/>
        <v>8</v>
      </c>
      <c r="Q42" s="26" t="str">
        <f t="shared" si="63"/>
        <v>Medio</v>
      </c>
      <c r="R42" s="330">
        <v>10</v>
      </c>
      <c r="S42" s="155" t="str">
        <f t="shared" si="64"/>
        <v>Leve</v>
      </c>
      <c r="T42" s="26">
        <f t="shared" si="65"/>
        <v>80</v>
      </c>
      <c r="U42" s="26" t="str">
        <f t="shared" si="66"/>
        <v>III</v>
      </c>
      <c r="V42" s="36" t="str">
        <f>+IF(U42=0,"",IF(U42="I","No Aceptable",IF(U42="II","No Aceptable  o Aceptable con control específico",IF(U42="III","Mejorable",IF(U42="IV","Aceptable","")))))</f>
        <v>Mejorable</v>
      </c>
      <c r="W42" s="155">
        <v>2</v>
      </c>
      <c r="X42" s="1" t="s">
        <v>398</v>
      </c>
      <c r="Y42" s="1" t="s">
        <v>46</v>
      </c>
      <c r="Z42" s="1" t="s">
        <v>48</v>
      </c>
      <c r="AA42" s="1" t="s">
        <v>48</v>
      </c>
      <c r="AB42" s="1" t="s">
        <v>48</v>
      </c>
      <c r="AC42" s="152" t="s">
        <v>445</v>
      </c>
      <c r="AD42" s="1" t="s">
        <v>48</v>
      </c>
      <c r="AE42" s="51" t="s">
        <v>131</v>
      </c>
      <c r="AF42" s="155" t="s">
        <v>52</v>
      </c>
      <c r="AG42" s="354" t="s">
        <v>110</v>
      </c>
      <c r="AH42" s="29" t="s">
        <v>399</v>
      </c>
    </row>
    <row r="43" spans="1:35" s="42" customFormat="1" ht="89.25" customHeight="1" x14ac:dyDescent="0.25">
      <c r="A43" s="338"/>
      <c r="B43" s="236"/>
      <c r="C43" s="235"/>
      <c r="D43" s="234"/>
      <c r="E43" s="333" t="s">
        <v>46</v>
      </c>
      <c r="F43" s="353" t="s">
        <v>132</v>
      </c>
      <c r="G43" s="44" t="s">
        <v>133</v>
      </c>
      <c r="H43" s="44" t="s">
        <v>134</v>
      </c>
      <c r="I43" s="44" t="s">
        <v>48</v>
      </c>
      <c r="J43" s="44" t="s">
        <v>48</v>
      </c>
      <c r="K43" s="44" t="s">
        <v>48</v>
      </c>
      <c r="L43" s="44">
        <v>2</v>
      </c>
      <c r="M43" s="155" t="str">
        <f t="shared" si="61"/>
        <v>Medio</v>
      </c>
      <c r="N43" s="333">
        <v>3</v>
      </c>
      <c r="O43" s="155" t="str">
        <f t="shared" si="16"/>
        <v>Frecuente</v>
      </c>
      <c r="P43" s="26">
        <f>+IF(L43="",N43,(N43*L43))</f>
        <v>6</v>
      </c>
      <c r="Q43" s="26" t="str">
        <f>+IF(P43=0,"",IF(P43&lt;5,"Bajo",IF(P43&lt;9,"Medio",IF(P43&lt;21,"Alto",IF(P43&lt;41,"Muy Alto","")))))</f>
        <v>Medio</v>
      </c>
      <c r="R43" s="330">
        <v>10</v>
      </c>
      <c r="S43" s="155" t="str">
        <f>+IF(R43=0,"",IF(R43&lt;11,"Leve",IF(R43&lt;26,"Grave",IF(R43&lt;61,"Muy Grave",IF(R43&lt;101,"Muerte","")))))</f>
        <v>Leve</v>
      </c>
      <c r="T43" s="26">
        <f>+R43*P43</f>
        <v>60</v>
      </c>
      <c r="U43" s="26" t="str">
        <f>+IF(T43=0,"",IF(T43&lt;21,"IV",IF(T43&lt;121,"III",IF(T43&lt;501,"II",IF(T43&lt;4001,"I","")))))</f>
        <v>III</v>
      </c>
      <c r="V43" s="36" t="str">
        <f>+IF(U43=0,"",IF(U43="I","No Aceptable",IF(U43="II","No Aceptable  o Aceptable con control específico",IF(U43="III","Mejorable",IF(U43="IV","Aceptable","")))))</f>
        <v>Mejorable</v>
      </c>
      <c r="W43" s="162">
        <v>2</v>
      </c>
      <c r="X43" s="1" t="s">
        <v>135</v>
      </c>
      <c r="Y43" s="44" t="s">
        <v>46</v>
      </c>
      <c r="Z43" s="44" t="s">
        <v>48</v>
      </c>
      <c r="AA43" s="44" t="s">
        <v>48</v>
      </c>
      <c r="AB43" s="44" t="s">
        <v>48</v>
      </c>
      <c r="AC43" s="51" t="s">
        <v>419</v>
      </c>
      <c r="AD43" s="44" t="s">
        <v>136</v>
      </c>
      <c r="AE43" s="341" t="s">
        <v>116</v>
      </c>
      <c r="AF43" s="155" t="s">
        <v>52</v>
      </c>
      <c r="AG43" s="341" t="s">
        <v>110</v>
      </c>
      <c r="AH43" s="45" t="s">
        <v>420</v>
      </c>
    </row>
    <row r="44" spans="1:35" ht="89.25" customHeight="1" thickBot="1" x14ac:dyDescent="0.3">
      <c r="A44" s="326"/>
      <c r="B44" s="236"/>
      <c r="C44" s="235"/>
      <c r="D44" s="234"/>
      <c r="E44" s="336" t="s">
        <v>46</v>
      </c>
      <c r="F44" s="37" t="s">
        <v>68</v>
      </c>
      <c r="G44" s="52" t="s">
        <v>411</v>
      </c>
      <c r="H44" s="55" t="s">
        <v>442</v>
      </c>
      <c r="I44" s="38" t="s">
        <v>48</v>
      </c>
      <c r="J44" s="38" t="s">
        <v>48</v>
      </c>
      <c r="K44" s="38" t="s">
        <v>48</v>
      </c>
      <c r="L44" s="355">
        <v>2</v>
      </c>
      <c r="M44" s="157" t="str">
        <f t="shared" si="61"/>
        <v>Medio</v>
      </c>
      <c r="N44" s="355">
        <v>3</v>
      </c>
      <c r="O44" s="157" t="str">
        <f t="shared" si="16"/>
        <v>Frecuente</v>
      </c>
      <c r="P44" s="37">
        <f t="shared" si="62"/>
        <v>6</v>
      </c>
      <c r="Q44" s="37" t="str">
        <f t="shared" si="63"/>
        <v>Medio</v>
      </c>
      <c r="R44" s="336">
        <v>25</v>
      </c>
      <c r="S44" s="157" t="str">
        <f t="shared" si="64"/>
        <v>Grave</v>
      </c>
      <c r="T44" s="37">
        <f t="shared" si="65"/>
        <v>150</v>
      </c>
      <c r="U44" s="37" t="str">
        <f t="shared" si="66"/>
        <v>II</v>
      </c>
      <c r="V44" s="53" t="str">
        <f t="shared" ref="V44" si="67">+IF(U44=0,"",IF(U44="I","No Aceptable",IF(U44="II","No Aceptable  o Aceptable con control específico",IF(U44="III","Aceptable",IF(U44="IV","Aceptable","")))))</f>
        <v>No Aceptable  o Aceptable con control específico</v>
      </c>
      <c r="W44" s="157">
        <v>2</v>
      </c>
      <c r="X44" s="38" t="s">
        <v>388</v>
      </c>
      <c r="Y44" s="38" t="s">
        <v>46</v>
      </c>
      <c r="Z44" s="157" t="s">
        <v>48</v>
      </c>
      <c r="AA44" s="38" t="s">
        <v>46</v>
      </c>
      <c r="AB44" s="38" t="s">
        <v>48</v>
      </c>
      <c r="AC44" s="52" t="s">
        <v>443</v>
      </c>
      <c r="AD44" s="38" t="s">
        <v>48</v>
      </c>
      <c r="AE44" s="356" t="s">
        <v>137</v>
      </c>
      <c r="AF44" s="157" t="s">
        <v>52</v>
      </c>
      <c r="AG44" s="356" t="s">
        <v>110</v>
      </c>
      <c r="AH44" s="39"/>
    </row>
    <row r="45" spans="1:35" s="142" customFormat="1" ht="118.5" customHeight="1" thickBot="1" x14ac:dyDescent="0.3">
      <c r="A45" s="357"/>
      <c r="B45" s="228" t="s">
        <v>85</v>
      </c>
      <c r="C45" s="230" t="s">
        <v>368</v>
      </c>
      <c r="D45" s="232" t="s">
        <v>369</v>
      </c>
      <c r="E45" s="358" t="s">
        <v>48</v>
      </c>
      <c r="F45" s="143" t="s">
        <v>68</v>
      </c>
      <c r="G45" s="52" t="s">
        <v>413</v>
      </c>
      <c r="H45" s="55" t="s">
        <v>442</v>
      </c>
      <c r="I45" s="144" t="s">
        <v>48</v>
      </c>
      <c r="J45" s="144" t="s">
        <v>48</v>
      </c>
      <c r="K45" s="144" t="s">
        <v>48</v>
      </c>
      <c r="L45" s="359">
        <v>2</v>
      </c>
      <c r="M45" s="158" t="str">
        <f t="shared" ref="M45:M46" si="68">+IF(L45="","Bajo",IF(L45=2,"Medio",IF(L45=6,"Alto",IF(L45=10,"Muy Alto",""))))</f>
        <v>Medio</v>
      </c>
      <c r="N45" s="359">
        <v>3</v>
      </c>
      <c r="O45" s="158" t="str">
        <f t="shared" ref="O45:O46" si="69">+IF(N45=0,"",IF(N45=1,"Esporádica",IF(N45=2,"Ocasional",IF(N45=3,"Frecuente",IF(N45=4,"Continua","")))))</f>
        <v>Frecuente</v>
      </c>
      <c r="P45" s="143">
        <f t="shared" ref="P45:P46" si="70">+IF(L45="",N45,(N45*L45))</f>
        <v>6</v>
      </c>
      <c r="Q45" s="143" t="str">
        <f t="shared" ref="Q45:Q46" si="71">+IF(P45=0,"",IF(P45&lt;5,"Bajo",IF(P45&lt;9,"Medio",IF(P45&lt;21,"Alto",IF(P45&lt;41,"Muy Alto","")))))</f>
        <v>Medio</v>
      </c>
      <c r="R45" s="358">
        <v>25</v>
      </c>
      <c r="S45" s="158" t="str">
        <f t="shared" ref="S45:S46" si="72">+IF(R45=0,"",IF(R45&lt;11,"Leve",IF(R45&lt;26,"Grave",IF(R45&lt;61,"Muy Grave",IF(R45&lt;101,"Muerte","")))))</f>
        <v>Grave</v>
      </c>
      <c r="T45" s="143">
        <f t="shared" ref="T45:T46" si="73">+R45*P45</f>
        <v>150</v>
      </c>
      <c r="U45" s="143" t="str">
        <f t="shared" ref="U45:U46" si="74">+IF(T45=0,"",IF(T45&lt;21,"IV",IF(T45&lt;121,"III",IF(T45&lt;501,"II",IF(T45&lt;4001,"I","")))))</f>
        <v>II</v>
      </c>
      <c r="V45" s="145" t="str">
        <f t="shared" ref="V45:V46" si="75">+IF(U45=0,"",IF(U45="I","No Aceptable",IF(U45="II","No Aceptable  o Aceptable con control específico",IF(U45="III","Aceptable",IF(U45="IV","Aceptable","")))))</f>
        <v>No Aceptable  o Aceptable con control específico</v>
      </c>
      <c r="W45" s="158">
        <v>2</v>
      </c>
      <c r="X45" s="38" t="s">
        <v>388</v>
      </c>
      <c r="Y45" s="144" t="s">
        <v>46</v>
      </c>
      <c r="Z45" s="360" t="s">
        <v>48</v>
      </c>
      <c r="AA45" s="144" t="s">
        <v>46</v>
      </c>
      <c r="AB45" s="144" t="s">
        <v>48</v>
      </c>
      <c r="AC45" s="144" t="s">
        <v>371</v>
      </c>
      <c r="AD45" s="144" t="s">
        <v>367</v>
      </c>
      <c r="AE45" s="360" t="s">
        <v>137</v>
      </c>
      <c r="AF45" s="158" t="s">
        <v>52</v>
      </c>
      <c r="AG45" s="360" t="s">
        <v>110</v>
      </c>
      <c r="AH45" s="146"/>
    </row>
    <row r="46" spans="1:35" s="141" customFormat="1" ht="89.25" customHeight="1" thickBot="1" x14ac:dyDescent="0.3">
      <c r="A46" s="361"/>
      <c r="B46" s="229"/>
      <c r="C46" s="231"/>
      <c r="D46" s="233"/>
      <c r="E46" s="362" t="s">
        <v>46</v>
      </c>
      <c r="F46" s="26" t="s">
        <v>82</v>
      </c>
      <c r="G46" s="363" t="s">
        <v>370</v>
      </c>
      <c r="H46" s="363" t="s">
        <v>107</v>
      </c>
      <c r="I46" s="151" t="s">
        <v>407</v>
      </c>
      <c r="J46" s="151" t="s">
        <v>408</v>
      </c>
      <c r="K46" s="151" t="s">
        <v>409</v>
      </c>
      <c r="L46" s="363">
        <v>2</v>
      </c>
      <c r="M46" s="147" t="str">
        <f t="shared" si="68"/>
        <v>Medio</v>
      </c>
      <c r="N46" s="362">
        <v>2</v>
      </c>
      <c r="O46" s="147" t="str">
        <f t="shared" si="69"/>
        <v>Ocasional</v>
      </c>
      <c r="P46" s="148">
        <f t="shared" si="70"/>
        <v>4</v>
      </c>
      <c r="Q46" s="148" t="str">
        <f t="shared" si="71"/>
        <v>Bajo</v>
      </c>
      <c r="R46" s="362">
        <v>25</v>
      </c>
      <c r="S46" s="147" t="str">
        <f t="shared" si="72"/>
        <v>Grave</v>
      </c>
      <c r="T46" s="148">
        <f t="shared" si="73"/>
        <v>100</v>
      </c>
      <c r="U46" s="148" t="str">
        <f t="shared" si="74"/>
        <v>III</v>
      </c>
      <c r="V46" s="148" t="str">
        <f t="shared" si="75"/>
        <v>Aceptable</v>
      </c>
      <c r="W46" s="147">
        <v>2</v>
      </c>
      <c r="X46" s="363" t="s">
        <v>84</v>
      </c>
      <c r="Y46" s="363" t="s">
        <v>46</v>
      </c>
      <c r="Z46" s="363" t="s">
        <v>48</v>
      </c>
      <c r="AA46" s="363" t="s">
        <v>48</v>
      </c>
      <c r="AB46" s="151" t="s">
        <v>48</v>
      </c>
      <c r="AC46" s="325" t="s">
        <v>447</v>
      </c>
      <c r="AD46" s="363" t="s">
        <v>108</v>
      </c>
      <c r="AE46" s="364" t="s">
        <v>109</v>
      </c>
      <c r="AF46" s="149" t="s">
        <v>52</v>
      </c>
      <c r="AG46" s="364" t="s">
        <v>110</v>
      </c>
      <c r="AH46" s="150"/>
    </row>
    <row r="47" spans="1:35" ht="89.25" customHeight="1" x14ac:dyDescent="0.25">
      <c r="A47" s="326"/>
      <c r="B47" s="200" t="s">
        <v>85</v>
      </c>
      <c r="C47" s="209" t="s">
        <v>337</v>
      </c>
      <c r="D47" s="223" t="s">
        <v>138</v>
      </c>
      <c r="E47" s="22" t="s">
        <v>46</v>
      </c>
      <c r="F47" s="161" t="s">
        <v>98</v>
      </c>
      <c r="G47" s="54" t="s">
        <v>139</v>
      </c>
      <c r="H47" s="22" t="s">
        <v>140</v>
      </c>
      <c r="I47" s="22" t="s">
        <v>88</v>
      </c>
      <c r="J47" s="22" t="s">
        <v>88</v>
      </c>
      <c r="K47" s="22" t="s">
        <v>88</v>
      </c>
      <c r="L47" s="349">
        <v>2</v>
      </c>
      <c r="M47" s="154" t="str">
        <f>+IF(L47="","Bajo",IF(L47=2,"Medio",IF(L47=6,"Alto",IF(L47=10,"Muy Alto",""))))</f>
        <v>Medio</v>
      </c>
      <c r="N47" s="22">
        <v>3</v>
      </c>
      <c r="O47" s="154" t="str">
        <f t="shared" si="16"/>
        <v>Frecuente</v>
      </c>
      <c r="P47" s="35">
        <f>+IF(L47="",N47,(N47*L47))</f>
        <v>6</v>
      </c>
      <c r="Q47" s="35" t="str">
        <f>+IF(P47=0,"",IF(P47&lt;5,"Bajo",IF(P47&lt;9,"Medio",IF(P47&lt;21,"Alto",IF(P47&lt;41,"Muy Alto","")))))</f>
        <v>Medio</v>
      </c>
      <c r="R47" s="22">
        <v>10</v>
      </c>
      <c r="S47" s="154" t="str">
        <f>+IF(R47=0,"",IF(R47&lt;11,"Leve",IF(R47&lt;26,"Grave",IF(R47&lt;61,"Muy Grave",IF(R47&lt;101,"Muerte","")))))</f>
        <v>Leve</v>
      </c>
      <c r="T47" s="35">
        <f>+R47*P47</f>
        <v>60</v>
      </c>
      <c r="U47" s="35" t="str">
        <f>+IF(T47=0,"",IF(T47&lt;21,"IV",IF(T47&lt;121,"III",IF(T47&lt;501,"II",IF(T47&lt;4001,"I","")))))</f>
        <v>III</v>
      </c>
      <c r="V47" s="21" t="str">
        <f>+IF(U47=0,"",IF(U47="I","No Aceptable",IF(U47="II","No Aceptable  o Aceptable con control específico",IF(U47="III","Mejorable",IF(U47="IV","Aceptable","")))))</f>
        <v>Mejorable</v>
      </c>
      <c r="W47" s="154">
        <v>1</v>
      </c>
      <c r="X47" s="22" t="s">
        <v>140</v>
      </c>
      <c r="Y47" s="22" t="s">
        <v>46</v>
      </c>
      <c r="Z47" s="342" t="s">
        <v>48</v>
      </c>
      <c r="AA47" s="342" t="s">
        <v>48</v>
      </c>
      <c r="AB47" s="1" t="s">
        <v>48</v>
      </c>
      <c r="AC47" s="22" t="s">
        <v>141</v>
      </c>
      <c r="AD47" s="22" t="s">
        <v>48</v>
      </c>
      <c r="AE47" s="154" t="s">
        <v>70</v>
      </c>
      <c r="AF47" s="154" t="s">
        <v>52</v>
      </c>
      <c r="AG47" s="154" t="s">
        <v>53</v>
      </c>
      <c r="AH47" s="29" t="s">
        <v>408</v>
      </c>
    </row>
    <row r="48" spans="1:35" ht="89.25" customHeight="1" x14ac:dyDescent="0.25">
      <c r="A48" s="326"/>
      <c r="B48" s="201"/>
      <c r="C48" s="203"/>
      <c r="D48" s="224"/>
      <c r="E48" s="330" t="s">
        <v>46</v>
      </c>
      <c r="F48" s="46" t="s">
        <v>427</v>
      </c>
      <c r="G48" s="51" t="s">
        <v>142</v>
      </c>
      <c r="H48" s="1" t="s">
        <v>87</v>
      </c>
      <c r="I48" s="1" t="s">
        <v>88</v>
      </c>
      <c r="J48" s="1" t="s">
        <v>88</v>
      </c>
      <c r="K48" s="1" t="s">
        <v>89</v>
      </c>
      <c r="L48" s="1">
        <v>2</v>
      </c>
      <c r="M48" s="155" t="str">
        <f>+IF(L48="","Bajo",IF(L48=2,"Medio",IF(L48=6,"Alto",IF(L48=10,"Muy Alto",""))))</f>
        <v>Medio</v>
      </c>
      <c r="N48" s="1">
        <v>3</v>
      </c>
      <c r="O48" s="155" t="str">
        <f t="shared" si="16"/>
        <v>Frecuente</v>
      </c>
      <c r="P48" s="26">
        <f>+IF(L48="",N48,(N48*L48))</f>
        <v>6</v>
      </c>
      <c r="Q48" s="26" t="str">
        <f>+IF(P48=0,"",IF(P48&lt;5,"Bajo",IF(P48&lt;9,"Medio",IF(P48&lt;21,"Alto",IF(P48&lt;41,"Muy Alto","")))))</f>
        <v>Medio</v>
      </c>
      <c r="R48" s="330">
        <v>25</v>
      </c>
      <c r="S48" s="155" t="str">
        <f>+IF(R48=0,"",IF(R48&lt;11,"Leve",IF(R48&lt;26,"Grave",IF(R48&lt;61,"Muy Grave",IF(R48&lt;101,"Muerte","")))))</f>
        <v>Grave</v>
      </c>
      <c r="T48" s="26">
        <f>+R48*P48</f>
        <v>150</v>
      </c>
      <c r="U48" s="26" t="str">
        <f>+IF(T48=0,"",IF(T48&lt;21,"IV",IF(T48&lt;121,"III",IF(T48&lt;501,"II",IF(T48&lt;4001,"I","")))))</f>
        <v>II</v>
      </c>
      <c r="V48" s="36" t="str">
        <f>+IF(U48=0,"",IF(U48="I","No Aceptable",IF(U48="II","No Aceptable  o Aceptable con control específico",IF(U48="III","Mejorable",IF(U48="IV","Aceptable","")))))</f>
        <v>No Aceptable  o Aceptable con control específico</v>
      </c>
      <c r="W48" s="155">
        <v>1</v>
      </c>
      <c r="X48" s="1" t="s">
        <v>90</v>
      </c>
      <c r="Y48" s="1" t="s">
        <v>46</v>
      </c>
      <c r="Z48" s="1" t="s">
        <v>67</v>
      </c>
      <c r="AA48" s="1" t="s">
        <v>67</v>
      </c>
      <c r="AB48" s="1" t="s">
        <v>48</v>
      </c>
      <c r="AC48" s="1" t="s">
        <v>428</v>
      </c>
      <c r="AD48" s="1" t="s">
        <v>67</v>
      </c>
      <c r="AE48" s="155" t="s">
        <v>91</v>
      </c>
      <c r="AF48" s="155" t="s">
        <v>61</v>
      </c>
      <c r="AG48" s="155" t="s">
        <v>53</v>
      </c>
      <c r="AH48" s="29"/>
    </row>
    <row r="49" spans="1:34" ht="89.25" customHeight="1" x14ac:dyDescent="0.25">
      <c r="A49" s="326"/>
      <c r="B49" s="201"/>
      <c r="C49" s="203"/>
      <c r="D49" s="224"/>
      <c r="E49" s="1" t="s">
        <v>46</v>
      </c>
      <c r="F49" s="26" t="s">
        <v>400</v>
      </c>
      <c r="G49" s="51" t="s">
        <v>143</v>
      </c>
      <c r="H49" s="44" t="s">
        <v>401</v>
      </c>
      <c r="I49" s="1" t="s">
        <v>48</v>
      </c>
      <c r="J49" s="1" t="s">
        <v>48</v>
      </c>
      <c r="K49" s="155" t="s">
        <v>417</v>
      </c>
      <c r="L49" s="330">
        <v>2</v>
      </c>
      <c r="M49" s="155" t="str">
        <f t="shared" ref="M49:M55" si="76">+IF(L49="","Bajo",IF(L49=2,"Medio",IF(L49=6,"Alto",IF(L49=10,"Muy Alto",""))))</f>
        <v>Medio</v>
      </c>
      <c r="N49" s="1">
        <v>3</v>
      </c>
      <c r="O49" s="155" t="str">
        <f t="shared" si="16"/>
        <v>Frecuente</v>
      </c>
      <c r="P49" s="26">
        <f t="shared" ref="P49:P55" si="77">+IF(L49="",N49,(N49*L49))</f>
        <v>6</v>
      </c>
      <c r="Q49" s="26" t="str">
        <f t="shared" ref="Q49:Q55" si="78">+IF(P49=0,"",IF(P49&lt;5,"Bajo",IF(P49&lt;9,"Medio",IF(P49&lt;21,"Alto",IF(P49&lt;41,"Muy Alto","")))))</f>
        <v>Medio</v>
      </c>
      <c r="R49" s="1">
        <v>25</v>
      </c>
      <c r="S49" s="155" t="str">
        <f t="shared" ref="S49:S55" si="79">+IF(R49=0,"",IF(R49&lt;11,"Leve",IF(R49&lt;26,"Grave",IF(R49&lt;61,"Muy Grave",IF(R49&lt;101,"Muerte","")))))</f>
        <v>Grave</v>
      </c>
      <c r="T49" s="26">
        <f t="shared" ref="T49:T55" si="80">+R49*P49</f>
        <v>150</v>
      </c>
      <c r="U49" s="26" t="str">
        <f t="shared" ref="U49:U55" si="81">+IF(T49=0,"",IF(T49&lt;21,"IV",IF(T49&lt;121,"III",IF(T49&lt;501,"II",IF(T49&lt;4001,"I","")))))</f>
        <v>II</v>
      </c>
      <c r="V49" s="36" t="str">
        <f t="shared" ref="V49:V55" si="82">+IF(U49=0,"",IF(U49="I","No Aceptable",IF(U49="II","No Aceptable  o Aceptable con control específico",IF(U49="III","Aceptable",IF(U49="IV","Aceptable","")))))</f>
        <v>No Aceptable  o Aceptable con control específico</v>
      </c>
      <c r="W49" s="155">
        <v>1</v>
      </c>
      <c r="X49" s="1" t="s">
        <v>402</v>
      </c>
      <c r="Y49" s="1" t="s">
        <v>46</v>
      </c>
      <c r="Z49" s="1" t="s">
        <v>67</v>
      </c>
      <c r="AA49" s="1" t="s">
        <v>67</v>
      </c>
      <c r="AB49" s="1" t="s">
        <v>144</v>
      </c>
      <c r="AC49" s="152" t="s">
        <v>449</v>
      </c>
      <c r="AD49" s="1" t="s">
        <v>48</v>
      </c>
      <c r="AE49" s="155" t="s">
        <v>145</v>
      </c>
      <c r="AF49" s="155" t="s">
        <v>52</v>
      </c>
      <c r="AG49" s="341" t="s">
        <v>110</v>
      </c>
      <c r="AH49" s="29"/>
    </row>
    <row r="50" spans="1:34" ht="89.25" customHeight="1" x14ac:dyDescent="0.25">
      <c r="A50" s="326"/>
      <c r="B50" s="201"/>
      <c r="C50" s="203"/>
      <c r="D50" s="224"/>
      <c r="E50" s="1" t="s">
        <v>46</v>
      </c>
      <c r="F50" s="26" t="s">
        <v>400</v>
      </c>
      <c r="G50" s="1" t="s">
        <v>101</v>
      </c>
      <c r="H50" s="1" t="s">
        <v>397</v>
      </c>
      <c r="I50" s="1" t="s">
        <v>48</v>
      </c>
      <c r="J50" s="1" t="s">
        <v>48</v>
      </c>
      <c r="K50" s="155" t="s">
        <v>417</v>
      </c>
      <c r="L50" s="337">
        <v>2</v>
      </c>
      <c r="M50" s="155" t="str">
        <f t="shared" si="76"/>
        <v>Medio</v>
      </c>
      <c r="N50" s="337">
        <v>4</v>
      </c>
      <c r="O50" s="155" t="str">
        <f t="shared" si="16"/>
        <v>Continua</v>
      </c>
      <c r="P50" s="26">
        <f t="shared" si="77"/>
        <v>8</v>
      </c>
      <c r="Q50" s="26" t="str">
        <f t="shared" si="78"/>
        <v>Medio</v>
      </c>
      <c r="R50" s="330">
        <v>10</v>
      </c>
      <c r="S50" s="155" t="str">
        <f t="shared" si="79"/>
        <v>Leve</v>
      </c>
      <c r="T50" s="26">
        <f t="shared" si="80"/>
        <v>80</v>
      </c>
      <c r="U50" s="26" t="str">
        <f t="shared" si="81"/>
        <v>III</v>
      </c>
      <c r="V50" s="36" t="str">
        <f>+IF(U50=0,"",IF(U50="I","No Aceptable",IF(U50="II","No Aceptable  o Aceptable con control específico",IF(U50="III","Mejorable",IF(U50="IV","Aceptable","")))))</f>
        <v>Mejorable</v>
      </c>
      <c r="W50" s="155">
        <v>1</v>
      </c>
      <c r="X50" s="1" t="s">
        <v>398</v>
      </c>
      <c r="Y50" s="1" t="s">
        <v>46</v>
      </c>
      <c r="Z50" s="1" t="s">
        <v>67</v>
      </c>
      <c r="AA50" s="1" t="s">
        <v>92</v>
      </c>
      <c r="AB50" s="1" t="s">
        <v>48</v>
      </c>
      <c r="AC50" s="152" t="s">
        <v>445</v>
      </c>
      <c r="AD50" s="1" t="s">
        <v>48</v>
      </c>
      <c r="AE50" s="155" t="s">
        <v>145</v>
      </c>
      <c r="AF50" s="155" t="s">
        <v>52</v>
      </c>
      <c r="AG50" s="341" t="s">
        <v>110</v>
      </c>
      <c r="AH50" s="29" t="s">
        <v>399</v>
      </c>
    </row>
    <row r="51" spans="1:34" ht="89.25" customHeight="1" thickBot="1" x14ac:dyDescent="0.3">
      <c r="A51" s="326"/>
      <c r="B51" s="201"/>
      <c r="C51" s="203"/>
      <c r="D51" s="224"/>
      <c r="E51" s="1" t="s">
        <v>46</v>
      </c>
      <c r="F51" s="161" t="s">
        <v>197</v>
      </c>
      <c r="G51" s="1" t="s">
        <v>198</v>
      </c>
      <c r="H51" s="1" t="s">
        <v>199</v>
      </c>
      <c r="I51" s="1" t="s">
        <v>48</v>
      </c>
      <c r="J51" s="1" t="s">
        <v>48</v>
      </c>
      <c r="K51" s="1" t="s">
        <v>48</v>
      </c>
      <c r="L51" s="1">
        <v>2</v>
      </c>
      <c r="M51" s="155" t="str">
        <f t="shared" si="76"/>
        <v>Medio</v>
      </c>
      <c r="N51" s="1">
        <v>3</v>
      </c>
      <c r="O51" s="155" t="str">
        <f t="shared" si="16"/>
        <v>Frecuente</v>
      </c>
      <c r="P51" s="26">
        <f t="shared" si="77"/>
        <v>6</v>
      </c>
      <c r="Q51" s="26" t="str">
        <f t="shared" si="78"/>
        <v>Medio</v>
      </c>
      <c r="R51" s="1">
        <v>25</v>
      </c>
      <c r="S51" s="155" t="str">
        <f t="shared" si="79"/>
        <v>Grave</v>
      </c>
      <c r="T51" s="26">
        <f t="shared" si="80"/>
        <v>150</v>
      </c>
      <c r="U51" s="26" t="str">
        <f t="shared" si="81"/>
        <v>II</v>
      </c>
      <c r="V51" s="36" t="str">
        <f t="shared" si="82"/>
        <v>No Aceptable  o Aceptable con control específico</v>
      </c>
      <c r="W51" s="155">
        <v>1</v>
      </c>
      <c r="X51" s="1" t="s">
        <v>146</v>
      </c>
      <c r="Y51" s="1" t="s">
        <v>46</v>
      </c>
      <c r="Z51" s="1" t="s">
        <v>67</v>
      </c>
      <c r="AA51" s="1" t="s">
        <v>67</v>
      </c>
      <c r="AB51" s="1" t="s">
        <v>67</v>
      </c>
      <c r="AC51" s="51" t="s">
        <v>206</v>
      </c>
      <c r="AD51" s="1" t="s">
        <v>48</v>
      </c>
      <c r="AE51" s="155" t="s">
        <v>147</v>
      </c>
      <c r="AF51" s="155" t="s">
        <v>52</v>
      </c>
      <c r="AG51" s="341" t="s">
        <v>110</v>
      </c>
      <c r="AH51" s="29"/>
    </row>
    <row r="52" spans="1:34" ht="89.25" customHeight="1" x14ac:dyDescent="0.25">
      <c r="A52" s="326"/>
      <c r="B52" s="201"/>
      <c r="C52" s="203"/>
      <c r="D52" s="224"/>
      <c r="E52" s="1" t="s">
        <v>46</v>
      </c>
      <c r="F52" s="26" t="s">
        <v>148</v>
      </c>
      <c r="G52" s="51" t="s">
        <v>149</v>
      </c>
      <c r="H52" s="1" t="s">
        <v>93</v>
      </c>
      <c r="I52" s="1" t="s">
        <v>405</v>
      </c>
      <c r="J52" s="1" t="s">
        <v>48</v>
      </c>
      <c r="K52" s="1" t="s">
        <v>48</v>
      </c>
      <c r="L52" s="1">
        <v>6</v>
      </c>
      <c r="M52" s="155" t="str">
        <f t="shared" si="76"/>
        <v>Alto</v>
      </c>
      <c r="N52" s="1">
        <v>3</v>
      </c>
      <c r="O52" s="155" t="str">
        <f t="shared" si="16"/>
        <v>Frecuente</v>
      </c>
      <c r="P52" s="26">
        <f t="shared" si="77"/>
        <v>18</v>
      </c>
      <c r="Q52" s="26" t="str">
        <f t="shared" si="78"/>
        <v>Alto</v>
      </c>
      <c r="R52" s="1">
        <v>25</v>
      </c>
      <c r="S52" s="155" t="str">
        <f t="shared" si="79"/>
        <v>Grave</v>
      </c>
      <c r="T52" s="26">
        <f t="shared" si="80"/>
        <v>450</v>
      </c>
      <c r="U52" s="26" t="str">
        <f t="shared" si="81"/>
        <v>II</v>
      </c>
      <c r="V52" s="36" t="str">
        <f t="shared" si="82"/>
        <v>No Aceptable  o Aceptable con control específico</v>
      </c>
      <c r="W52" s="155">
        <v>1</v>
      </c>
      <c r="X52" s="1" t="s">
        <v>146</v>
      </c>
      <c r="Y52" s="1" t="s">
        <v>46</v>
      </c>
      <c r="Z52" s="1" t="s">
        <v>67</v>
      </c>
      <c r="AA52" s="1" t="s">
        <v>67</v>
      </c>
      <c r="AB52" s="151" t="s">
        <v>67</v>
      </c>
      <c r="AC52" s="1" t="s">
        <v>450</v>
      </c>
      <c r="AD52" s="1" t="s">
        <v>48</v>
      </c>
      <c r="AE52" s="155" t="s">
        <v>145</v>
      </c>
      <c r="AF52" s="1" t="s">
        <v>150</v>
      </c>
      <c r="AG52" s="341" t="s">
        <v>110</v>
      </c>
      <c r="AH52" s="29"/>
    </row>
    <row r="53" spans="1:34" ht="89.25" customHeight="1" x14ac:dyDescent="0.25">
      <c r="A53" s="326"/>
      <c r="B53" s="201"/>
      <c r="C53" s="203"/>
      <c r="D53" s="224"/>
      <c r="E53" s="1" t="s">
        <v>46</v>
      </c>
      <c r="F53" s="353" t="s">
        <v>132</v>
      </c>
      <c r="G53" s="51" t="s">
        <v>151</v>
      </c>
      <c r="H53" s="44" t="s">
        <v>134</v>
      </c>
      <c r="I53" s="1" t="s">
        <v>48</v>
      </c>
      <c r="J53" s="1" t="s">
        <v>48</v>
      </c>
      <c r="K53" s="1" t="s">
        <v>48</v>
      </c>
      <c r="L53" s="330">
        <v>2</v>
      </c>
      <c r="M53" s="155" t="str">
        <f t="shared" si="76"/>
        <v>Medio</v>
      </c>
      <c r="N53" s="1">
        <v>2</v>
      </c>
      <c r="O53" s="155" t="str">
        <f t="shared" si="16"/>
        <v>Ocasional</v>
      </c>
      <c r="P53" s="26">
        <f t="shared" si="77"/>
        <v>4</v>
      </c>
      <c r="Q53" s="26" t="str">
        <f t="shared" si="78"/>
        <v>Bajo</v>
      </c>
      <c r="R53" s="1">
        <v>25</v>
      </c>
      <c r="S53" s="155" t="str">
        <f t="shared" si="79"/>
        <v>Grave</v>
      </c>
      <c r="T53" s="26">
        <f t="shared" si="80"/>
        <v>100</v>
      </c>
      <c r="U53" s="26" t="str">
        <f t="shared" si="81"/>
        <v>III</v>
      </c>
      <c r="V53" s="36" t="str">
        <f t="shared" si="82"/>
        <v>Aceptable</v>
      </c>
      <c r="W53" s="155">
        <v>1</v>
      </c>
      <c r="X53" s="1" t="s">
        <v>152</v>
      </c>
      <c r="Y53" s="1" t="s">
        <v>46</v>
      </c>
      <c r="Z53" s="44" t="s">
        <v>48</v>
      </c>
      <c r="AA53" s="44" t="s">
        <v>48</v>
      </c>
      <c r="AB53" s="44" t="s">
        <v>48</v>
      </c>
      <c r="AC53" s="1" t="s">
        <v>153</v>
      </c>
      <c r="AD53" s="1" t="s">
        <v>48</v>
      </c>
      <c r="AE53" s="155" t="s">
        <v>154</v>
      </c>
      <c r="AF53" s="155" t="s">
        <v>52</v>
      </c>
      <c r="AG53" s="341" t="s">
        <v>110</v>
      </c>
      <c r="AH53" s="45" t="s">
        <v>420</v>
      </c>
    </row>
    <row r="54" spans="1:34" ht="89.25" customHeight="1" x14ac:dyDescent="0.25">
      <c r="A54" s="326"/>
      <c r="B54" s="201"/>
      <c r="C54" s="203"/>
      <c r="D54" s="224"/>
      <c r="E54" s="1" t="s">
        <v>46</v>
      </c>
      <c r="F54" s="26" t="s">
        <v>64</v>
      </c>
      <c r="G54" s="51" t="s">
        <v>155</v>
      </c>
      <c r="H54" s="1" t="s">
        <v>385</v>
      </c>
      <c r="I54" s="1" t="s">
        <v>88</v>
      </c>
      <c r="J54" s="1" t="s">
        <v>88</v>
      </c>
      <c r="K54" s="1" t="s">
        <v>88</v>
      </c>
      <c r="L54" s="330">
        <v>2</v>
      </c>
      <c r="M54" s="155" t="str">
        <f t="shared" si="76"/>
        <v>Medio</v>
      </c>
      <c r="N54" s="1">
        <v>3</v>
      </c>
      <c r="O54" s="155" t="str">
        <f t="shared" si="16"/>
        <v>Frecuente</v>
      </c>
      <c r="P54" s="26">
        <f t="shared" si="77"/>
        <v>6</v>
      </c>
      <c r="Q54" s="26" t="str">
        <f t="shared" si="78"/>
        <v>Medio</v>
      </c>
      <c r="R54" s="1">
        <v>10</v>
      </c>
      <c r="S54" s="155" t="str">
        <f t="shared" si="79"/>
        <v>Leve</v>
      </c>
      <c r="T54" s="26">
        <f t="shared" si="80"/>
        <v>60</v>
      </c>
      <c r="U54" s="26" t="str">
        <f t="shared" si="81"/>
        <v>III</v>
      </c>
      <c r="V54" s="36" t="str">
        <f t="shared" si="82"/>
        <v>Aceptable</v>
      </c>
      <c r="W54" s="155">
        <v>1</v>
      </c>
      <c r="X54" s="1" t="s">
        <v>156</v>
      </c>
      <c r="Y54" s="1" t="s">
        <v>46</v>
      </c>
      <c r="Z54" s="1" t="s">
        <v>67</v>
      </c>
      <c r="AA54" s="1" t="s">
        <v>92</v>
      </c>
      <c r="AB54" s="44" t="s">
        <v>48</v>
      </c>
      <c r="AC54" s="51" t="s">
        <v>441</v>
      </c>
      <c r="AD54" s="1" t="s">
        <v>48</v>
      </c>
      <c r="AE54" s="155" t="s">
        <v>80</v>
      </c>
      <c r="AF54" s="155" t="s">
        <v>52</v>
      </c>
      <c r="AG54" s="341" t="s">
        <v>110</v>
      </c>
      <c r="AH54" s="29" t="s">
        <v>387</v>
      </c>
    </row>
    <row r="55" spans="1:34" ht="89.25" customHeight="1" thickBot="1" x14ac:dyDescent="0.3">
      <c r="A55" s="326"/>
      <c r="B55" s="226"/>
      <c r="C55" s="210"/>
      <c r="D55" s="227"/>
      <c r="E55" s="33" t="s">
        <v>46</v>
      </c>
      <c r="F55" s="26" t="s">
        <v>74</v>
      </c>
      <c r="G55" s="61" t="s">
        <v>157</v>
      </c>
      <c r="H55" s="1" t="s">
        <v>385</v>
      </c>
      <c r="I55" s="33" t="s">
        <v>88</v>
      </c>
      <c r="J55" s="33" t="s">
        <v>88</v>
      </c>
      <c r="K55" s="33" t="s">
        <v>88</v>
      </c>
      <c r="L55" s="343">
        <v>2</v>
      </c>
      <c r="M55" s="156" t="str">
        <f t="shared" si="76"/>
        <v>Medio</v>
      </c>
      <c r="N55" s="33">
        <v>3</v>
      </c>
      <c r="O55" s="156" t="str">
        <f t="shared" si="16"/>
        <v>Frecuente</v>
      </c>
      <c r="P55" s="32">
        <f t="shared" si="77"/>
        <v>6</v>
      </c>
      <c r="Q55" s="32" t="str">
        <f t="shared" si="78"/>
        <v>Medio</v>
      </c>
      <c r="R55" s="33">
        <v>10</v>
      </c>
      <c r="S55" s="156" t="str">
        <f t="shared" si="79"/>
        <v>Leve</v>
      </c>
      <c r="T55" s="32">
        <f t="shared" si="80"/>
        <v>60</v>
      </c>
      <c r="U55" s="32" t="str">
        <f t="shared" si="81"/>
        <v>III</v>
      </c>
      <c r="V55" s="40" t="str">
        <f t="shared" si="82"/>
        <v>Aceptable</v>
      </c>
      <c r="W55" s="156">
        <v>1</v>
      </c>
      <c r="X55" s="33" t="s">
        <v>156</v>
      </c>
      <c r="Y55" s="33" t="s">
        <v>46</v>
      </c>
      <c r="Z55" s="33" t="s">
        <v>67</v>
      </c>
      <c r="AA55" s="33" t="s">
        <v>92</v>
      </c>
      <c r="AB55" s="44" t="s">
        <v>48</v>
      </c>
      <c r="AC55" s="51" t="s">
        <v>441</v>
      </c>
      <c r="AD55" s="33" t="s">
        <v>48</v>
      </c>
      <c r="AE55" s="156" t="s">
        <v>80</v>
      </c>
      <c r="AF55" s="156" t="s">
        <v>52</v>
      </c>
      <c r="AG55" s="352" t="s">
        <v>110</v>
      </c>
      <c r="AH55" s="29" t="s">
        <v>387</v>
      </c>
    </row>
    <row r="56" spans="1:34" ht="89.25" customHeight="1" x14ac:dyDescent="0.25">
      <c r="A56" s="326"/>
      <c r="B56" s="214" t="s">
        <v>45</v>
      </c>
      <c r="C56" s="215" t="s">
        <v>158</v>
      </c>
      <c r="D56" s="217" t="s">
        <v>338</v>
      </c>
      <c r="E56" s="334" t="s">
        <v>46</v>
      </c>
      <c r="F56" s="62" t="s">
        <v>47</v>
      </c>
      <c r="G56" s="48" t="s">
        <v>71</v>
      </c>
      <c r="H56" s="341" t="s">
        <v>112</v>
      </c>
      <c r="I56" s="334" t="s">
        <v>48</v>
      </c>
      <c r="J56" s="349" t="s">
        <v>415</v>
      </c>
      <c r="K56" s="349" t="s">
        <v>416</v>
      </c>
      <c r="L56" s="365">
        <v>2</v>
      </c>
      <c r="M56" s="49" t="str">
        <f>+IF(L56="","Bajo",IF(L56=2,"Medio",IF(L56=6,"Alto",IF(L56=10,"Muy Alto",""))))</f>
        <v>Medio</v>
      </c>
      <c r="N56" s="365">
        <v>3</v>
      </c>
      <c r="O56" s="49" t="str">
        <f t="shared" ref="O56:O63" si="83">+IF(N56=0,"",IF(N56=1,"Esporádica",IF(N56=2,"Ocasional",IF(N56=3,"Frecuente",IF(N56=4,"Continua","")))))</f>
        <v>Frecuente</v>
      </c>
      <c r="P56" s="46">
        <f>+IF(L56="",N56,(N56*L56))</f>
        <v>6</v>
      </c>
      <c r="Q56" s="46" t="str">
        <f>+IF(P56=0,"",IF(P56&lt;5,"Bajo",IF(P56&lt;9,"Medio",IF(P56&lt;21,"Alto",IF(P56&lt;41,"Muy Alto","")))))</f>
        <v>Medio</v>
      </c>
      <c r="R56" s="334">
        <v>25</v>
      </c>
      <c r="S56" s="49" t="str">
        <f>+IF(R56=0,"",IF(R56&lt;11,"Leve",IF(R56&lt;26,"Grave",IF(R56&lt;61,"Muy Grave",IF(R56&lt;101,"Muerte","")))))</f>
        <v>Grave</v>
      </c>
      <c r="T56" s="46">
        <f>+R56*P56</f>
        <v>150</v>
      </c>
      <c r="U56" s="46" t="str">
        <f>+IF(T56=0,"",IF(T56&lt;21,"IV",IF(T56&lt;121,"III",IF(T56&lt;501,"II",IF(T56&lt;4001,"I","")))))</f>
        <v>II</v>
      </c>
      <c r="V56" s="50" t="str">
        <f t="shared" ref="V56:V57" si="84">+IF(U56=0,"",IF(U56="I","No Aceptable",IF(U56="II","No Aceptable  o Aceptable con control específico",IF(U56="III","Mejorable",IF(U56="IV","Aceptable","")))))</f>
        <v>No Aceptable  o Aceptable con control específico</v>
      </c>
      <c r="W56" s="49">
        <v>4</v>
      </c>
      <c r="X56" s="366" t="s">
        <v>49</v>
      </c>
      <c r="Y56" s="334" t="s">
        <v>46</v>
      </c>
      <c r="Z56" s="334" t="s">
        <v>48</v>
      </c>
      <c r="AA56" s="334" t="s">
        <v>48</v>
      </c>
      <c r="AB56" s="22"/>
      <c r="AC56" s="325" t="s">
        <v>221</v>
      </c>
      <c r="AD56" s="367" t="s">
        <v>50</v>
      </c>
      <c r="AE56" s="49" t="s">
        <v>359</v>
      </c>
      <c r="AF56" s="49" t="s">
        <v>52</v>
      </c>
      <c r="AG56" s="367" t="s">
        <v>113</v>
      </c>
      <c r="AH56" s="23" t="s">
        <v>220</v>
      </c>
    </row>
    <row r="57" spans="1:34" ht="89.25" customHeight="1" x14ac:dyDescent="0.25">
      <c r="A57" s="326"/>
      <c r="B57" s="201"/>
      <c r="C57" s="203"/>
      <c r="D57" s="212"/>
      <c r="E57" s="330" t="s">
        <v>46</v>
      </c>
      <c r="F57" s="161" t="s">
        <v>159</v>
      </c>
      <c r="G57" s="51" t="s">
        <v>160</v>
      </c>
      <c r="H57" s="1" t="s">
        <v>161</v>
      </c>
      <c r="I57" s="1" t="s">
        <v>88</v>
      </c>
      <c r="J57" s="1" t="s">
        <v>88</v>
      </c>
      <c r="K57" s="1" t="s">
        <v>162</v>
      </c>
      <c r="L57" s="330">
        <v>2</v>
      </c>
      <c r="M57" s="155" t="str">
        <f t="shared" ref="M57:M63" si="85">+IF(L57="","Bajo",IF(L57=2,"Medio",IF(L57=6,"Alto",IF(L57=10,"Muy Alto",""))))</f>
        <v>Medio</v>
      </c>
      <c r="N57" s="1">
        <v>3</v>
      </c>
      <c r="O57" s="155" t="str">
        <f t="shared" si="83"/>
        <v>Frecuente</v>
      </c>
      <c r="P57" s="26">
        <f t="shared" ref="P57:P63" si="86">+IF(L57="",N57,(N57*L57))</f>
        <v>6</v>
      </c>
      <c r="Q57" s="26" t="str">
        <f t="shared" ref="Q57:Q63" si="87">+IF(P57=0,"",IF(P57&lt;5,"Bajo",IF(P57&lt;9,"Medio",IF(P57&lt;21,"Alto",IF(P57&lt;41,"Muy Alto","")))))</f>
        <v>Medio</v>
      </c>
      <c r="R57" s="330">
        <v>10</v>
      </c>
      <c r="S57" s="155" t="str">
        <f t="shared" ref="S57:S63" si="88">+IF(R57=0,"",IF(R57&lt;11,"Leve",IF(R57&lt;26,"Grave",IF(R57&lt;61,"Muy Grave",IF(R57&lt;101,"Muerte","")))))</f>
        <v>Leve</v>
      </c>
      <c r="T57" s="26">
        <f t="shared" ref="T57:T63" si="89">+R57*P57</f>
        <v>60</v>
      </c>
      <c r="U57" s="26" t="str">
        <f t="shared" ref="U57:U63" si="90">+IF(T57=0,"",IF(T57&lt;21,"IV",IF(T57&lt;121,"III",IF(T57&lt;501,"II",IF(T57&lt;4001,"I","")))))</f>
        <v>III</v>
      </c>
      <c r="V57" s="36" t="str">
        <f t="shared" si="84"/>
        <v>Mejorable</v>
      </c>
      <c r="W57" s="49">
        <v>4</v>
      </c>
      <c r="X57" s="1" t="s">
        <v>161</v>
      </c>
      <c r="Y57" s="1" t="s">
        <v>46</v>
      </c>
      <c r="Z57" s="330" t="s">
        <v>48</v>
      </c>
      <c r="AA57" s="330" t="s">
        <v>48</v>
      </c>
      <c r="AB57" s="1"/>
      <c r="AC57" s="1" t="s">
        <v>451</v>
      </c>
      <c r="AD57" s="1" t="s">
        <v>163</v>
      </c>
      <c r="AE57" s="155" t="s">
        <v>360</v>
      </c>
      <c r="AF57" s="155" t="s">
        <v>52</v>
      </c>
      <c r="AG57" s="155" t="s">
        <v>53</v>
      </c>
      <c r="AH57" s="29" t="s">
        <v>408</v>
      </c>
    </row>
    <row r="58" spans="1:34" ht="89.25" customHeight="1" x14ac:dyDescent="0.25">
      <c r="A58" s="326"/>
      <c r="B58" s="201"/>
      <c r="C58" s="203"/>
      <c r="D58" s="212"/>
      <c r="E58" s="330" t="s">
        <v>46</v>
      </c>
      <c r="F58" s="26" t="s">
        <v>400</v>
      </c>
      <c r="G58" s="1" t="s">
        <v>343</v>
      </c>
      <c r="H58" s="1" t="s">
        <v>58</v>
      </c>
      <c r="I58" s="1" t="s">
        <v>48</v>
      </c>
      <c r="J58" s="1" t="s">
        <v>48</v>
      </c>
      <c r="K58" s="155" t="s">
        <v>417</v>
      </c>
      <c r="L58" s="1">
        <v>6</v>
      </c>
      <c r="M58" s="155" t="str">
        <f t="shared" si="85"/>
        <v>Alto</v>
      </c>
      <c r="N58" s="1">
        <v>3</v>
      </c>
      <c r="O58" s="155" t="str">
        <f t="shared" si="83"/>
        <v>Frecuente</v>
      </c>
      <c r="P58" s="26">
        <f t="shared" si="86"/>
        <v>18</v>
      </c>
      <c r="Q58" s="26" t="str">
        <f t="shared" si="87"/>
        <v>Alto</v>
      </c>
      <c r="R58" s="330">
        <v>10</v>
      </c>
      <c r="S58" s="155" t="str">
        <f t="shared" si="88"/>
        <v>Leve</v>
      </c>
      <c r="T58" s="26">
        <f t="shared" si="89"/>
        <v>180</v>
      </c>
      <c r="U58" s="26" t="str">
        <f t="shared" si="90"/>
        <v>II</v>
      </c>
      <c r="V58" s="36" t="str">
        <f t="shared" ref="V58:V61" si="91">+IF(U58=0,"",IF(U58="I","No Aceptable",IF(U58="II","No Aceptable  o Aceptable con control específico",IF(U58="III","Aceptable",IF(U58="IV","Aceptable","")))))</f>
        <v>No Aceptable  o Aceptable con control específico</v>
      </c>
      <c r="W58" s="49">
        <v>4</v>
      </c>
      <c r="X58" s="1" t="s">
        <v>58</v>
      </c>
      <c r="Y58" s="1" t="s">
        <v>46</v>
      </c>
      <c r="Z58" s="330" t="s">
        <v>48</v>
      </c>
      <c r="AA58" s="330" t="s">
        <v>48</v>
      </c>
      <c r="AB58" s="1" t="s">
        <v>164</v>
      </c>
      <c r="AC58" s="51" t="s">
        <v>439</v>
      </c>
      <c r="AD58" s="1" t="s">
        <v>92</v>
      </c>
      <c r="AE58" s="155" t="s">
        <v>360</v>
      </c>
      <c r="AF58" s="155" t="s">
        <v>52</v>
      </c>
      <c r="AG58" s="155" t="s">
        <v>53</v>
      </c>
      <c r="AH58" s="29" t="s">
        <v>382</v>
      </c>
    </row>
    <row r="59" spans="1:34" ht="89.25" customHeight="1" x14ac:dyDescent="0.25">
      <c r="A59" s="326"/>
      <c r="B59" s="201"/>
      <c r="C59" s="203"/>
      <c r="D59" s="212"/>
      <c r="E59" s="330" t="s">
        <v>46</v>
      </c>
      <c r="F59" s="26" t="s">
        <v>400</v>
      </c>
      <c r="G59" s="51" t="s">
        <v>165</v>
      </c>
      <c r="H59" s="1" t="s">
        <v>381</v>
      </c>
      <c r="I59" s="1" t="s">
        <v>48</v>
      </c>
      <c r="J59" s="1" t="s">
        <v>48</v>
      </c>
      <c r="K59" s="155" t="s">
        <v>417</v>
      </c>
      <c r="L59" s="1">
        <v>2</v>
      </c>
      <c r="M59" s="155" t="str">
        <f t="shared" si="85"/>
        <v>Medio</v>
      </c>
      <c r="N59" s="1">
        <v>3</v>
      </c>
      <c r="O59" s="155" t="str">
        <f t="shared" si="83"/>
        <v>Frecuente</v>
      </c>
      <c r="P59" s="26">
        <f t="shared" si="86"/>
        <v>6</v>
      </c>
      <c r="Q59" s="26" t="str">
        <f t="shared" si="87"/>
        <v>Medio</v>
      </c>
      <c r="R59" s="330">
        <v>25</v>
      </c>
      <c r="S59" s="155" t="str">
        <f t="shared" si="88"/>
        <v>Grave</v>
      </c>
      <c r="T59" s="26">
        <f t="shared" si="89"/>
        <v>150</v>
      </c>
      <c r="U59" s="26" t="str">
        <f t="shared" si="90"/>
        <v>II</v>
      </c>
      <c r="V59" s="36" t="str">
        <f t="shared" si="91"/>
        <v>No Aceptable  o Aceptable con control específico</v>
      </c>
      <c r="W59" s="49">
        <v>4</v>
      </c>
      <c r="X59" s="1" t="s">
        <v>392</v>
      </c>
      <c r="Y59" s="1" t="s">
        <v>46</v>
      </c>
      <c r="Z59" s="330" t="s">
        <v>48</v>
      </c>
      <c r="AA59" s="330" t="s">
        <v>48</v>
      </c>
      <c r="AB59" s="1" t="s">
        <v>393</v>
      </c>
      <c r="AC59" s="51" t="s">
        <v>438</v>
      </c>
      <c r="AD59" s="155" t="s">
        <v>48</v>
      </c>
      <c r="AE59" s="155" t="s">
        <v>166</v>
      </c>
      <c r="AF59" s="155" t="s">
        <v>52</v>
      </c>
      <c r="AG59" s="155" t="s">
        <v>53</v>
      </c>
      <c r="AH59" s="29" t="s">
        <v>394</v>
      </c>
    </row>
    <row r="60" spans="1:34" ht="89.25" customHeight="1" x14ac:dyDescent="0.25">
      <c r="A60" s="326"/>
      <c r="B60" s="201"/>
      <c r="C60" s="203"/>
      <c r="D60" s="212"/>
      <c r="E60" s="330" t="s">
        <v>46</v>
      </c>
      <c r="F60" s="353" t="s">
        <v>132</v>
      </c>
      <c r="G60" s="341" t="s">
        <v>167</v>
      </c>
      <c r="H60" s="1" t="s">
        <v>168</v>
      </c>
      <c r="I60" s="330" t="s">
        <v>48</v>
      </c>
      <c r="J60" s="330" t="s">
        <v>48</v>
      </c>
      <c r="K60" s="330" t="s">
        <v>48</v>
      </c>
      <c r="L60" s="330">
        <v>2</v>
      </c>
      <c r="M60" s="155" t="str">
        <f t="shared" si="85"/>
        <v>Medio</v>
      </c>
      <c r="N60" s="330">
        <v>4</v>
      </c>
      <c r="O60" s="155" t="str">
        <f t="shared" si="83"/>
        <v>Continua</v>
      </c>
      <c r="P60" s="26">
        <f t="shared" si="86"/>
        <v>8</v>
      </c>
      <c r="Q60" s="26" t="str">
        <f t="shared" si="87"/>
        <v>Medio</v>
      </c>
      <c r="R60" s="1">
        <v>25</v>
      </c>
      <c r="S60" s="155" t="str">
        <f t="shared" si="88"/>
        <v>Grave</v>
      </c>
      <c r="T60" s="26">
        <f t="shared" si="89"/>
        <v>200</v>
      </c>
      <c r="U60" s="26" t="str">
        <f t="shared" si="90"/>
        <v>II</v>
      </c>
      <c r="V60" s="36" t="str">
        <f t="shared" si="91"/>
        <v>No Aceptable  o Aceptable con control específico</v>
      </c>
      <c r="W60" s="49">
        <v>4</v>
      </c>
      <c r="X60" s="341" t="s">
        <v>169</v>
      </c>
      <c r="Y60" s="330" t="s">
        <v>20</v>
      </c>
      <c r="Z60" s="330" t="s">
        <v>48</v>
      </c>
      <c r="AA60" s="330" t="s">
        <v>48</v>
      </c>
      <c r="AB60" s="330" t="s">
        <v>48</v>
      </c>
      <c r="AC60" s="341" t="s">
        <v>421</v>
      </c>
      <c r="AD60" s="1" t="s">
        <v>48</v>
      </c>
      <c r="AE60" s="1" t="s">
        <v>361</v>
      </c>
      <c r="AF60" s="155" t="s">
        <v>52</v>
      </c>
      <c r="AG60" s="155" t="s">
        <v>53</v>
      </c>
      <c r="AH60" s="29" t="s">
        <v>422</v>
      </c>
    </row>
    <row r="61" spans="1:34" ht="89.25" customHeight="1" x14ac:dyDescent="0.25">
      <c r="A61" s="326"/>
      <c r="B61" s="201"/>
      <c r="C61" s="203"/>
      <c r="D61" s="212"/>
      <c r="E61" s="330" t="s">
        <v>46</v>
      </c>
      <c r="F61" s="353" t="s">
        <v>132</v>
      </c>
      <c r="G61" s="1" t="s">
        <v>170</v>
      </c>
      <c r="H61" s="1" t="s">
        <v>171</v>
      </c>
      <c r="I61" s="1" t="s">
        <v>48</v>
      </c>
      <c r="J61" s="1" t="s">
        <v>48</v>
      </c>
      <c r="K61" s="1" t="s">
        <v>48</v>
      </c>
      <c r="L61" s="1">
        <v>2</v>
      </c>
      <c r="M61" s="155" t="str">
        <f t="shared" si="85"/>
        <v>Medio</v>
      </c>
      <c r="N61" s="1">
        <v>4</v>
      </c>
      <c r="O61" s="155" t="str">
        <f t="shared" si="83"/>
        <v>Continua</v>
      </c>
      <c r="P61" s="26">
        <f t="shared" si="86"/>
        <v>8</v>
      </c>
      <c r="Q61" s="26" t="str">
        <f t="shared" si="87"/>
        <v>Medio</v>
      </c>
      <c r="R61" s="1">
        <v>25</v>
      </c>
      <c r="S61" s="155" t="str">
        <f t="shared" si="88"/>
        <v>Grave</v>
      </c>
      <c r="T61" s="26">
        <f t="shared" si="89"/>
        <v>200</v>
      </c>
      <c r="U61" s="26" t="str">
        <f t="shared" si="90"/>
        <v>II</v>
      </c>
      <c r="V61" s="36" t="str">
        <f t="shared" si="91"/>
        <v>No Aceptable  o Aceptable con control específico</v>
      </c>
      <c r="W61" s="49">
        <v>4</v>
      </c>
      <c r="X61" s="1" t="s">
        <v>169</v>
      </c>
      <c r="Y61" s="1" t="s">
        <v>20</v>
      </c>
      <c r="Z61" s="1" t="s">
        <v>48</v>
      </c>
      <c r="AA61" s="1" t="s">
        <v>48</v>
      </c>
      <c r="AB61" s="1" t="s">
        <v>48</v>
      </c>
      <c r="AC61" s="341" t="s">
        <v>421</v>
      </c>
      <c r="AD61" s="1" t="s">
        <v>48</v>
      </c>
      <c r="AE61" s="1" t="s">
        <v>362</v>
      </c>
      <c r="AF61" s="155" t="s">
        <v>61</v>
      </c>
      <c r="AG61" s="155" t="s">
        <v>53</v>
      </c>
      <c r="AH61" s="29" t="s">
        <v>422</v>
      </c>
    </row>
    <row r="62" spans="1:34" s="42" customFormat="1" ht="89.25" customHeight="1" x14ac:dyDescent="0.25">
      <c r="A62" s="338"/>
      <c r="B62" s="201"/>
      <c r="C62" s="203"/>
      <c r="D62" s="212"/>
      <c r="E62" s="333" t="s">
        <v>46</v>
      </c>
      <c r="F62" s="353" t="s">
        <v>172</v>
      </c>
      <c r="G62" s="44" t="s">
        <v>424</v>
      </c>
      <c r="H62" s="44" t="s">
        <v>173</v>
      </c>
      <c r="I62" s="44" t="s">
        <v>88</v>
      </c>
      <c r="J62" s="44" t="s">
        <v>88</v>
      </c>
      <c r="K62" s="44" t="s">
        <v>88</v>
      </c>
      <c r="L62" s="333">
        <v>2</v>
      </c>
      <c r="M62" s="162" t="str">
        <f t="shared" si="85"/>
        <v>Medio</v>
      </c>
      <c r="N62" s="44">
        <v>3</v>
      </c>
      <c r="O62" s="162" t="str">
        <f t="shared" si="83"/>
        <v>Frecuente</v>
      </c>
      <c r="P62" s="57">
        <f t="shared" si="86"/>
        <v>6</v>
      </c>
      <c r="Q62" s="57" t="str">
        <f t="shared" si="87"/>
        <v>Medio</v>
      </c>
      <c r="R62" s="333">
        <v>25</v>
      </c>
      <c r="S62" s="162" t="str">
        <f t="shared" si="88"/>
        <v>Grave</v>
      </c>
      <c r="T62" s="57">
        <f t="shared" si="89"/>
        <v>150</v>
      </c>
      <c r="U62" s="57" t="str">
        <f t="shared" si="90"/>
        <v>II</v>
      </c>
      <c r="V62" s="36" t="str">
        <f>+IF(U62=0,"",IF(U62="I","No Aceptable",IF(U62="II","No Aceptable  o Aceptable con control específico",IF(U62="III","Mejorable",IF(U62="IV","Aceptable","")))))</f>
        <v>No Aceptable  o Aceptable con control específico</v>
      </c>
      <c r="W62" s="49">
        <v>4</v>
      </c>
      <c r="X62" s="44" t="s">
        <v>174</v>
      </c>
      <c r="Y62" s="44" t="s">
        <v>46</v>
      </c>
      <c r="Z62" s="44" t="s">
        <v>46</v>
      </c>
      <c r="AA62" s="333" t="s">
        <v>48</v>
      </c>
      <c r="AB62" s="44" t="s">
        <v>48</v>
      </c>
      <c r="AC62" s="44" t="s">
        <v>452</v>
      </c>
      <c r="AD62" s="44" t="s">
        <v>48</v>
      </c>
      <c r="AE62" s="162" t="s">
        <v>70</v>
      </c>
      <c r="AF62" s="155" t="s">
        <v>52</v>
      </c>
      <c r="AG62" s="162" t="s">
        <v>53</v>
      </c>
      <c r="AH62" s="45"/>
    </row>
    <row r="63" spans="1:34" ht="89.25" customHeight="1" thickBot="1" x14ac:dyDescent="0.3">
      <c r="A63" s="326"/>
      <c r="B63" s="237"/>
      <c r="C63" s="216"/>
      <c r="D63" s="238"/>
      <c r="E63" s="336" t="s">
        <v>43</v>
      </c>
      <c r="F63" s="37" t="s">
        <v>68</v>
      </c>
      <c r="G63" s="368" t="s">
        <v>69</v>
      </c>
      <c r="H63" s="55" t="s">
        <v>442</v>
      </c>
      <c r="I63" s="157" t="s">
        <v>48</v>
      </c>
      <c r="J63" s="157" t="s">
        <v>48</v>
      </c>
      <c r="K63" s="157" t="s">
        <v>48</v>
      </c>
      <c r="L63" s="38">
        <v>2</v>
      </c>
      <c r="M63" s="157" t="str">
        <f t="shared" si="85"/>
        <v>Medio</v>
      </c>
      <c r="N63" s="38">
        <v>2</v>
      </c>
      <c r="O63" s="157" t="str">
        <f t="shared" si="83"/>
        <v>Ocasional</v>
      </c>
      <c r="P63" s="37">
        <f t="shared" si="86"/>
        <v>4</v>
      </c>
      <c r="Q63" s="37" t="str">
        <f t="shared" si="87"/>
        <v>Bajo</v>
      </c>
      <c r="R63" s="38">
        <v>25</v>
      </c>
      <c r="S63" s="157" t="str">
        <f t="shared" si="88"/>
        <v>Grave</v>
      </c>
      <c r="T63" s="37">
        <f t="shared" si="89"/>
        <v>100</v>
      </c>
      <c r="U63" s="37" t="str">
        <f t="shared" si="90"/>
        <v>III</v>
      </c>
      <c r="V63" s="53" t="str">
        <f>+IF(U63=0,"",IF(U63="I","No Aceptable",IF(U63="II","No Aceptable  o Aceptable con control específico",IF(U63="III","Mejorable",IF(U63="IV","Aceptable","")))))</f>
        <v>Mejorable</v>
      </c>
      <c r="W63" s="159">
        <v>4</v>
      </c>
      <c r="X63" s="38" t="s">
        <v>388</v>
      </c>
      <c r="Y63" s="157" t="s">
        <v>46</v>
      </c>
      <c r="Z63" s="157" t="s">
        <v>48</v>
      </c>
      <c r="AA63" s="157" t="s">
        <v>48</v>
      </c>
      <c r="AB63" s="38" t="s">
        <v>48</v>
      </c>
      <c r="AC63" s="52" t="s">
        <v>443</v>
      </c>
      <c r="AD63" s="157" t="s">
        <v>48</v>
      </c>
      <c r="AE63" s="157" t="s">
        <v>70</v>
      </c>
      <c r="AF63" s="157" t="s">
        <v>52</v>
      </c>
      <c r="AG63" s="157" t="s">
        <v>53</v>
      </c>
      <c r="AH63" s="39"/>
    </row>
    <row r="64" spans="1:34" ht="89.25" customHeight="1" thickBot="1" x14ac:dyDescent="0.3">
      <c r="A64" s="326"/>
      <c r="B64" s="245" t="s">
        <v>85</v>
      </c>
      <c r="C64" s="200" t="s">
        <v>175</v>
      </c>
      <c r="D64" s="247" t="s">
        <v>176</v>
      </c>
      <c r="E64" s="349" t="s">
        <v>46</v>
      </c>
      <c r="F64" s="26" t="s">
        <v>82</v>
      </c>
      <c r="G64" s="363" t="s">
        <v>370</v>
      </c>
      <c r="H64" s="22" t="s">
        <v>107</v>
      </c>
      <c r="I64" s="151" t="s">
        <v>407</v>
      </c>
      <c r="J64" s="151" t="s">
        <v>408</v>
      </c>
      <c r="K64" s="151" t="s">
        <v>409</v>
      </c>
      <c r="L64" s="22">
        <v>2</v>
      </c>
      <c r="M64" s="154" t="str">
        <f t="shared" ref="M64:M67" si="92">+IF(L64="","Bajo",IF(L64=2,"Medio",IF(L64=6,"Alto",IF(L64=10,"Muy Alto",""))))</f>
        <v>Medio</v>
      </c>
      <c r="N64" s="349">
        <v>3</v>
      </c>
      <c r="O64" s="154" t="str">
        <f t="shared" ref="O64:O84" si="93">+IF(N64=0,"",IF(N64=1,"Esporádica",IF(N64=2,"Ocasional",IF(N64=3,"Frecuente",IF(N64=4,"Continua","")))))</f>
        <v>Frecuente</v>
      </c>
      <c r="P64" s="35">
        <f t="shared" ref="P64:P67" si="94">+IF(L64="",N64,(N64*L64))</f>
        <v>6</v>
      </c>
      <c r="Q64" s="35" t="str">
        <f t="shared" ref="Q64:Q67" si="95">+IF(P64=0,"",IF(P64&lt;5,"Bajo",IF(P64&lt;9,"Medio",IF(P64&lt;21,"Alto",IF(P64&lt;41,"Muy Alto","")))))</f>
        <v>Medio</v>
      </c>
      <c r="R64" s="349">
        <v>10</v>
      </c>
      <c r="S64" s="154" t="str">
        <f t="shared" ref="S64:S67" si="96">+IF(R64=0,"",IF(R64&lt;11,"Leve",IF(R64&lt;26,"Grave",IF(R64&lt;61,"Muy Grave",IF(R64&lt;101,"Muerte","")))))</f>
        <v>Leve</v>
      </c>
      <c r="T64" s="35">
        <f t="shared" ref="T64:T67" si="97">+R64*P64</f>
        <v>60</v>
      </c>
      <c r="U64" s="35" t="str">
        <f t="shared" ref="U64:U67" si="98">+IF(T64=0,"",IF(T64&lt;21,"IV",IF(T64&lt;121,"III",IF(T64&lt;501,"II",IF(T64&lt;4001,"I","")))))</f>
        <v>III</v>
      </c>
      <c r="V64" s="21" t="str">
        <f t="shared" ref="V64:V65" si="99">+IF(U64=0,"",IF(U64="I","No Aceptable",IF(U64="II","No Aceptable  o Aceptable con control específico",IF(U64="III","Mejorable",IF(U64="IV","Aceptable","")))))</f>
        <v>Mejorable</v>
      </c>
      <c r="W64" s="154">
        <v>4</v>
      </c>
      <c r="X64" s="22" t="s">
        <v>84</v>
      </c>
      <c r="Y64" s="369" t="s">
        <v>46</v>
      </c>
      <c r="Z64" s="369" t="s">
        <v>48</v>
      </c>
      <c r="AA64" s="369" t="s">
        <v>48</v>
      </c>
      <c r="AB64" s="151" t="s">
        <v>48</v>
      </c>
      <c r="AC64" s="325" t="s">
        <v>447</v>
      </c>
      <c r="AD64" s="151" t="s">
        <v>120</v>
      </c>
      <c r="AE64" s="340" t="s">
        <v>109</v>
      </c>
      <c r="AF64" s="154" t="s">
        <v>52</v>
      </c>
      <c r="AG64" s="342" t="s">
        <v>110</v>
      </c>
      <c r="AH64" s="23"/>
    </row>
    <row r="65" spans="1:37" ht="121.5" customHeight="1" thickBot="1" x14ac:dyDescent="0.3">
      <c r="A65" s="326"/>
      <c r="B65" s="246"/>
      <c r="C65" s="226"/>
      <c r="D65" s="248"/>
      <c r="E65" s="343" t="s">
        <v>43</v>
      </c>
      <c r="F65" s="32" t="s">
        <v>68</v>
      </c>
      <c r="G65" s="41" t="s">
        <v>69</v>
      </c>
      <c r="H65" s="55" t="s">
        <v>442</v>
      </c>
      <c r="I65" s="156" t="s">
        <v>48</v>
      </c>
      <c r="J65" s="156" t="s">
        <v>48</v>
      </c>
      <c r="K65" s="156" t="s">
        <v>48</v>
      </c>
      <c r="L65" s="33">
        <v>2</v>
      </c>
      <c r="M65" s="156" t="str">
        <f t="shared" si="92"/>
        <v>Medio</v>
      </c>
      <c r="N65" s="33">
        <v>2</v>
      </c>
      <c r="O65" s="156" t="str">
        <f t="shared" si="93"/>
        <v>Ocasional</v>
      </c>
      <c r="P65" s="32">
        <f t="shared" si="94"/>
        <v>4</v>
      </c>
      <c r="Q65" s="32" t="str">
        <f t="shared" si="95"/>
        <v>Bajo</v>
      </c>
      <c r="R65" s="33">
        <v>25</v>
      </c>
      <c r="S65" s="156" t="str">
        <f t="shared" si="96"/>
        <v>Grave</v>
      </c>
      <c r="T65" s="32">
        <f t="shared" si="97"/>
        <v>100</v>
      </c>
      <c r="U65" s="32" t="str">
        <f t="shared" si="98"/>
        <v>III</v>
      </c>
      <c r="V65" s="40" t="str">
        <f t="shared" si="99"/>
        <v>Mejorable</v>
      </c>
      <c r="W65" s="156">
        <v>4</v>
      </c>
      <c r="X65" s="38" t="s">
        <v>388</v>
      </c>
      <c r="Y65" s="156" t="s">
        <v>46</v>
      </c>
      <c r="Z65" s="156" t="s">
        <v>48</v>
      </c>
      <c r="AA65" s="156" t="s">
        <v>48</v>
      </c>
      <c r="AB65" s="33" t="s">
        <v>67</v>
      </c>
      <c r="AC65" s="52" t="s">
        <v>443</v>
      </c>
      <c r="AD65" s="156" t="s">
        <v>48</v>
      </c>
      <c r="AE65" s="156" t="s">
        <v>70</v>
      </c>
      <c r="AF65" s="156" t="s">
        <v>52</v>
      </c>
      <c r="AG65" s="156" t="s">
        <v>53</v>
      </c>
      <c r="AH65" s="34"/>
    </row>
    <row r="66" spans="1:37" ht="89.25" customHeight="1" x14ac:dyDescent="0.2">
      <c r="A66" s="326"/>
      <c r="B66" s="200" t="s">
        <v>45</v>
      </c>
      <c r="C66" s="209" t="s">
        <v>177</v>
      </c>
      <c r="D66" s="223" t="s">
        <v>178</v>
      </c>
      <c r="E66" s="22" t="s">
        <v>46</v>
      </c>
      <c r="F66" s="35" t="s">
        <v>68</v>
      </c>
      <c r="G66" s="54" t="s">
        <v>453</v>
      </c>
      <c r="H66" s="55" t="s">
        <v>442</v>
      </c>
      <c r="I66" s="157" t="s">
        <v>48</v>
      </c>
      <c r="J66" s="157" t="s">
        <v>48</v>
      </c>
      <c r="K66" s="157" t="s">
        <v>48</v>
      </c>
      <c r="L66" s="22">
        <v>2</v>
      </c>
      <c r="M66" s="154" t="str">
        <f t="shared" si="92"/>
        <v>Medio</v>
      </c>
      <c r="N66" s="370">
        <v>2</v>
      </c>
      <c r="O66" s="154" t="str">
        <f t="shared" si="93"/>
        <v>Ocasional</v>
      </c>
      <c r="P66" s="35">
        <f t="shared" si="94"/>
        <v>4</v>
      </c>
      <c r="Q66" s="35" t="str">
        <f t="shared" si="95"/>
        <v>Bajo</v>
      </c>
      <c r="R66" s="350">
        <v>100</v>
      </c>
      <c r="S66" s="154" t="str">
        <f t="shared" si="96"/>
        <v>Muerte</v>
      </c>
      <c r="T66" s="35">
        <f t="shared" si="97"/>
        <v>400</v>
      </c>
      <c r="U66" s="35" t="str">
        <f t="shared" si="98"/>
        <v>II</v>
      </c>
      <c r="V66" s="21" t="str">
        <f t="shared" ref="V66:V67" si="100">+IF(U66=0,"",IF(U66="I","No Aceptable",IF(U66="II","No Aceptable  o Aceptable con control específico",IF(U66="III","Aceptable",IF(U66="IV","Aceptable","")))))</f>
        <v>No Aceptable  o Aceptable con control específico</v>
      </c>
      <c r="W66" s="154">
        <v>2</v>
      </c>
      <c r="X66" s="38" t="s">
        <v>388</v>
      </c>
      <c r="Y66" s="22" t="s">
        <v>46</v>
      </c>
      <c r="Z66" s="22" t="s">
        <v>67</v>
      </c>
      <c r="AA66" s="22" t="s">
        <v>67</v>
      </c>
      <c r="AB66" s="22" t="s">
        <v>365</v>
      </c>
      <c r="AC66" s="22" t="s">
        <v>180</v>
      </c>
      <c r="AD66" s="22" t="s">
        <v>181</v>
      </c>
      <c r="AE66" s="154" t="s">
        <v>72</v>
      </c>
      <c r="AF66" s="154" t="s">
        <v>52</v>
      </c>
      <c r="AG66" s="154" t="s">
        <v>53</v>
      </c>
      <c r="AH66" s="23"/>
    </row>
    <row r="67" spans="1:37" ht="128.25" customHeight="1" thickBot="1" x14ac:dyDescent="0.3">
      <c r="A67" s="326"/>
      <c r="B67" s="226"/>
      <c r="C67" s="210"/>
      <c r="D67" s="227"/>
      <c r="E67" s="343" t="s">
        <v>46</v>
      </c>
      <c r="F67" s="26" t="s">
        <v>400</v>
      </c>
      <c r="G67" s="1" t="s">
        <v>343</v>
      </c>
      <c r="H67" s="33" t="s">
        <v>58</v>
      </c>
      <c r="I67" s="33" t="s">
        <v>48</v>
      </c>
      <c r="J67" s="33" t="s">
        <v>48</v>
      </c>
      <c r="K67" s="155" t="s">
        <v>417</v>
      </c>
      <c r="L67" s="33">
        <v>2</v>
      </c>
      <c r="M67" s="156" t="str">
        <f t="shared" si="92"/>
        <v>Medio</v>
      </c>
      <c r="N67" s="343">
        <v>2</v>
      </c>
      <c r="O67" s="156" t="str">
        <f t="shared" si="93"/>
        <v>Ocasional</v>
      </c>
      <c r="P67" s="32">
        <f t="shared" si="94"/>
        <v>4</v>
      </c>
      <c r="Q67" s="32" t="str">
        <f t="shared" si="95"/>
        <v>Bajo</v>
      </c>
      <c r="R67" s="371">
        <v>25</v>
      </c>
      <c r="S67" s="156" t="str">
        <f t="shared" si="96"/>
        <v>Grave</v>
      </c>
      <c r="T67" s="32">
        <f t="shared" si="97"/>
        <v>100</v>
      </c>
      <c r="U67" s="32" t="str">
        <f t="shared" si="98"/>
        <v>III</v>
      </c>
      <c r="V67" s="40" t="str">
        <f t="shared" si="100"/>
        <v>Aceptable</v>
      </c>
      <c r="W67" s="156">
        <v>2</v>
      </c>
      <c r="X67" s="33" t="s">
        <v>58</v>
      </c>
      <c r="Y67" s="33" t="s">
        <v>46</v>
      </c>
      <c r="Z67" s="33" t="s">
        <v>92</v>
      </c>
      <c r="AA67" s="33" t="s">
        <v>92</v>
      </c>
      <c r="AB67" s="153" t="s">
        <v>179</v>
      </c>
      <c r="AC67" s="153" t="s">
        <v>182</v>
      </c>
      <c r="AD67" s="33" t="s">
        <v>181</v>
      </c>
      <c r="AE67" s="156" t="s">
        <v>72</v>
      </c>
      <c r="AF67" s="156" t="s">
        <v>52</v>
      </c>
      <c r="AG67" s="156" t="s">
        <v>53</v>
      </c>
      <c r="AH67" s="29" t="s">
        <v>382</v>
      </c>
    </row>
    <row r="68" spans="1:37" ht="89.25" customHeight="1" thickBot="1" x14ac:dyDescent="0.3">
      <c r="A68" s="326"/>
      <c r="B68" s="239" t="s">
        <v>183</v>
      </c>
      <c r="C68" s="242" t="s">
        <v>184</v>
      </c>
      <c r="D68" s="372" t="s">
        <v>185</v>
      </c>
      <c r="E68" s="151" t="s">
        <v>46</v>
      </c>
      <c r="F68" s="19" t="s">
        <v>47</v>
      </c>
      <c r="G68" s="151" t="s">
        <v>186</v>
      </c>
      <c r="H68" s="341" t="s">
        <v>112</v>
      </c>
      <c r="I68" s="160" t="s">
        <v>48</v>
      </c>
      <c r="J68" s="349" t="s">
        <v>415</v>
      </c>
      <c r="K68" s="349" t="s">
        <v>416</v>
      </c>
      <c r="L68" s="151">
        <v>2</v>
      </c>
      <c r="M68" s="160" t="str">
        <f>+IF(L68="","Bajo",IF(L68=2,"Medio",IF(L68=6,"Alto",IF(L68=10,"Muy Alto",""))))</f>
        <v>Medio</v>
      </c>
      <c r="N68" s="151">
        <v>3</v>
      </c>
      <c r="O68" s="160" t="str">
        <f t="shared" si="93"/>
        <v>Frecuente</v>
      </c>
      <c r="P68" s="19">
        <f>+IF(L68="",N68,(N68*L68))</f>
        <v>6</v>
      </c>
      <c r="Q68" s="19" t="str">
        <f>+IF(P68=0,"",IF(P68&lt;5,"Bajo",IF(P68&lt;9,"Medio",IF(P68&lt;21,"Alto",IF(P68&lt;41,"Muy Alto","")))))</f>
        <v>Medio</v>
      </c>
      <c r="R68" s="151">
        <v>25</v>
      </c>
      <c r="S68" s="160" t="str">
        <f>+IF(R68=0,"",IF(R68&lt;11,"Leve",IF(R68&lt;26,"Grave",IF(R68&lt;61,"Muy Grave",IF(R68&lt;101,"Muerte","")))))</f>
        <v>Grave</v>
      </c>
      <c r="T68" s="19">
        <f>+R68*P68</f>
        <v>150</v>
      </c>
      <c r="U68" s="19" t="str">
        <f>+IF(T68=0,"",IF(T68&lt;21,"IV",IF(T68&lt;121,"III",IF(T68&lt;501,"II",IF(T68&lt;4001,"I","")))))</f>
        <v>II</v>
      </c>
      <c r="V68" s="19" t="str">
        <f t="shared" ref="V68:V80" si="101">+IF(U68=0,"",IF(U68="I","No Aceptable",IF(U68="II","No Aceptable  o Aceptable con control específico",IF(U68="III","Mejorable",IF(U68="IV","Aceptable","")))))</f>
        <v>No Aceptable  o Aceptable con control específico</v>
      </c>
      <c r="W68" s="160">
        <v>2</v>
      </c>
      <c r="X68" s="22" t="s">
        <v>187</v>
      </c>
      <c r="Y68" s="160" t="s">
        <v>46</v>
      </c>
      <c r="Z68" s="160" t="s">
        <v>48</v>
      </c>
      <c r="AA68" s="160" t="s">
        <v>48</v>
      </c>
      <c r="AB68" s="22"/>
      <c r="AC68" s="325" t="s">
        <v>221</v>
      </c>
      <c r="AD68" s="325" t="s">
        <v>50</v>
      </c>
      <c r="AE68" s="154" t="s">
        <v>51</v>
      </c>
      <c r="AF68" s="160" t="s">
        <v>52</v>
      </c>
      <c r="AG68" s="160" t="s">
        <v>53</v>
      </c>
      <c r="AH68" s="23" t="s">
        <v>220</v>
      </c>
      <c r="AI68" s="42"/>
      <c r="AJ68" s="42"/>
      <c r="AK68" s="42"/>
    </row>
    <row r="69" spans="1:37" ht="89.25" customHeight="1" thickBot="1" x14ac:dyDescent="0.3">
      <c r="A69" s="326"/>
      <c r="B69" s="240"/>
      <c r="C69" s="243"/>
      <c r="D69" s="373"/>
      <c r="E69" s="44" t="s">
        <v>46</v>
      </c>
      <c r="F69" s="353" t="s">
        <v>132</v>
      </c>
      <c r="G69" s="63" t="s">
        <v>425</v>
      </c>
      <c r="H69" s="64" t="s">
        <v>454</v>
      </c>
      <c r="I69" s="1" t="s">
        <v>48</v>
      </c>
      <c r="J69" s="1" t="s">
        <v>48</v>
      </c>
      <c r="K69" s="1" t="s">
        <v>409</v>
      </c>
      <c r="L69" s="337">
        <v>2</v>
      </c>
      <c r="M69" s="155" t="str">
        <f t="shared" ref="M69" si="102">+IF(L69="","Bajo",IF(L69=2,"Medio",IF(L69=6,"Alto",IF(L69=10,"Muy Alto",""))))</f>
        <v>Medio</v>
      </c>
      <c r="N69" s="337">
        <v>4</v>
      </c>
      <c r="O69" s="155" t="str">
        <f t="shared" si="93"/>
        <v>Continua</v>
      </c>
      <c r="P69" s="26">
        <f t="shared" ref="P69" si="103">+IF(L69="",N69,(N69*L69))</f>
        <v>8</v>
      </c>
      <c r="Q69" s="26" t="str">
        <f t="shared" ref="Q69" si="104">+IF(P69=0,"",IF(P69&lt;5,"Bajo",IF(P69&lt;9,"Medio",IF(P69&lt;21,"Alto",IF(P69&lt;41,"Muy Alto","")))))</f>
        <v>Medio</v>
      </c>
      <c r="R69" s="330">
        <v>10</v>
      </c>
      <c r="S69" s="155" t="str">
        <f t="shared" ref="S69" si="105">+IF(R69=0,"",IF(R69&lt;11,"Leve",IF(R69&lt;26,"Grave",IF(R69&lt;61,"Muy Grave",IF(R69&lt;101,"Muerte","")))))</f>
        <v>Leve</v>
      </c>
      <c r="T69" s="26">
        <f t="shared" ref="T69" si="106">+R69*P69</f>
        <v>80</v>
      </c>
      <c r="U69" s="26" t="str">
        <f t="shared" ref="U69:U71" si="107">+IF(T69=0,"",IF(T69&lt;21,"IV",IF(T69&lt;121,"III",IF(T69&lt;501,"II",IF(T69&lt;4001,"I","")))))</f>
        <v>III</v>
      </c>
      <c r="V69" s="36" t="str">
        <f t="shared" si="101"/>
        <v>Mejorable</v>
      </c>
      <c r="W69" s="160">
        <v>2</v>
      </c>
      <c r="X69" s="1" t="s">
        <v>188</v>
      </c>
      <c r="Y69" s="1" t="s">
        <v>20</v>
      </c>
      <c r="Z69" s="1" t="s">
        <v>48</v>
      </c>
      <c r="AA69" s="1" t="s">
        <v>48</v>
      </c>
      <c r="AB69" s="1" t="s">
        <v>48</v>
      </c>
      <c r="AC69" s="51" t="s">
        <v>426</v>
      </c>
      <c r="AD69" s="1" t="s">
        <v>48</v>
      </c>
      <c r="AE69" s="341" t="s">
        <v>189</v>
      </c>
      <c r="AF69" s="330" t="s">
        <v>190</v>
      </c>
      <c r="AG69" s="155" t="s">
        <v>53</v>
      </c>
      <c r="AH69" s="29"/>
      <c r="AI69" s="42"/>
      <c r="AJ69" s="42"/>
      <c r="AK69" s="42"/>
    </row>
    <row r="70" spans="1:37" ht="153" customHeight="1" thickBot="1" x14ac:dyDescent="0.3">
      <c r="A70" s="326"/>
      <c r="B70" s="240"/>
      <c r="C70" s="243"/>
      <c r="D70" s="373"/>
      <c r="E70" s="333" t="s">
        <v>46</v>
      </c>
      <c r="F70" s="26" t="s">
        <v>68</v>
      </c>
      <c r="G70" s="44" t="s">
        <v>455</v>
      </c>
      <c r="H70" s="55" t="s">
        <v>442</v>
      </c>
      <c r="I70" s="162" t="s">
        <v>48</v>
      </c>
      <c r="J70" s="162" t="s">
        <v>48</v>
      </c>
      <c r="K70" s="162" t="s">
        <v>48</v>
      </c>
      <c r="L70" s="44">
        <v>2</v>
      </c>
      <c r="M70" s="162" t="str">
        <f>+IF(L70="","Bajo",IF(L70=2,"Medio",IF(L70=6,"Alto",IF(L70=10,"Muy Alto",""))))</f>
        <v>Medio</v>
      </c>
      <c r="N70" s="44">
        <v>2</v>
      </c>
      <c r="O70" s="162" t="str">
        <f t="shared" si="93"/>
        <v>Ocasional</v>
      </c>
      <c r="P70" s="57">
        <f>+IF(L70="",N70,(N70*L70))</f>
        <v>4</v>
      </c>
      <c r="Q70" s="57" t="str">
        <f>+IF(P70=0,"",IF(P70&lt;5,"Bajo",IF(P70&lt;9,"Medio",IF(P70&lt;21,"Alto",IF(P70&lt;41,"Muy Alto","")))))</f>
        <v>Bajo</v>
      </c>
      <c r="R70" s="44">
        <v>25</v>
      </c>
      <c r="S70" s="162" t="str">
        <f>+IF(R70=0,"",IF(R70&lt;11,"Leve",IF(R70&lt;26,"Grave",IF(R70&lt;61,"Muy Grave",IF(R70&lt;101,"Muerte","")))))</f>
        <v>Grave</v>
      </c>
      <c r="T70" s="57">
        <f>+R70*P70</f>
        <v>100</v>
      </c>
      <c r="U70" s="57" t="str">
        <f t="shared" si="107"/>
        <v>III</v>
      </c>
      <c r="V70" s="36" t="str">
        <f t="shared" si="101"/>
        <v>Mejorable</v>
      </c>
      <c r="W70" s="160">
        <v>2</v>
      </c>
      <c r="X70" s="38" t="s">
        <v>388</v>
      </c>
      <c r="Y70" s="162" t="s">
        <v>46</v>
      </c>
      <c r="Z70" s="162" t="s">
        <v>48</v>
      </c>
      <c r="AA70" s="162" t="s">
        <v>48</v>
      </c>
      <c r="AB70" s="44" t="s">
        <v>67</v>
      </c>
      <c r="AC70" s="52" t="s">
        <v>443</v>
      </c>
      <c r="AD70" s="162" t="s">
        <v>48</v>
      </c>
      <c r="AE70" s="162" t="s">
        <v>70</v>
      </c>
      <c r="AF70" s="155" t="s">
        <v>52</v>
      </c>
      <c r="AG70" s="162" t="s">
        <v>53</v>
      </c>
      <c r="AH70" s="45"/>
      <c r="AI70" s="42"/>
      <c r="AJ70" s="42"/>
      <c r="AK70" s="42"/>
    </row>
    <row r="71" spans="1:37" ht="89.25" customHeight="1" thickBot="1" x14ac:dyDescent="0.3">
      <c r="A71" s="326"/>
      <c r="B71" s="241"/>
      <c r="C71" s="244"/>
      <c r="D71" s="374"/>
      <c r="E71" s="345" t="s">
        <v>46</v>
      </c>
      <c r="F71" s="375" t="s">
        <v>191</v>
      </c>
      <c r="G71" s="41" t="s">
        <v>432</v>
      </c>
      <c r="H71" s="41" t="s">
        <v>192</v>
      </c>
      <c r="I71" s="33" t="s">
        <v>48</v>
      </c>
      <c r="J71" s="33" t="s">
        <v>48</v>
      </c>
      <c r="K71" s="33" t="s">
        <v>162</v>
      </c>
      <c r="L71" s="343">
        <v>6</v>
      </c>
      <c r="M71" s="156" t="str">
        <f t="shared" ref="M71" si="108">+IF(L71="","Bajo",IF(L71=2,"Medio",IF(L71=6,"Alto",IF(L71=10,"Muy Alto",""))))</f>
        <v>Alto</v>
      </c>
      <c r="N71" s="33">
        <v>2</v>
      </c>
      <c r="O71" s="156" t="str">
        <f t="shared" si="93"/>
        <v>Ocasional</v>
      </c>
      <c r="P71" s="32">
        <f t="shared" ref="P71" si="109">+IF(L71="",N71,(N71*L71))</f>
        <v>12</v>
      </c>
      <c r="Q71" s="32" t="str">
        <f t="shared" ref="Q71" si="110">+IF(P71=0,"",IF(P71&lt;5,"Bajo",IF(P71&lt;9,"Medio",IF(P71&lt;21,"Alto",IF(P71&lt;41,"Muy Alto","")))))</f>
        <v>Alto</v>
      </c>
      <c r="R71" s="343">
        <v>10</v>
      </c>
      <c r="S71" s="156" t="str">
        <f t="shared" ref="S71" si="111">+IF(R71=0,"",IF(R71&lt;11,"Leve",IF(R71&lt;26,"Grave",IF(R71&lt;61,"Muy Grave",IF(R71&lt;101,"Muerte","")))))</f>
        <v>Leve</v>
      </c>
      <c r="T71" s="32">
        <f t="shared" ref="T71" si="112">+R71*P71</f>
        <v>120</v>
      </c>
      <c r="U71" s="32" t="str">
        <f t="shared" si="107"/>
        <v>III</v>
      </c>
      <c r="V71" s="40" t="str">
        <f t="shared" si="101"/>
        <v>Mejorable</v>
      </c>
      <c r="W71" s="160">
        <v>2</v>
      </c>
      <c r="X71" s="33" t="s">
        <v>187</v>
      </c>
      <c r="Y71" s="33" t="s">
        <v>46</v>
      </c>
      <c r="Z71" s="343" t="s">
        <v>48</v>
      </c>
      <c r="AA71" s="343" t="s">
        <v>48</v>
      </c>
      <c r="AB71" s="33" t="s">
        <v>193</v>
      </c>
      <c r="AC71" s="33" t="s">
        <v>435</v>
      </c>
      <c r="AD71" s="33" t="s">
        <v>194</v>
      </c>
      <c r="AE71" s="156" t="s">
        <v>60</v>
      </c>
      <c r="AF71" s="156" t="s">
        <v>52</v>
      </c>
      <c r="AG71" s="43" t="s">
        <v>53</v>
      </c>
      <c r="AH71" s="29" t="s">
        <v>408</v>
      </c>
      <c r="AI71" s="42"/>
      <c r="AJ71" s="42"/>
      <c r="AK71" s="42"/>
    </row>
    <row r="72" spans="1:37" s="42" customFormat="1" ht="89.25" customHeight="1" x14ac:dyDescent="0.25">
      <c r="A72" s="338"/>
      <c r="B72" s="200" t="s">
        <v>85</v>
      </c>
      <c r="C72" s="209" t="s">
        <v>195</v>
      </c>
      <c r="D72" s="223" t="s">
        <v>118</v>
      </c>
      <c r="E72" s="349" t="s">
        <v>46</v>
      </c>
      <c r="F72" s="19" t="s">
        <v>47</v>
      </c>
      <c r="G72" s="151" t="s">
        <v>71</v>
      </c>
      <c r="H72" s="341" t="s">
        <v>112</v>
      </c>
      <c r="I72" s="154" t="s">
        <v>48</v>
      </c>
      <c r="J72" s="349" t="s">
        <v>415</v>
      </c>
      <c r="K72" s="349" t="s">
        <v>416</v>
      </c>
      <c r="L72" s="22">
        <v>2</v>
      </c>
      <c r="M72" s="154" t="str">
        <f>+IF(L72="","Bajo",IF(L72=2,"Medio",IF(L72=6,"Alto",IF(L72=10,"Muy Alto",""))))</f>
        <v>Medio</v>
      </c>
      <c r="N72" s="22">
        <v>3</v>
      </c>
      <c r="O72" s="154" t="str">
        <f t="shared" si="93"/>
        <v>Frecuente</v>
      </c>
      <c r="P72" s="35">
        <f>+IF(L72="",N72,(N72*L72))</f>
        <v>6</v>
      </c>
      <c r="Q72" s="35" t="str">
        <f>+IF(P72=0,"",IF(P72&lt;5,"Bajo",IF(P72&lt;9,"Medio",IF(P72&lt;21,"Alto",IF(P72&lt;41,"Muy Alto","")))))</f>
        <v>Medio</v>
      </c>
      <c r="R72" s="22">
        <v>25</v>
      </c>
      <c r="S72" s="154" t="str">
        <f>+IF(R72=0,"",IF(R72&lt;11,"Leve",IF(R72&lt;26,"Grave",IF(R72&lt;61,"Muy Grave",IF(R72&lt;101,"Muerte","")))))</f>
        <v>Grave</v>
      </c>
      <c r="T72" s="35">
        <f>+R72*P72</f>
        <v>150</v>
      </c>
      <c r="U72" s="35" t="str">
        <f>+IF(T72=0,"",IF(T72&lt;21,"IV",IF(T72&lt;121,"III",IF(T72&lt;501,"II",IF(T72&lt;4001,"I","")))))</f>
        <v>II</v>
      </c>
      <c r="V72" s="21" t="str">
        <f t="shared" si="101"/>
        <v>No Aceptable  o Aceptable con control específico</v>
      </c>
      <c r="W72" s="154">
        <v>4</v>
      </c>
      <c r="X72" s="22" t="s">
        <v>187</v>
      </c>
      <c r="Y72" s="154" t="s">
        <v>46</v>
      </c>
      <c r="Z72" s="154" t="s">
        <v>48</v>
      </c>
      <c r="AA72" s="154" t="s">
        <v>48</v>
      </c>
      <c r="AB72" s="22"/>
      <c r="AC72" s="325" t="s">
        <v>221</v>
      </c>
      <c r="AD72" s="325" t="s">
        <v>50</v>
      </c>
      <c r="AE72" s="154" t="s">
        <v>196</v>
      </c>
      <c r="AF72" s="154" t="s">
        <v>52</v>
      </c>
      <c r="AG72" s="154" t="s">
        <v>53</v>
      </c>
      <c r="AH72" s="23" t="s">
        <v>220</v>
      </c>
      <c r="AI72" s="30"/>
      <c r="AJ72" s="30"/>
      <c r="AK72" s="30"/>
    </row>
    <row r="73" spans="1:37" s="42" customFormat="1" ht="89.25" customHeight="1" x14ac:dyDescent="0.25">
      <c r="A73" s="338"/>
      <c r="B73" s="201"/>
      <c r="C73" s="203"/>
      <c r="D73" s="224"/>
      <c r="E73" s="330" t="s">
        <v>46</v>
      </c>
      <c r="F73" s="26" t="s">
        <v>400</v>
      </c>
      <c r="G73" s="1" t="s">
        <v>73</v>
      </c>
      <c r="H73" s="44" t="s">
        <v>401</v>
      </c>
      <c r="I73" s="1" t="s">
        <v>48</v>
      </c>
      <c r="J73" s="1" t="s">
        <v>48</v>
      </c>
      <c r="K73" s="155" t="s">
        <v>417</v>
      </c>
      <c r="L73" s="1">
        <v>2</v>
      </c>
      <c r="M73" s="155" t="str">
        <f t="shared" ref="M73" si="113">+IF(L73="","Bajo",IF(L73=2,"Medio",IF(L73=6,"Alto",IF(L73=10,"Muy Alto",""))))</f>
        <v>Medio</v>
      </c>
      <c r="N73" s="1">
        <v>2</v>
      </c>
      <c r="O73" s="155" t="str">
        <f t="shared" si="93"/>
        <v>Ocasional</v>
      </c>
      <c r="P73" s="26">
        <f t="shared" ref="P73" si="114">+IF(L73="",N73,(N73*L73))</f>
        <v>4</v>
      </c>
      <c r="Q73" s="26" t="str">
        <f t="shared" ref="Q73" si="115">+IF(P73=0,"",IF(P73&lt;5,"Bajo",IF(P73&lt;9,"Medio",IF(P73&lt;21,"Alto",IF(P73&lt;41,"Muy Alto","")))))</f>
        <v>Bajo</v>
      </c>
      <c r="R73" s="1">
        <v>25</v>
      </c>
      <c r="S73" s="155" t="str">
        <f t="shared" ref="S73" si="116">+IF(R73=0,"",IF(R73&lt;11,"Leve",IF(R73&lt;26,"Grave",IF(R73&lt;61,"Muy Grave",IF(R73&lt;101,"Muerte","")))))</f>
        <v>Grave</v>
      </c>
      <c r="T73" s="26">
        <f t="shared" ref="T73" si="117">+R73*P73</f>
        <v>100</v>
      </c>
      <c r="U73" s="26" t="str">
        <f t="shared" ref="U73" si="118">+IF(T73=0,"",IF(T73&lt;21,"IV",IF(T73&lt;121,"III",IF(T73&lt;501,"II",IF(T73&lt;4001,"I","")))))</f>
        <v>III</v>
      </c>
      <c r="V73" s="36" t="str">
        <f t="shared" si="101"/>
        <v>Mejorable</v>
      </c>
      <c r="W73" s="155">
        <v>4</v>
      </c>
      <c r="X73" s="1" t="s">
        <v>402</v>
      </c>
      <c r="Y73" s="155" t="s">
        <v>46</v>
      </c>
      <c r="Z73" s="155" t="s">
        <v>48</v>
      </c>
      <c r="AA73" s="155" t="s">
        <v>48</v>
      </c>
      <c r="AB73" s="1" t="s">
        <v>63</v>
      </c>
      <c r="AC73" s="152" t="s">
        <v>449</v>
      </c>
      <c r="AD73" s="155" t="s">
        <v>48</v>
      </c>
      <c r="AE73" s="155" t="s">
        <v>60</v>
      </c>
      <c r="AF73" s="155" t="s">
        <v>52</v>
      </c>
      <c r="AG73" s="155" t="s">
        <v>53</v>
      </c>
      <c r="AH73" s="29"/>
      <c r="AI73" s="30"/>
      <c r="AJ73" s="30"/>
      <c r="AK73" s="30"/>
    </row>
    <row r="74" spans="1:37" s="42" customFormat="1" ht="89.25" customHeight="1" x14ac:dyDescent="0.25">
      <c r="A74" s="338"/>
      <c r="B74" s="201"/>
      <c r="C74" s="203"/>
      <c r="D74" s="224"/>
      <c r="E74" s="330" t="s">
        <v>46</v>
      </c>
      <c r="F74" s="161" t="s">
        <v>197</v>
      </c>
      <c r="G74" s="1" t="s">
        <v>198</v>
      </c>
      <c r="H74" s="1" t="s">
        <v>199</v>
      </c>
      <c r="I74" s="1" t="s">
        <v>48</v>
      </c>
      <c r="J74" s="1" t="s">
        <v>48</v>
      </c>
      <c r="K74" s="1" t="s">
        <v>48</v>
      </c>
      <c r="L74" s="1">
        <v>6</v>
      </c>
      <c r="M74" s="155" t="str">
        <f>+IF(L74="","Bajo",IF(L74=2,"Medio",IF(L74=6,"Alto",IF(L74=10,"Muy Alto",""))))</f>
        <v>Alto</v>
      </c>
      <c r="N74" s="1">
        <v>3</v>
      </c>
      <c r="O74" s="155" t="str">
        <f t="shared" si="93"/>
        <v>Frecuente</v>
      </c>
      <c r="P74" s="26">
        <f>+IF(L74="",N74,(N74*L74))</f>
        <v>18</v>
      </c>
      <c r="Q74" s="26" t="str">
        <f>+IF(P74=0,"",IF(P74&lt;5,"Bajo",IF(P74&lt;9,"Medio",IF(P74&lt;21,"Alto",IF(P74&lt;41,"Muy Alto","")))))</f>
        <v>Alto</v>
      </c>
      <c r="R74" s="1">
        <v>25</v>
      </c>
      <c r="S74" s="155" t="str">
        <f>+IF(R74=0,"",IF(R74&lt;11,"Leve",IF(R74&lt;26,"Grave",IF(R74&lt;61,"Muy Grave",IF(R74&lt;101,"Muerte","")))))</f>
        <v>Grave</v>
      </c>
      <c r="T74" s="26">
        <f>+R74*P74</f>
        <v>450</v>
      </c>
      <c r="U74" s="26" t="str">
        <f>+IF(T74=0,"",IF(T74&lt;21,"IV",IF(T74&lt;121,"III",IF(T74&lt;501,"II",IF(T74&lt;4001,"I","")))))</f>
        <v>II</v>
      </c>
      <c r="V74" s="36" t="str">
        <f t="shared" si="101"/>
        <v>No Aceptable  o Aceptable con control específico</v>
      </c>
      <c r="W74" s="155">
        <v>4</v>
      </c>
      <c r="X74" s="1" t="s">
        <v>200</v>
      </c>
      <c r="Y74" s="1" t="s">
        <v>46</v>
      </c>
      <c r="Z74" s="1" t="s">
        <v>43</v>
      </c>
      <c r="AA74" s="1" t="s">
        <v>43</v>
      </c>
      <c r="AB74" s="1" t="s">
        <v>67</v>
      </c>
      <c r="AC74" s="51" t="s">
        <v>201</v>
      </c>
      <c r="AD74" s="1" t="s">
        <v>48</v>
      </c>
      <c r="AE74" s="341" t="s">
        <v>196</v>
      </c>
      <c r="AF74" s="155" t="s">
        <v>52</v>
      </c>
      <c r="AG74" s="155" t="s">
        <v>53</v>
      </c>
      <c r="AH74" s="376"/>
      <c r="AI74" s="30"/>
      <c r="AJ74" s="30"/>
      <c r="AK74" s="30"/>
    </row>
    <row r="75" spans="1:37" ht="141" customHeight="1" thickBot="1" x14ac:dyDescent="0.3">
      <c r="A75" s="326"/>
      <c r="B75" s="226"/>
      <c r="C75" s="210"/>
      <c r="D75" s="227"/>
      <c r="E75" s="343" t="s">
        <v>43</v>
      </c>
      <c r="F75" s="32" t="s">
        <v>68</v>
      </c>
      <c r="G75" s="41" t="s">
        <v>69</v>
      </c>
      <c r="H75" s="55" t="s">
        <v>442</v>
      </c>
      <c r="I75" s="156" t="s">
        <v>48</v>
      </c>
      <c r="J75" s="156" t="s">
        <v>48</v>
      </c>
      <c r="K75" s="156" t="s">
        <v>48</v>
      </c>
      <c r="L75" s="33">
        <v>2</v>
      </c>
      <c r="M75" s="156" t="str">
        <f t="shared" ref="M75:M79" si="119">+IF(L75="","Bajo",IF(L75=2,"Medio",IF(L75=6,"Alto",IF(L75=10,"Muy Alto",""))))</f>
        <v>Medio</v>
      </c>
      <c r="N75" s="33">
        <v>2</v>
      </c>
      <c r="O75" s="156" t="str">
        <f t="shared" si="93"/>
        <v>Ocasional</v>
      </c>
      <c r="P75" s="32">
        <f t="shared" ref="P75:P79" si="120">+IF(L75="",N75,(N75*L75))</f>
        <v>4</v>
      </c>
      <c r="Q75" s="32" t="str">
        <f t="shared" ref="Q75:Q79" si="121">+IF(P75=0,"",IF(P75&lt;5,"Bajo",IF(P75&lt;9,"Medio",IF(P75&lt;21,"Alto",IF(P75&lt;41,"Muy Alto","")))))</f>
        <v>Bajo</v>
      </c>
      <c r="R75" s="33">
        <v>25</v>
      </c>
      <c r="S75" s="156" t="str">
        <f t="shared" ref="S75:S79" si="122">+IF(R75=0,"",IF(R75&lt;11,"Leve",IF(R75&lt;26,"Grave",IF(R75&lt;61,"Muy Grave",IF(R75&lt;101,"Muerte","")))))</f>
        <v>Grave</v>
      </c>
      <c r="T75" s="32">
        <f t="shared" ref="T75:T79" si="123">+R75*P75</f>
        <v>100</v>
      </c>
      <c r="U75" s="32" t="str">
        <f t="shared" ref="U75:U79" si="124">+IF(T75=0,"",IF(T75&lt;21,"IV",IF(T75&lt;121,"III",IF(T75&lt;501,"II",IF(T75&lt;4001,"I","")))))</f>
        <v>III</v>
      </c>
      <c r="V75" s="40" t="str">
        <f t="shared" si="101"/>
        <v>Mejorable</v>
      </c>
      <c r="W75" s="156">
        <v>4</v>
      </c>
      <c r="X75" s="38" t="s">
        <v>388</v>
      </c>
      <c r="Y75" s="156" t="s">
        <v>46</v>
      </c>
      <c r="Z75" s="156" t="s">
        <v>48</v>
      </c>
      <c r="AA75" s="156" t="s">
        <v>48</v>
      </c>
      <c r="AB75" s="33" t="s">
        <v>67</v>
      </c>
      <c r="AC75" s="52" t="s">
        <v>443</v>
      </c>
      <c r="AD75" s="156" t="s">
        <v>48</v>
      </c>
      <c r="AE75" s="156" t="s">
        <v>196</v>
      </c>
      <c r="AF75" s="156" t="s">
        <v>52</v>
      </c>
      <c r="AG75" s="156" t="s">
        <v>53</v>
      </c>
      <c r="AH75" s="34"/>
    </row>
    <row r="76" spans="1:37" s="42" customFormat="1" ht="89.25" customHeight="1" thickBot="1" x14ac:dyDescent="0.3">
      <c r="A76" s="338"/>
      <c r="B76" s="200" t="s">
        <v>202</v>
      </c>
      <c r="C76" s="209" t="s">
        <v>202</v>
      </c>
      <c r="D76" s="223" t="s">
        <v>203</v>
      </c>
      <c r="E76" s="151" t="s">
        <v>46</v>
      </c>
      <c r="F76" s="19" t="s">
        <v>148</v>
      </c>
      <c r="G76" s="151" t="s">
        <v>418</v>
      </c>
      <c r="H76" s="151" t="s">
        <v>93</v>
      </c>
      <c r="I76" s="160" t="s">
        <v>48</v>
      </c>
      <c r="J76" s="160" t="s">
        <v>48</v>
      </c>
      <c r="K76" s="160" t="s">
        <v>48</v>
      </c>
      <c r="L76" s="151">
        <v>6</v>
      </c>
      <c r="M76" s="160" t="str">
        <f t="shared" si="119"/>
        <v>Alto</v>
      </c>
      <c r="N76" s="151">
        <v>2</v>
      </c>
      <c r="O76" s="160" t="str">
        <f t="shared" si="93"/>
        <v>Ocasional</v>
      </c>
      <c r="P76" s="19">
        <f t="shared" si="120"/>
        <v>12</v>
      </c>
      <c r="Q76" s="19" t="str">
        <f t="shared" si="121"/>
        <v>Alto</v>
      </c>
      <c r="R76" s="151">
        <v>25</v>
      </c>
      <c r="S76" s="160" t="str">
        <f t="shared" si="122"/>
        <v>Grave</v>
      </c>
      <c r="T76" s="19">
        <f t="shared" si="123"/>
        <v>300</v>
      </c>
      <c r="U76" s="19" t="str">
        <f t="shared" si="124"/>
        <v>II</v>
      </c>
      <c r="V76" s="19" t="str">
        <f t="shared" si="101"/>
        <v>No Aceptable  o Aceptable con control específico</v>
      </c>
      <c r="W76" s="160">
        <v>130</v>
      </c>
      <c r="X76" s="151" t="s">
        <v>146</v>
      </c>
      <c r="Y76" s="160" t="s">
        <v>46</v>
      </c>
      <c r="Z76" s="160" t="s">
        <v>48</v>
      </c>
      <c r="AA76" s="160" t="s">
        <v>48</v>
      </c>
      <c r="AB76" s="151" t="s">
        <v>67</v>
      </c>
      <c r="AC76" s="22" t="s">
        <v>456</v>
      </c>
      <c r="AD76" s="160" t="s">
        <v>48</v>
      </c>
      <c r="AE76" s="160" t="s">
        <v>205</v>
      </c>
      <c r="AF76" s="160" t="s">
        <v>61</v>
      </c>
      <c r="AG76" s="160" t="s">
        <v>53</v>
      </c>
      <c r="AH76" s="56"/>
    </row>
    <row r="77" spans="1:37" s="42" customFormat="1" ht="89.25" customHeight="1" thickBot="1" x14ac:dyDescent="0.3">
      <c r="A77" s="338"/>
      <c r="B77" s="201"/>
      <c r="C77" s="203"/>
      <c r="D77" s="224"/>
      <c r="E77" s="330" t="s">
        <v>46</v>
      </c>
      <c r="F77" s="161" t="s">
        <v>197</v>
      </c>
      <c r="G77" s="1" t="s">
        <v>198</v>
      </c>
      <c r="H77" s="1" t="s">
        <v>199</v>
      </c>
      <c r="I77" s="1" t="s">
        <v>48</v>
      </c>
      <c r="J77" s="1" t="s">
        <v>48</v>
      </c>
      <c r="K77" s="1" t="s">
        <v>48</v>
      </c>
      <c r="L77" s="1">
        <v>2</v>
      </c>
      <c r="M77" s="155" t="str">
        <f t="shared" si="119"/>
        <v>Medio</v>
      </c>
      <c r="N77" s="1">
        <v>2</v>
      </c>
      <c r="O77" s="155" t="str">
        <f t="shared" si="93"/>
        <v>Ocasional</v>
      </c>
      <c r="P77" s="26">
        <f t="shared" si="120"/>
        <v>4</v>
      </c>
      <c r="Q77" s="26" t="str">
        <f t="shared" si="121"/>
        <v>Bajo</v>
      </c>
      <c r="R77" s="1">
        <v>25</v>
      </c>
      <c r="S77" s="155" t="str">
        <f t="shared" si="122"/>
        <v>Grave</v>
      </c>
      <c r="T77" s="26">
        <f t="shared" si="123"/>
        <v>100</v>
      </c>
      <c r="U77" s="26" t="str">
        <f t="shared" si="124"/>
        <v>III</v>
      </c>
      <c r="V77" s="36" t="str">
        <f t="shared" si="101"/>
        <v>Mejorable</v>
      </c>
      <c r="W77" s="154">
        <v>130</v>
      </c>
      <c r="X77" s="1" t="s">
        <v>200</v>
      </c>
      <c r="Y77" s="1" t="s">
        <v>46</v>
      </c>
      <c r="Z77" s="1" t="s">
        <v>43</v>
      </c>
      <c r="AA77" s="1" t="s">
        <v>43</v>
      </c>
      <c r="AB77" s="1" t="s">
        <v>67</v>
      </c>
      <c r="AC77" s="51" t="s">
        <v>206</v>
      </c>
      <c r="AD77" s="1" t="s">
        <v>48</v>
      </c>
      <c r="AE77" s="1" t="s">
        <v>70</v>
      </c>
      <c r="AF77" s="155" t="s">
        <v>52</v>
      </c>
      <c r="AG77" s="155" t="s">
        <v>53</v>
      </c>
      <c r="AH77" s="376"/>
      <c r="AI77" s="30"/>
      <c r="AJ77" s="30"/>
      <c r="AK77" s="30"/>
    </row>
    <row r="78" spans="1:37" ht="89.25" customHeight="1" thickBot="1" x14ac:dyDescent="0.3">
      <c r="A78" s="326"/>
      <c r="B78" s="201"/>
      <c r="C78" s="203"/>
      <c r="D78" s="224"/>
      <c r="E78" s="330" t="s">
        <v>46</v>
      </c>
      <c r="F78" s="161" t="s">
        <v>207</v>
      </c>
      <c r="G78" s="1" t="s">
        <v>208</v>
      </c>
      <c r="H78" s="1" t="s">
        <v>209</v>
      </c>
      <c r="I78" s="1" t="s">
        <v>48</v>
      </c>
      <c r="J78" s="1" t="s">
        <v>210</v>
      </c>
      <c r="K78" s="1" t="s">
        <v>429</v>
      </c>
      <c r="L78" s="1">
        <v>6</v>
      </c>
      <c r="M78" s="155" t="str">
        <f t="shared" si="119"/>
        <v>Alto</v>
      </c>
      <c r="N78" s="1">
        <v>2</v>
      </c>
      <c r="O78" s="155" t="str">
        <f t="shared" si="93"/>
        <v>Ocasional</v>
      </c>
      <c r="P78" s="26">
        <f t="shared" si="120"/>
        <v>12</v>
      </c>
      <c r="Q78" s="26" t="str">
        <f t="shared" si="121"/>
        <v>Alto</v>
      </c>
      <c r="R78" s="1">
        <v>10</v>
      </c>
      <c r="S78" s="155" t="str">
        <f t="shared" si="122"/>
        <v>Leve</v>
      </c>
      <c r="T78" s="26">
        <f t="shared" si="123"/>
        <v>120</v>
      </c>
      <c r="U78" s="26" t="str">
        <f t="shared" si="124"/>
        <v>III</v>
      </c>
      <c r="V78" s="36" t="str">
        <f t="shared" si="101"/>
        <v>Mejorable</v>
      </c>
      <c r="W78" s="154">
        <v>130</v>
      </c>
      <c r="X78" s="1" t="s">
        <v>200</v>
      </c>
      <c r="Y78" s="1" t="s">
        <v>46</v>
      </c>
      <c r="Z78" s="1" t="s">
        <v>43</v>
      </c>
      <c r="AA78" s="1" t="s">
        <v>43</v>
      </c>
      <c r="AB78" s="1" t="s">
        <v>43</v>
      </c>
      <c r="AC78" s="51" t="s">
        <v>211</v>
      </c>
      <c r="AD78" s="1" t="s">
        <v>212</v>
      </c>
      <c r="AE78" s="341" t="s">
        <v>213</v>
      </c>
      <c r="AF78" s="155" t="s">
        <v>52</v>
      </c>
      <c r="AG78" s="155" t="s">
        <v>53</v>
      </c>
      <c r="AH78" s="376" t="s">
        <v>430</v>
      </c>
    </row>
    <row r="79" spans="1:37" ht="89.25" customHeight="1" thickBot="1" x14ac:dyDescent="0.3">
      <c r="A79" s="326"/>
      <c r="B79" s="226"/>
      <c r="C79" s="210"/>
      <c r="D79" s="227"/>
      <c r="E79" s="343" t="s">
        <v>46</v>
      </c>
      <c r="F79" s="375" t="s">
        <v>207</v>
      </c>
      <c r="G79" s="33" t="s">
        <v>214</v>
      </c>
      <c r="H79" s="33" t="s">
        <v>215</v>
      </c>
      <c r="I79" s="33" t="s">
        <v>48</v>
      </c>
      <c r="J79" s="33" t="s">
        <v>210</v>
      </c>
      <c r="K79" s="1" t="s">
        <v>429</v>
      </c>
      <c r="L79" s="33">
        <v>2</v>
      </c>
      <c r="M79" s="156" t="str">
        <f t="shared" si="119"/>
        <v>Medio</v>
      </c>
      <c r="N79" s="33">
        <v>2</v>
      </c>
      <c r="O79" s="156" t="str">
        <f t="shared" si="93"/>
        <v>Ocasional</v>
      </c>
      <c r="P79" s="32">
        <f t="shared" si="120"/>
        <v>4</v>
      </c>
      <c r="Q79" s="32" t="str">
        <f t="shared" si="121"/>
        <v>Bajo</v>
      </c>
      <c r="R79" s="33">
        <v>60</v>
      </c>
      <c r="S79" s="156" t="str">
        <f t="shared" si="122"/>
        <v>Muy Grave</v>
      </c>
      <c r="T79" s="32">
        <f t="shared" si="123"/>
        <v>240</v>
      </c>
      <c r="U79" s="32" t="str">
        <f t="shared" si="124"/>
        <v>II</v>
      </c>
      <c r="V79" s="40" t="str">
        <f t="shared" si="101"/>
        <v>No Aceptable  o Aceptable con control específico</v>
      </c>
      <c r="W79" s="154">
        <v>130</v>
      </c>
      <c r="X79" s="33" t="s">
        <v>200</v>
      </c>
      <c r="Y79" s="33" t="s">
        <v>46</v>
      </c>
      <c r="Z79" s="33" t="s">
        <v>43</v>
      </c>
      <c r="AA79" s="33" t="s">
        <v>43</v>
      </c>
      <c r="AB79" s="33" t="s">
        <v>43</v>
      </c>
      <c r="AC79" s="61" t="s">
        <v>211</v>
      </c>
      <c r="AD79" s="33" t="s">
        <v>212</v>
      </c>
      <c r="AE79" s="352" t="s">
        <v>213</v>
      </c>
      <c r="AF79" s="156" t="s">
        <v>52</v>
      </c>
      <c r="AG79" s="156" t="s">
        <v>53</v>
      </c>
      <c r="AH79" s="376" t="s">
        <v>430</v>
      </c>
    </row>
    <row r="80" spans="1:37" ht="89.25" customHeight="1" x14ac:dyDescent="0.25">
      <c r="A80" s="326"/>
      <c r="B80" s="228" t="s">
        <v>218</v>
      </c>
      <c r="C80" s="230" t="s">
        <v>217</v>
      </c>
      <c r="D80" s="232" t="s">
        <v>216</v>
      </c>
      <c r="E80" s="349" t="s">
        <v>46</v>
      </c>
      <c r="F80" s="19" t="s">
        <v>47</v>
      </c>
      <c r="G80" s="151" t="s">
        <v>71</v>
      </c>
      <c r="H80" s="341" t="s">
        <v>112</v>
      </c>
      <c r="I80" s="154" t="s">
        <v>48</v>
      </c>
      <c r="J80" s="349" t="s">
        <v>415</v>
      </c>
      <c r="K80" s="349" t="s">
        <v>416</v>
      </c>
      <c r="L80" s="22">
        <v>2</v>
      </c>
      <c r="M80" s="154" t="str">
        <f>+IF(L80="","Bajo",IF(L80=2,"Medio",IF(L80=6,"Alto",IF(L80=10,"Muy Alto",""))))</f>
        <v>Medio</v>
      </c>
      <c r="N80" s="22">
        <v>3</v>
      </c>
      <c r="O80" s="154" t="str">
        <f t="shared" si="93"/>
        <v>Frecuente</v>
      </c>
      <c r="P80" s="35">
        <f>+IF(L80="",N80,(N80*L80))</f>
        <v>6</v>
      </c>
      <c r="Q80" s="35" t="str">
        <f>+IF(P80=0,"",IF(P80&lt;5,"Bajo",IF(P80&lt;9,"Medio",IF(P80&lt;21,"Alto",IF(P80&lt;41,"Muy Alto","")))))</f>
        <v>Medio</v>
      </c>
      <c r="R80" s="22">
        <v>25</v>
      </c>
      <c r="S80" s="154" t="str">
        <f>+IF(R80=0,"",IF(R80&lt;11,"Leve",IF(R80&lt;26,"Grave",IF(R80&lt;61,"Muy Grave",IF(R80&lt;101,"Muerte","")))))</f>
        <v>Grave</v>
      </c>
      <c r="T80" s="35">
        <f>+R80*P80</f>
        <v>150</v>
      </c>
      <c r="U80" s="35" t="str">
        <f>+IF(T80=0,"",IF(T80&lt;21,"IV",IF(T80&lt;121,"III",IF(T80&lt;501,"II",IF(T80&lt;4001,"I","")))))</f>
        <v>II</v>
      </c>
      <c r="V80" s="21" t="str">
        <f t="shared" si="101"/>
        <v>No Aceptable  o Aceptable con control específico</v>
      </c>
      <c r="W80" s="154">
        <v>4</v>
      </c>
      <c r="X80" s="22" t="s">
        <v>187</v>
      </c>
      <c r="Y80" s="154" t="s">
        <v>46</v>
      </c>
      <c r="Z80" s="154" t="s">
        <v>48</v>
      </c>
      <c r="AA80" s="154" t="s">
        <v>48</v>
      </c>
      <c r="AB80" s="22" t="s">
        <v>224</v>
      </c>
      <c r="AC80" s="325" t="s">
        <v>222</v>
      </c>
      <c r="AD80" s="325" t="s">
        <v>50</v>
      </c>
      <c r="AE80" s="154" t="s">
        <v>196</v>
      </c>
      <c r="AF80" s="154" t="s">
        <v>52</v>
      </c>
      <c r="AG80" s="154" t="s">
        <v>53</v>
      </c>
      <c r="AH80" s="23" t="s">
        <v>220</v>
      </c>
    </row>
    <row r="81" spans="1:34" ht="89.25" customHeight="1" x14ac:dyDescent="0.25">
      <c r="A81" s="326"/>
      <c r="B81" s="236"/>
      <c r="C81" s="235"/>
      <c r="D81" s="234"/>
      <c r="E81" s="330" t="s">
        <v>46</v>
      </c>
      <c r="F81" s="26" t="s">
        <v>400</v>
      </c>
      <c r="G81" s="1" t="s">
        <v>391</v>
      </c>
      <c r="H81" s="1" t="s">
        <v>381</v>
      </c>
      <c r="I81" s="155" t="s">
        <v>48</v>
      </c>
      <c r="J81" s="155" t="s">
        <v>48</v>
      </c>
      <c r="K81" s="155" t="s">
        <v>417</v>
      </c>
      <c r="L81" s="1">
        <v>2</v>
      </c>
      <c r="M81" s="155" t="str">
        <f>+IF(L81="","Bajo",IF(L81=2,"Medio",IF(L81=6,"Alto",IF(L81=10,"Muy Alto",""))))</f>
        <v>Medio</v>
      </c>
      <c r="N81" s="1">
        <v>3</v>
      </c>
      <c r="O81" s="155" t="str">
        <f t="shared" si="93"/>
        <v>Frecuente</v>
      </c>
      <c r="P81" s="26">
        <f>+IF(L81="",N81,(N81*L81))</f>
        <v>6</v>
      </c>
      <c r="Q81" s="26" t="str">
        <f>+IF(P81=0,"",IF(P81&lt;5,"Bajo",IF(P81&lt;9,"Medio",IF(P81&lt;21,"Alto",IF(P81&lt;41,"Muy Alto","")))))</f>
        <v>Medio</v>
      </c>
      <c r="R81" s="1">
        <v>25</v>
      </c>
      <c r="S81" s="155" t="str">
        <f>+IF(R81=0,"",IF(R81&lt;11,"Leve",IF(R81&lt;26,"Grave",IF(R81&lt;61,"Muy Grave",IF(R81&lt;101,"Muerte","")))))</f>
        <v>Grave</v>
      </c>
      <c r="T81" s="26">
        <f>+R81*P81</f>
        <v>150</v>
      </c>
      <c r="U81" s="26" t="str">
        <f>+IF(T81=0,"",IF(T81&lt;21,"IV",IF(T81&lt;121,"III",IF(T81&lt;501,"II",IF(T81&lt;4001,"I","")))))</f>
        <v>II</v>
      </c>
      <c r="V81" s="36" t="str">
        <f>+IF(U81=0,"",IF(U81="I","No Aceptable",IF(U81="II","No Aceptable  o Aceptable con control específico",IF(U81="III","Mejorable",IF(U81="IV","Aceptable","")))))</f>
        <v>No Aceptable  o Aceptable con control específico</v>
      </c>
      <c r="W81" s="155">
        <v>2</v>
      </c>
      <c r="X81" s="1" t="s">
        <v>392</v>
      </c>
      <c r="Y81" s="155" t="s">
        <v>46</v>
      </c>
      <c r="Z81" s="155" t="s">
        <v>48</v>
      </c>
      <c r="AA81" s="155" t="s">
        <v>48</v>
      </c>
      <c r="AB81" s="1" t="s">
        <v>62</v>
      </c>
      <c r="AC81" s="51" t="s">
        <v>438</v>
      </c>
      <c r="AD81" s="155" t="s">
        <v>48</v>
      </c>
      <c r="AE81" s="155" t="s">
        <v>60</v>
      </c>
      <c r="AF81" s="155" t="s">
        <v>52</v>
      </c>
      <c r="AG81" s="155" t="s">
        <v>53</v>
      </c>
      <c r="AH81" s="29" t="s">
        <v>394</v>
      </c>
    </row>
    <row r="82" spans="1:34" ht="89.25" customHeight="1" x14ac:dyDescent="0.25">
      <c r="A82" s="326"/>
      <c r="B82" s="236"/>
      <c r="C82" s="235"/>
      <c r="D82" s="234"/>
      <c r="E82" s="330" t="s">
        <v>46</v>
      </c>
      <c r="F82" s="26" t="s">
        <v>400</v>
      </c>
      <c r="G82" s="1" t="s">
        <v>343</v>
      </c>
      <c r="H82" s="1" t="s">
        <v>58</v>
      </c>
      <c r="I82" s="155" t="s">
        <v>48</v>
      </c>
      <c r="J82" s="155" t="s">
        <v>48</v>
      </c>
      <c r="K82" s="155" t="s">
        <v>417</v>
      </c>
      <c r="L82" s="1">
        <v>2</v>
      </c>
      <c r="M82" s="155" t="str">
        <f>+IF(L82="","Bajo",IF(L82=2,"Medio",IF(L82=6,"Alto",IF(L82=10,"Muy Alto",""))))</f>
        <v>Medio</v>
      </c>
      <c r="N82" s="1">
        <v>3</v>
      </c>
      <c r="O82" s="155" t="str">
        <f t="shared" si="93"/>
        <v>Frecuente</v>
      </c>
      <c r="P82" s="26">
        <f t="shared" ref="P82:P84" si="125">+IF(L82="",N82,(N82*L82))</f>
        <v>6</v>
      </c>
      <c r="Q82" s="26" t="str">
        <f t="shared" ref="Q82:Q84" si="126">+IF(P82=0,"",IF(P82&lt;5,"Bajo",IF(P82&lt;9,"Medio",IF(P82&lt;21,"Alto",IF(P82&lt;41,"Muy Alto","")))))</f>
        <v>Medio</v>
      </c>
      <c r="R82" s="1">
        <v>25</v>
      </c>
      <c r="S82" s="155" t="str">
        <f t="shared" ref="S82:S83" si="127">+IF(R82=0,"",IF(R82&lt;11,"Leve",IF(R82&lt;26,"Grave",IF(R82&lt;61,"Muy Grave",IF(R82&lt;101,"Muerte","")))))</f>
        <v>Grave</v>
      </c>
      <c r="T82" s="26">
        <f t="shared" ref="T82:T84" si="128">+R82*P82</f>
        <v>150</v>
      </c>
      <c r="U82" s="26" t="str">
        <f t="shared" ref="U82:U84" si="129">+IF(T82=0,"",IF(T82&lt;21,"IV",IF(T82&lt;121,"III",IF(T82&lt;501,"II",IF(T82&lt;4001,"I","")))))</f>
        <v>II</v>
      </c>
      <c r="V82" s="36" t="str">
        <f t="shared" ref="V82" si="130">+IF(U82=0,"",IF(U82="I","No Aceptable",IF(U82="II","No Aceptable  o Aceptable con control específico",IF(U82="III","Aceptable",IF(U82="IV","Aceptable","")))))</f>
        <v>No Aceptable  o Aceptable con control específico</v>
      </c>
      <c r="W82" s="155">
        <v>2</v>
      </c>
      <c r="X82" s="1" t="s">
        <v>58</v>
      </c>
      <c r="Y82" s="155" t="s">
        <v>46</v>
      </c>
      <c r="Z82" s="155" t="s">
        <v>223</v>
      </c>
      <c r="AA82" s="155" t="s">
        <v>48</v>
      </c>
      <c r="AB82" s="1" t="s">
        <v>62</v>
      </c>
      <c r="AC82" s="51" t="s">
        <v>439</v>
      </c>
      <c r="AD82" s="155" t="s">
        <v>48</v>
      </c>
      <c r="AE82" s="155" t="s">
        <v>60</v>
      </c>
      <c r="AF82" s="155" t="s">
        <v>52</v>
      </c>
      <c r="AG82" s="155" t="s">
        <v>53</v>
      </c>
      <c r="AH82" s="29" t="s">
        <v>382</v>
      </c>
    </row>
    <row r="83" spans="1:34" ht="89.25" customHeight="1" x14ac:dyDescent="0.25">
      <c r="A83" s="326"/>
      <c r="B83" s="236"/>
      <c r="C83" s="235"/>
      <c r="D83" s="234"/>
      <c r="E83" s="330" t="s">
        <v>46</v>
      </c>
      <c r="F83" s="26" t="s">
        <v>400</v>
      </c>
      <c r="G83" s="1" t="s">
        <v>73</v>
      </c>
      <c r="H83" s="44" t="s">
        <v>401</v>
      </c>
      <c r="I83" s="1" t="s">
        <v>48</v>
      </c>
      <c r="J83" s="1" t="s">
        <v>48</v>
      </c>
      <c r="K83" s="155" t="s">
        <v>417</v>
      </c>
      <c r="L83" s="1">
        <v>2</v>
      </c>
      <c r="M83" s="155" t="str">
        <f t="shared" ref="M83:M84" si="131">+IF(L83="","Bajo",IF(L83=2,"Medio",IF(L83=6,"Alto",IF(L83=10,"Muy Alto",""))))</f>
        <v>Medio</v>
      </c>
      <c r="N83" s="1">
        <v>3</v>
      </c>
      <c r="O83" s="155" t="str">
        <f t="shared" si="93"/>
        <v>Frecuente</v>
      </c>
      <c r="P83" s="26">
        <f t="shared" si="125"/>
        <v>6</v>
      </c>
      <c r="Q83" s="26" t="str">
        <f t="shared" si="126"/>
        <v>Medio</v>
      </c>
      <c r="R83" s="1">
        <v>25</v>
      </c>
      <c r="S83" s="155" t="str">
        <f t="shared" si="127"/>
        <v>Grave</v>
      </c>
      <c r="T83" s="26">
        <f t="shared" si="128"/>
        <v>150</v>
      </c>
      <c r="U83" s="26" t="str">
        <f t="shared" si="129"/>
        <v>II</v>
      </c>
      <c r="V83" s="36" t="str">
        <f t="shared" ref="V83:V89" si="132">+IF(U83=0,"",IF(U83="I","No Aceptable",IF(U83="II","No Aceptable  o Aceptable con control específico",IF(U83="III","Mejorable",IF(U83="IV","Aceptable","")))))</f>
        <v>No Aceptable  o Aceptable con control específico</v>
      </c>
      <c r="W83" s="155">
        <v>2</v>
      </c>
      <c r="X83" s="1" t="s">
        <v>402</v>
      </c>
      <c r="Y83" s="155" t="s">
        <v>46</v>
      </c>
      <c r="Z83" s="155" t="s">
        <v>48</v>
      </c>
      <c r="AA83" s="155" t="s">
        <v>48</v>
      </c>
      <c r="AB83" s="1" t="s">
        <v>63</v>
      </c>
      <c r="AC83" s="152" t="s">
        <v>449</v>
      </c>
      <c r="AD83" s="155" t="s">
        <v>48</v>
      </c>
      <c r="AE83" s="155" t="s">
        <v>363</v>
      </c>
      <c r="AF83" s="155" t="s">
        <v>52</v>
      </c>
      <c r="AG83" s="155" t="s">
        <v>53</v>
      </c>
      <c r="AH83" s="29" t="s">
        <v>399</v>
      </c>
    </row>
    <row r="84" spans="1:34" ht="89.25" customHeight="1" thickBot="1" x14ac:dyDescent="0.3">
      <c r="A84" s="326"/>
      <c r="B84" s="229"/>
      <c r="C84" s="231"/>
      <c r="D84" s="233"/>
      <c r="E84" s="330" t="s">
        <v>46</v>
      </c>
      <c r="F84" s="26" t="s">
        <v>64</v>
      </c>
      <c r="G84" s="51" t="s">
        <v>155</v>
      </c>
      <c r="H84" s="1" t="s">
        <v>385</v>
      </c>
      <c r="I84" s="155" t="s">
        <v>48</v>
      </c>
      <c r="J84" s="155" t="s">
        <v>48</v>
      </c>
      <c r="K84" s="155" t="s">
        <v>48</v>
      </c>
      <c r="L84" s="1">
        <v>2</v>
      </c>
      <c r="M84" s="155" t="str">
        <f t="shared" si="131"/>
        <v>Medio</v>
      </c>
      <c r="N84" s="1">
        <v>2</v>
      </c>
      <c r="O84" s="155" t="str">
        <f t="shared" si="93"/>
        <v>Ocasional</v>
      </c>
      <c r="P84" s="26">
        <f t="shared" si="125"/>
        <v>4</v>
      </c>
      <c r="Q84" s="26" t="str">
        <f t="shared" si="126"/>
        <v>Bajo</v>
      </c>
      <c r="R84" s="1">
        <v>10</v>
      </c>
      <c r="S84" s="155" t="str">
        <f>+IF(R84=0,"",IF(R84&lt;11,"Leve",IF(R84&lt;26,"Grave",IF(R84&lt;61,"Muy Grave",IF(R84&lt;101,"Muerte","")))))</f>
        <v>Leve</v>
      </c>
      <c r="T84" s="26">
        <f t="shared" si="128"/>
        <v>40</v>
      </c>
      <c r="U84" s="26" t="str">
        <f t="shared" si="129"/>
        <v>III</v>
      </c>
      <c r="V84" s="36" t="str">
        <f t="shared" si="132"/>
        <v>Mejorable</v>
      </c>
      <c r="W84" s="155">
        <v>2</v>
      </c>
      <c r="X84" s="1" t="s">
        <v>66</v>
      </c>
      <c r="Y84" s="155" t="s">
        <v>46</v>
      </c>
      <c r="Z84" s="155" t="s">
        <v>48</v>
      </c>
      <c r="AA84" s="155" t="s">
        <v>48</v>
      </c>
      <c r="AB84" s="1" t="s">
        <v>67</v>
      </c>
      <c r="AC84" s="51" t="s">
        <v>441</v>
      </c>
      <c r="AD84" s="155" t="s">
        <v>48</v>
      </c>
      <c r="AE84" s="155" t="s">
        <v>80</v>
      </c>
      <c r="AF84" s="155" t="s">
        <v>52</v>
      </c>
      <c r="AG84" s="155" t="s">
        <v>53</v>
      </c>
      <c r="AH84" s="29" t="s">
        <v>387</v>
      </c>
    </row>
    <row r="85" spans="1:34" ht="89.25" customHeight="1" thickBot="1" x14ac:dyDescent="0.3">
      <c r="A85" s="326"/>
      <c r="B85" s="249" t="s">
        <v>219</v>
      </c>
      <c r="C85" s="250"/>
      <c r="D85" s="223" t="s">
        <v>225</v>
      </c>
      <c r="E85" s="349" t="s">
        <v>46</v>
      </c>
      <c r="F85" s="19" t="s">
        <v>47</v>
      </c>
      <c r="G85" s="151" t="s">
        <v>71</v>
      </c>
      <c r="H85" s="341" t="s">
        <v>112</v>
      </c>
      <c r="I85" s="154" t="s">
        <v>48</v>
      </c>
      <c r="J85" s="349" t="s">
        <v>415</v>
      </c>
      <c r="K85" s="349" t="s">
        <v>416</v>
      </c>
      <c r="L85" s="22">
        <v>2</v>
      </c>
      <c r="M85" s="154" t="str">
        <f>+IF(L85="","Bajo",IF(L85=2,"Medio",IF(L85=6,"Alto",IF(L85=10,"Muy Alto",""))))</f>
        <v>Medio</v>
      </c>
      <c r="N85" s="22">
        <v>3</v>
      </c>
      <c r="O85" s="154" t="str">
        <f t="shared" ref="O85:O89" si="133">+IF(N85=0,"",IF(N85=1,"Esporádica",IF(N85=2,"Ocasional",IF(N85=3,"Frecuente",IF(N85=4,"Continua","")))))</f>
        <v>Frecuente</v>
      </c>
      <c r="P85" s="35">
        <f>+IF(L85="",N85,(N85*L85))</f>
        <v>6</v>
      </c>
      <c r="Q85" s="35" t="str">
        <f>+IF(P85=0,"",IF(P85&lt;5,"Bajo",IF(P85&lt;9,"Medio",IF(P85&lt;21,"Alto",IF(P85&lt;41,"Muy Alto","")))))</f>
        <v>Medio</v>
      </c>
      <c r="R85" s="22">
        <v>25</v>
      </c>
      <c r="S85" s="154" t="str">
        <f>+IF(R85=0,"",IF(R85&lt;11,"Leve",IF(R85&lt;26,"Grave",IF(R85&lt;61,"Muy Grave",IF(R85&lt;101,"Muerte","")))))</f>
        <v>Grave</v>
      </c>
      <c r="T85" s="35">
        <f>+R85*P85</f>
        <v>150</v>
      </c>
      <c r="U85" s="35" t="str">
        <f>+IF(T85=0,"",IF(T85&lt;21,"IV",IF(T85&lt;121,"III",IF(T85&lt;501,"II",IF(T85&lt;4001,"I","")))))</f>
        <v>II</v>
      </c>
      <c r="V85" s="21" t="str">
        <f t="shared" si="132"/>
        <v>No Aceptable  o Aceptable con control específico</v>
      </c>
      <c r="W85" s="154">
        <v>4</v>
      </c>
      <c r="X85" s="22" t="s">
        <v>187</v>
      </c>
      <c r="Y85" s="154" t="s">
        <v>46</v>
      </c>
      <c r="Z85" s="154" t="s">
        <v>48</v>
      </c>
      <c r="AA85" s="154" t="s">
        <v>48</v>
      </c>
      <c r="AB85" s="22"/>
      <c r="AC85" s="325" t="s">
        <v>222</v>
      </c>
      <c r="AD85" s="325" t="s">
        <v>50</v>
      </c>
      <c r="AE85" s="154" t="s">
        <v>196</v>
      </c>
      <c r="AF85" s="154" t="s">
        <v>52</v>
      </c>
      <c r="AG85" s="154" t="s">
        <v>53</v>
      </c>
      <c r="AH85" s="23" t="s">
        <v>220</v>
      </c>
    </row>
    <row r="86" spans="1:34" ht="89.25" customHeight="1" thickBot="1" x14ac:dyDescent="0.3">
      <c r="A86" s="326"/>
      <c r="B86" s="251"/>
      <c r="C86" s="252"/>
      <c r="D86" s="224"/>
      <c r="E86" s="22" t="s">
        <v>46</v>
      </c>
      <c r="F86" s="35" t="s">
        <v>148</v>
      </c>
      <c r="G86" s="22" t="s">
        <v>204</v>
      </c>
      <c r="H86" s="22" t="s">
        <v>93</v>
      </c>
      <c r="I86" s="154" t="s">
        <v>48</v>
      </c>
      <c r="J86" s="154" t="s">
        <v>48</v>
      </c>
      <c r="K86" s="154" t="s">
        <v>48</v>
      </c>
      <c r="L86" s="22">
        <v>6</v>
      </c>
      <c r="M86" s="154" t="str">
        <f t="shared" ref="M86:M89" si="134">+IF(L86="","Bajo",IF(L86=2,"Medio",IF(L86=6,"Alto",IF(L86=10,"Muy Alto",""))))</f>
        <v>Alto</v>
      </c>
      <c r="N86" s="22">
        <v>2</v>
      </c>
      <c r="O86" s="154" t="str">
        <f t="shared" si="133"/>
        <v>Ocasional</v>
      </c>
      <c r="P86" s="35">
        <f t="shared" ref="P86:P89" si="135">+IF(L86="",N86,(N86*L86))</f>
        <v>12</v>
      </c>
      <c r="Q86" s="35" t="str">
        <f t="shared" ref="Q86:Q89" si="136">+IF(P86=0,"",IF(P86&lt;5,"Bajo",IF(P86&lt;9,"Medio",IF(P86&lt;21,"Alto",IF(P86&lt;41,"Muy Alto","")))))</f>
        <v>Alto</v>
      </c>
      <c r="R86" s="22">
        <v>25</v>
      </c>
      <c r="S86" s="154" t="str">
        <f t="shared" ref="S86:S87" si="137">+IF(R86=0,"",IF(R86&lt;11,"Leve",IF(R86&lt;26,"Grave",IF(R86&lt;61,"Muy Grave",IF(R86&lt;101,"Muerte","")))))</f>
        <v>Grave</v>
      </c>
      <c r="T86" s="35">
        <f t="shared" ref="T86:T89" si="138">+R86*P86</f>
        <v>300</v>
      </c>
      <c r="U86" s="35" t="str">
        <f t="shared" ref="U86:U89" si="139">+IF(T86=0,"",IF(T86&lt;21,"IV",IF(T86&lt;121,"III",IF(T86&lt;501,"II",IF(T86&lt;4001,"I","")))))</f>
        <v>II</v>
      </c>
      <c r="V86" s="21" t="str">
        <f t="shared" si="132"/>
        <v>No Aceptable  o Aceptable con control específico</v>
      </c>
      <c r="W86" s="154">
        <v>130</v>
      </c>
      <c r="X86" s="22" t="s">
        <v>146</v>
      </c>
      <c r="Y86" s="154" t="s">
        <v>46</v>
      </c>
      <c r="Z86" s="154" t="s">
        <v>48</v>
      </c>
      <c r="AA86" s="154" t="s">
        <v>48</v>
      </c>
      <c r="AB86" s="22" t="s">
        <v>67</v>
      </c>
      <c r="AC86" s="22" t="s">
        <v>456</v>
      </c>
      <c r="AD86" s="154" t="s">
        <v>48</v>
      </c>
      <c r="AE86" s="154" t="s">
        <v>205</v>
      </c>
      <c r="AF86" s="154" t="s">
        <v>61</v>
      </c>
      <c r="AG86" s="154" t="s">
        <v>53</v>
      </c>
      <c r="AH86" s="23"/>
    </row>
    <row r="87" spans="1:34" ht="89.25" customHeight="1" x14ac:dyDescent="0.25">
      <c r="A87" s="326"/>
      <c r="B87" s="251"/>
      <c r="C87" s="252"/>
      <c r="D87" s="224"/>
      <c r="E87" s="330" t="s">
        <v>46</v>
      </c>
      <c r="F87" s="161" t="s">
        <v>197</v>
      </c>
      <c r="G87" s="1" t="s">
        <v>198</v>
      </c>
      <c r="H87" s="1" t="s">
        <v>199</v>
      </c>
      <c r="I87" s="1" t="s">
        <v>48</v>
      </c>
      <c r="J87" s="1" t="s">
        <v>48</v>
      </c>
      <c r="K87" s="1" t="s">
        <v>48</v>
      </c>
      <c r="L87" s="1">
        <v>2</v>
      </c>
      <c r="M87" s="155" t="str">
        <f t="shared" si="134"/>
        <v>Medio</v>
      </c>
      <c r="N87" s="1">
        <v>2</v>
      </c>
      <c r="O87" s="155" t="str">
        <f t="shared" si="133"/>
        <v>Ocasional</v>
      </c>
      <c r="P87" s="26">
        <f t="shared" si="135"/>
        <v>4</v>
      </c>
      <c r="Q87" s="26" t="str">
        <f t="shared" si="136"/>
        <v>Bajo</v>
      </c>
      <c r="R87" s="1">
        <v>25</v>
      </c>
      <c r="S87" s="155" t="str">
        <f t="shared" si="137"/>
        <v>Grave</v>
      </c>
      <c r="T87" s="26">
        <f t="shared" si="138"/>
        <v>100</v>
      </c>
      <c r="U87" s="26" t="str">
        <f t="shared" si="139"/>
        <v>III</v>
      </c>
      <c r="V87" s="36" t="str">
        <f t="shared" si="132"/>
        <v>Mejorable</v>
      </c>
      <c r="W87" s="154">
        <v>130</v>
      </c>
      <c r="X87" s="1" t="s">
        <v>200</v>
      </c>
      <c r="Y87" s="1" t="s">
        <v>46</v>
      </c>
      <c r="Z87" s="1" t="s">
        <v>43</v>
      </c>
      <c r="AA87" s="1" t="s">
        <v>43</v>
      </c>
      <c r="AB87" s="1" t="s">
        <v>67</v>
      </c>
      <c r="AC87" s="51" t="s">
        <v>206</v>
      </c>
      <c r="AD87" s="1" t="s">
        <v>48</v>
      </c>
      <c r="AE87" s="1" t="s">
        <v>70</v>
      </c>
      <c r="AF87" s="155" t="s">
        <v>52</v>
      </c>
      <c r="AG87" s="155" t="s">
        <v>53</v>
      </c>
      <c r="AH87" s="376"/>
    </row>
    <row r="88" spans="1:34" ht="89.25" customHeight="1" thickBot="1" x14ac:dyDescent="0.3">
      <c r="A88" s="326"/>
      <c r="B88" s="251"/>
      <c r="C88" s="252"/>
      <c r="D88" s="225"/>
      <c r="E88" s="330" t="s">
        <v>46</v>
      </c>
      <c r="F88" s="26" t="s">
        <v>64</v>
      </c>
      <c r="G88" s="51" t="s">
        <v>155</v>
      </c>
      <c r="H88" s="1" t="s">
        <v>385</v>
      </c>
      <c r="I88" s="155" t="s">
        <v>48</v>
      </c>
      <c r="J88" s="155" t="s">
        <v>48</v>
      </c>
      <c r="K88" s="155" t="s">
        <v>48</v>
      </c>
      <c r="L88" s="1">
        <v>2</v>
      </c>
      <c r="M88" s="155" t="str">
        <f t="shared" si="134"/>
        <v>Medio</v>
      </c>
      <c r="N88" s="1">
        <v>2</v>
      </c>
      <c r="O88" s="155" t="str">
        <f t="shared" si="133"/>
        <v>Ocasional</v>
      </c>
      <c r="P88" s="26">
        <f t="shared" si="135"/>
        <v>4</v>
      </c>
      <c r="Q88" s="26" t="str">
        <f t="shared" si="136"/>
        <v>Bajo</v>
      </c>
      <c r="R88" s="1">
        <v>10</v>
      </c>
      <c r="S88" s="155" t="str">
        <f>+IF(R88=0,"",IF(R88&lt;11,"Leve",IF(R88&lt;26,"Grave",IF(R88&lt;61,"Muy Grave",IF(R88&lt;101,"Muerte","")))))</f>
        <v>Leve</v>
      </c>
      <c r="T88" s="26">
        <f t="shared" si="138"/>
        <v>40</v>
      </c>
      <c r="U88" s="26" t="str">
        <f t="shared" si="139"/>
        <v>III</v>
      </c>
      <c r="V88" s="36" t="str">
        <f t="shared" si="132"/>
        <v>Mejorable</v>
      </c>
      <c r="W88" s="155">
        <v>2</v>
      </c>
      <c r="X88" s="1" t="s">
        <v>66</v>
      </c>
      <c r="Y88" s="155" t="s">
        <v>46</v>
      </c>
      <c r="Z88" s="155" t="s">
        <v>48</v>
      </c>
      <c r="AA88" s="155" t="s">
        <v>48</v>
      </c>
      <c r="AB88" s="1" t="s">
        <v>67</v>
      </c>
      <c r="AC88" s="51" t="s">
        <v>441</v>
      </c>
      <c r="AD88" s="155" t="s">
        <v>48</v>
      </c>
      <c r="AE88" s="155" t="s">
        <v>80</v>
      </c>
      <c r="AF88" s="155" t="s">
        <v>52</v>
      </c>
      <c r="AG88" s="155" t="s">
        <v>53</v>
      </c>
      <c r="AH88" s="29" t="s">
        <v>387</v>
      </c>
    </row>
    <row r="89" spans="1:34" ht="89.25" customHeight="1" thickBot="1" x14ac:dyDescent="0.3">
      <c r="A89" s="326"/>
      <c r="B89" s="253"/>
      <c r="C89" s="254"/>
      <c r="D89" s="227"/>
      <c r="E89" s="343" t="s">
        <v>46</v>
      </c>
      <c r="F89" s="375" t="s">
        <v>207</v>
      </c>
      <c r="G89" s="33" t="s">
        <v>214</v>
      </c>
      <c r="H89" s="33" t="s">
        <v>215</v>
      </c>
      <c r="I89" s="33" t="s">
        <v>48</v>
      </c>
      <c r="J89" s="33" t="s">
        <v>210</v>
      </c>
      <c r="K89" s="1" t="s">
        <v>429</v>
      </c>
      <c r="L89" s="33">
        <v>2</v>
      </c>
      <c r="M89" s="156" t="str">
        <f t="shared" si="134"/>
        <v>Medio</v>
      </c>
      <c r="N89" s="33">
        <v>2</v>
      </c>
      <c r="O89" s="156" t="str">
        <f t="shared" si="133"/>
        <v>Ocasional</v>
      </c>
      <c r="P89" s="32">
        <f t="shared" si="135"/>
        <v>4</v>
      </c>
      <c r="Q89" s="32" t="str">
        <f t="shared" si="136"/>
        <v>Bajo</v>
      </c>
      <c r="R89" s="33">
        <v>60</v>
      </c>
      <c r="S89" s="156" t="str">
        <f t="shared" ref="S89" si="140">+IF(R89=0,"",IF(R89&lt;11,"Leve",IF(R89&lt;26,"Grave",IF(R89&lt;61,"Muy Grave",IF(R89&lt;101,"Muerte","")))))</f>
        <v>Muy Grave</v>
      </c>
      <c r="T89" s="32">
        <f t="shared" si="138"/>
        <v>240</v>
      </c>
      <c r="U89" s="32" t="str">
        <f t="shared" si="139"/>
        <v>II</v>
      </c>
      <c r="V89" s="40" t="str">
        <f t="shared" si="132"/>
        <v>No Aceptable  o Aceptable con control específico</v>
      </c>
      <c r="W89" s="154">
        <v>130</v>
      </c>
      <c r="X89" s="33" t="s">
        <v>200</v>
      </c>
      <c r="Y89" s="33" t="s">
        <v>46</v>
      </c>
      <c r="Z89" s="33" t="s">
        <v>43</v>
      </c>
      <c r="AA89" s="33" t="s">
        <v>43</v>
      </c>
      <c r="AB89" s="33" t="s">
        <v>43</v>
      </c>
      <c r="AC89" s="61" t="s">
        <v>211</v>
      </c>
      <c r="AD89" s="33" t="s">
        <v>212</v>
      </c>
      <c r="AE89" s="352" t="s">
        <v>213</v>
      </c>
      <c r="AF89" s="156" t="s">
        <v>52</v>
      </c>
      <c r="AG89" s="156" t="s">
        <v>53</v>
      </c>
      <c r="AH89" s="376" t="s">
        <v>430</v>
      </c>
    </row>
  </sheetData>
  <sheetProtection formatCells="0" formatColumns="0" formatRows="0" insertRows="0" deleteRows="0" selectLockedCells="1" sort="0" autoFilter="0"/>
  <mergeCells count="71">
    <mergeCell ref="B72:B75"/>
    <mergeCell ref="C72:C75"/>
    <mergeCell ref="D72:D75"/>
    <mergeCell ref="D85:D89"/>
    <mergeCell ref="B85:C89"/>
    <mergeCell ref="B76:B79"/>
    <mergeCell ref="C76:C79"/>
    <mergeCell ref="D76:D79"/>
    <mergeCell ref="D80:D84"/>
    <mergeCell ref="C80:C84"/>
    <mergeCell ref="B80:B84"/>
    <mergeCell ref="B68:B71"/>
    <mergeCell ref="C68:C71"/>
    <mergeCell ref="D68:D71"/>
    <mergeCell ref="B64:B65"/>
    <mergeCell ref="C64:C65"/>
    <mergeCell ref="D64:D65"/>
    <mergeCell ref="B56:B63"/>
    <mergeCell ref="C56:C63"/>
    <mergeCell ref="D56:D63"/>
    <mergeCell ref="B66:B67"/>
    <mergeCell ref="C66:C67"/>
    <mergeCell ref="D66:D67"/>
    <mergeCell ref="B47:B55"/>
    <mergeCell ref="C47:C55"/>
    <mergeCell ref="D47:D55"/>
    <mergeCell ref="B37:B39"/>
    <mergeCell ref="C37:C39"/>
    <mergeCell ref="D37:D39"/>
    <mergeCell ref="B45:B46"/>
    <mergeCell ref="C45:C46"/>
    <mergeCell ref="D45:D46"/>
    <mergeCell ref="D40:D44"/>
    <mergeCell ref="C40:C44"/>
    <mergeCell ref="B40:B44"/>
    <mergeCell ref="B34:B36"/>
    <mergeCell ref="C34:C36"/>
    <mergeCell ref="D34:D36"/>
    <mergeCell ref="B20:B26"/>
    <mergeCell ref="C20:C26"/>
    <mergeCell ref="D20:D26"/>
    <mergeCell ref="B27:B33"/>
    <mergeCell ref="C27:C33"/>
    <mergeCell ref="D27:D33"/>
    <mergeCell ref="H8:H11"/>
    <mergeCell ref="T11:U11"/>
    <mergeCell ref="E4:AF6"/>
    <mergeCell ref="AG4:AH4"/>
    <mergeCell ref="B12:B19"/>
    <mergeCell ref="C12:C19"/>
    <mergeCell ref="D12:D19"/>
    <mergeCell ref="I8:K10"/>
    <mergeCell ref="L8:U10"/>
    <mergeCell ref="B8:B11"/>
    <mergeCell ref="C8:C11"/>
    <mergeCell ref="D8:D11"/>
    <mergeCell ref="E8:E11"/>
    <mergeCell ref="F8:G10"/>
    <mergeCell ref="V8:V11"/>
    <mergeCell ref="W8:Y10"/>
    <mergeCell ref="Z8:AD10"/>
    <mergeCell ref="AE8:AH10"/>
    <mergeCell ref="L11:M11"/>
    <mergeCell ref="N11:O11"/>
    <mergeCell ref="P11:Q11"/>
    <mergeCell ref="R11:S11"/>
    <mergeCell ref="B2:D6"/>
    <mergeCell ref="E2:AF3"/>
    <mergeCell ref="AG2:AH3"/>
    <mergeCell ref="AG5:AH5"/>
    <mergeCell ref="AG6:AH6"/>
  </mergeCells>
  <conditionalFormatting sqref="V35 U12:U15 U22:U24 U26:U44 U47:U76">
    <cfRule type="cellIs" dxfId="235" priority="263" stopIfTrue="1" operator="equal">
      <formula>"IV"</formula>
    </cfRule>
    <cfRule type="cellIs" dxfId="234" priority="264" stopIfTrue="1" operator="equal">
      <formula>"III"</formula>
    </cfRule>
    <cfRule type="cellIs" dxfId="233" priority="265" stopIfTrue="1" operator="equal">
      <formula>"II"</formula>
    </cfRule>
    <cfRule type="cellIs" dxfId="232" priority="266" stopIfTrue="1" operator="equal">
      <formula>"I"</formula>
    </cfRule>
  </conditionalFormatting>
  <conditionalFormatting sqref="W35 V12:V15 V22:V24 V26:V44 V47:V76">
    <cfRule type="cellIs" dxfId="231" priority="257" operator="equal">
      <formula>"Mejorable"</formula>
    </cfRule>
    <cfRule type="cellIs" dxfId="230" priority="261" stopIfTrue="1" operator="equal">
      <formula>"No Aceptable"</formula>
    </cfRule>
    <cfRule type="cellIs" dxfId="229" priority="262" stopIfTrue="1" operator="equal">
      <formula>"Aceptable"</formula>
    </cfRule>
  </conditionalFormatting>
  <conditionalFormatting sqref="W35 V12:V15 V22:V24 V26:V44 V47:V76">
    <cfRule type="cellIs" dxfId="228" priority="260" operator="equal">
      <formula>"No Aceptable  o Aceptable con control específico"</formula>
    </cfRule>
  </conditionalFormatting>
  <conditionalFormatting sqref="U77:U79">
    <cfRule type="cellIs" dxfId="227" priority="253" stopIfTrue="1" operator="equal">
      <formula>"IV"</formula>
    </cfRule>
    <cfRule type="cellIs" dxfId="226" priority="254" stopIfTrue="1" operator="equal">
      <formula>"III"</formula>
    </cfRule>
    <cfRule type="cellIs" dxfId="225" priority="255" stopIfTrue="1" operator="equal">
      <formula>"II"</formula>
    </cfRule>
    <cfRule type="cellIs" dxfId="224" priority="256" stopIfTrue="1" operator="equal">
      <formula>"I"</formula>
    </cfRule>
  </conditionalFormatting>
  <conditionalFormatting sqref="V77:V79">
    <cfRule type="cellIs" dxfId="223" priority="249" operator="equal">
      <formula>"Mejorable"</formula>
    </cfRule>
    <cfRule type="cellIs" dxfId="222" priority="251" stopIfTrue="1" operator="equal">
      <formula>"No Aceptable"</formula>
    </cfRule>
    <cfRule type="cellIs" dxfId="221" priority="252" stopIfTrue="1" operator="equal">
      <formula>"Aceptable"</formula>
    </cfRule>
  </conditionalFormatting>
  <conditionalFormatting sqref="V77:V79">
    <cfRule type="cellIs" dxfId="220" priority="250" operator="equal">
      <formula>"No Aceptable  o Aceptable con control específico"</formula>
    </cfRule>
  </conditionalFormatting>
  <conditionalFormatting sqref="V78">
    <cfRule type="cellIs" dxfId="219" priority="246" operator="equal">
      <formula>"Mejorable"</formula>
    </cfRule>
    <cfRule type="cellIs" dxfId="218" priority="247" stopIfTrue="1" operator="equal">
      <formula>"No Aceptable"</formula>
    </cfRule>
    <cfRule type="cellIs" dxfId="217" priority="248" stopIfTrue="1" operator="equal">
      <formula>"Aceptable"</formula>
    </cfRule>
  </conditionalFormatting>
  <conditionalFormatting sqref="V78">
    <cfRule type="cellIs" dxfId="216" priority="245" operator="equal">
      <formula>"No Aceptable  o Aceptable con control específico"</formula>
    </cfRule>
  </conditionalFormatting>
  <conditionalFormatting sqref="V79">
    <cfRule type="cellIs" dxfId="215" priority="242" operator="equal">
      <formula>"Mejorable"</formula>
    </cfRule>
    <cfRule type="cellIs" dxfId="214" priority="243" stopIfTrue="1" operator="equal">
      <formula>"No Aceptable"</formula>
    </cfRule>
    <cfRule type="cellIs" dxfId="213" priority="244" stopIfTrue="1" operator="equal">
      <formula>"Aceptable"</formula>
    </cfRule>
  </conditionalFormatting>
  <conditionalFormatting sqref="V79">
    <cfRule type="cellIs" dxfId="212" priority="241" operator="equal">
      <formula>"No Aceptable  o Aceptable con control específico"</formula>
    </cfRule>
  </conditionalFormatting>
  <conditionalFormatting sqref="U76">
    <cfRule type="cellIs" dxfId="211" priority="237" stopIfTrue="1" operator="equal">
      <formula>"IV"</formula>
    </cfRule>
    <cfRule type="cellIs" dxfId="210" priority="238" stopIfTrue="1" operator="equal">
      <formula>"III"</formula>
    </cfRule>
    <cfRule type="cellIs" dxfId="209" priority="239" stopIfTrue="1" operator="equal">
      <formula>"II"</formula>
    </cfRule>
    <cfRule type="cellIs" dxfId="208" priority="240" stopIfTrue="1" operator="equal">
      <formula>"I"</formula>
    </cfRule>
  </conditionalFormatting>
  <conditionalFormatting sqref="V76">
    <cfRule type="cellIs" dxfId="207" priority="234" operator="equal">
      <formula>"Mejorable"</formula>
    </cfRule>
    <cfRule type="cellIs" dxfId="206" priority="235" stopIfTrue="1" operator="equal">
      <formula>"No Aceptable"</formula>
    </cfRule>
    <cfRule type="cellIs" dxfId="205" priority="236" stopIfTrue="1" operator="equal">
      <formula>"Aceptable"</formula>
    </cfRule>
  </conditionalFormatting>
  <conditionalFormatting sqref="V76">
    <cfRule type="cellIs" dxfId="204" priority="233" operator="equal">
      <formula>"No Aceptable  o Aceptable con control específico"</formula>
    </cfRule>
  </conditionalFormatting>
  <conditionalFormatting sqref="U76">
    <cfRule type="cellIs" dxfId="203" priority="229" stopIfTrue="1" operator="equal">
      <formula>"IV"</formula>
    </cfRule>
    <cfRule type="cellIs" dxfId="202" priority="230" stopIfTrue="1" operator="equal">
      <formula>"III"</formula>
    </cfRule>
    <cfRule type="cellIs" dxfId="201" priority="231" stopIfTrue="1" operator="equal">
      <formula>"II"</formula>
    </cfRule>
    <cfRule type="cellIs" dxfId="200" priority="232" stopIfTrue="1" operator="equal">
      <formula>"I"</formula>
    </cfRule>
  </conditionalFormatting>
  <conditionalFormatting sqref="V76">
    <cfRule type="cellIs" dxfId="199" priority="226" operator="equal">
      <formula>"Mejorable"</formula>
    </cfRule>
    <cfRule type="cellIs" dxfId="198" priority="227" stopIfTrue="1" operator="equal">
      <formula>"No Aceptable"</formula>
    </cfRule>
    <cfRule type="cellIs" dxfId="197" priority="228" stopIfTrue="1" operator="equal">
      <formula>"Aceptable"</formula>
    </cfRule>
  </conditionalFormatting>
  <conditionalFormatting sqref="V76">
    <cfRule type="cellIs" dxfId="196" priority="225" operator="equal">
      <formula>"No Aceptable  o Aceptable con control específico"</formula>
    </cfRule>
  </conditionalFormatting>
  <conditionalFormatting sqref="U76">
    <cfRule type="cellIs" dxfId="195" priority="221" stopIfTrue="1" operator="equal">
      <formula>"IV"</formula>
    </cfRule>
    <cfRule type="cellIs" dxfId="194" priority="222" stopIfTrue="1" operator="equal">
      <formula>"III"</formula>
    </cfRule>
    <cfRule type="cellIs" dxfId="193" priority="223" stopIfTrue="1" operator="equal">
      <formula>"II"</formula>
    </cfRule>
    <cfRule type="cellIs" dxfId="192" priority="224" stopIfTrue="1" operator="equal">
      <formula>"I"</formula>
    </cfRule>
  </conditionalFormatting>
  <conditionalFormatting sqref="V76">
    <cfRule type="cellIs" dxfId="191" priority="218" operator="equal">
      <formula>"Mejorable"</formula>
    </cfRule>
    <cfRule type="cellIs" dxfId="190" priority="219" stopIfTrue="1" operator="equal">
      <formula>"No Aceptable"</formula>
    </cfRule>
    <cfRule type="cellIs" dxfId="189" priority="220" stopIfTrue="1" operator="equal">
      <formula>"Aceptable"</formula>
    </cfRule>
  </conditionalFormatting>
  <conditionalFormatting sqref="V76">
    <cfRule type="cellIs" dxfId="188" priority="217" operator="equal">
      <formula>"No Aceptable  o Aceptable con control específico"</formula>
    </cfRule>
  </conditionalFormatting>
  <conditionalFormatting sqref="U76">
    <cfRule type="cellIs" dxfId="187" priority="213" stopIfTrue="1" operator="equal">
      <formula>"IV"</formula>
    </cfRule>
    <cfRule type="cellIs" dxfId="186" priority="214" stopIfTrue="1" operator="equal">
      <formula>"III"</formula>
    </cfRule>
    <cfRule type="cellIs" dxfId="185" priority="215" stopIfTrue="1" operator="equal">
      <formula>"II"</formula>
    </cfRule>
    <cfRule type="cellIs" dxfId="184" priority="216" stopIfTrue="1" operator="equal">
      <formula>"I"</formula>
    </cfRule>
  </conditionalFormatting>
  <conditionalFormatting sqref="V76">
    <cfRule type="cellIs" dxfId="183" priority="210" operator="equal">
      <formula>"Mejorable"</formula>
    </cfRule>
    <cfRule type="cellIs" dxfId="182" priority="211" stopIfTrue="1" operator="equal">
      <formula>"No Aceptable"</formula>
    </cfRule>
    <cfRule type="cellIs" dxfId="181" priority="212" stopIfTrue="1" operator="equal">
      <formula>"Aceptable"</formula>
    </cfRule>
  </conditionalFormatting>
  <conditionalFormatting sqref="V76">
    <cfRule type="cellIs" dxfId="180" priority="209" operator="equal">
      <formula>"No Aceptable  o Aceptable con control específico"</formula>
    </cfRule>
  </conditionalFormatting>
  <conditionalFormatting sqref="V76">
    <cfRule type="cellIs" dxfId="179" priority="206" operator="equal">
      <formula>"Mejorable"</formula>
    </cfRule>
    <cfRule type="cellIs" dxfId="178" priority="207" stopIfTrue="1" operator="equal">
      <formula>"No Aceptable"</formula>
    </cfRule>
    <cfRule type="cellIs" dxfId="177" priority="208" stopIfTrue="1" operator="equal">
      <formula>"Aceptable"</formula>
    </cfRule>
  </conditionalFormatting>
  <conditionalFormatting sqref="V76">
    <cfRule type="cellIs" dxfId="176" priority="205" operator="equal">
      <formula>"No Aceptable  o Aceptable con control específico"</formula>
    </cfRule>
  </conditionalFormatting>
  <conditionalFormatting sqref="V77">
    <cfRule type="cellIs" dxfId="175" priority="202" operator="equal">
      <formula>"Mejorable"</formula>
    </cfRule>
    <cfRule type="cellIs" dxfId="174" priority="203" stopIfTrue="1" operator="equal">
      <formula>"No Aceptable"</formula>
    </cfRule>
    <cfRule type="cellIs" dxfId="173" priority="204" stopIfTrue="1" operator="equal">
      <formula>"Aceptable"</formula>
    </cfRule>
  </conditionalFormatting>
  <conditionalFormatting sqref="V77">
    <cfRule type="cellIs" dxfId="172" priority="201" operator="equal">
      <formula>"No Aceptable  o Aceptable con control específico"</formula>
    </cfRule>
  </conditionalFormatting>
  <conditionalFormatting sqref="U81:U84">
    <cfRule type="cellIs" dxfId="171" priority="177" stopIfTrue="1" operator="equal">
      <formula>"IV"</formula>
    </cfRule>
    <cfRule type="cellIs" dxfId="170" priority="178" stopIfTrue="1" operator="equal">
      <formula>"III"</formula>
    </cfRule>
    <cfRule type="cellIs" dxfId="169" priority="179" stopIfTrue="1" operator="equal">
      <formula>"II"</formula>
    </cfRule>
    <cfRule type="cellIs" dxfId="168" priority="180" stopIfTrue="1" operator="equal">
      <formula>"I"</formula>
    </cfRule>
  </conditionalFormatting>
  <conditionalFormatting sqref="V81:V84">
    <cfRule type="cellIs" dxfId="167" priority="173" operator="equal">
      <formula>"Mejorable"</formula>
    </cfRule>
    <cfRule type="cellIs" dxfId="166" priority="175" stopIfTrue="1" operator="equal">
      <formula>"No Aceptable"</formula>
    </cfRule>
    <cfRule type="cellIs" dxfId="165" priority="176" stopIfTrue="1" operator="equal">
      <formula>"Aceptable"</formula>
    </cfRule>
  </conditionalFormatting>
  <conditionalFormatting sqref="V81:V84">
    <cfRule type="cellIs" dxfId="164" priority="174" operator="equal">
      <formula>"No Aceptable  o Aceptable con control específico"</formula>
    </cfRule>
  </conditionalFormatting>
  <conditionalFormatting sqref="U85">
    <cfRule type="cellIs" dxfId="163" priority="161" stopIfTrue="1" operator="equal">
      <formula>"IV"</formula>
    </cfRule>
    <cfRule type="cellIs" dxfId="162" priority="162" stopIfTrue="1" operator="equal">
      <formula>"III"</formula>
    </cfRule>
    <cfRule type="cellIs" dxfId="161" priority="163" stopIfTrue="1" operator="equal">
      <formula>"II"</formula>
    </cfRule>
    <cfRule type="cellIs" dxfId="160" priority="164" stopIfTrue="1" operator="equal">
      <formula>"I"</formula>
    </cfRule>
  </conditionalFormatting>
  <conditionalFormatting sqref="V85">
    <cfRule type="cellIs" dxfId="159" priority="157" operator="equal">
      <formula>"Mejorable"</formula>
    </cfRule>
    <cfRule type="cellIs" dxfId="158" priority="159" stopIfTrue="1" operator="equal">
      <formula>"No Aceptable"</formula>
    </cfRule>
    <cfRule type="cellIs" dxfId="157" priority="160" stopIfTrue="1" operator="equal">
      <formula>"Aceptable"</formula>
    </cfRule>
  </conditionalFormatting>
  <conditionalFormatting sqref="V85">
    <cfRule type="cellIs" dxfId="156" priority="158" operator="equal">
      <formula>"No Aceptable  o Aceptable con control específico"</formula>
    </cfRule>
  </conditionalFormatting>
  <conditionalFormatting sqref="U86">
    <cfRule type="cellIs" dxfId="155" priority="153" stopIfTrue="1" operator="equal">
      <formula>"IV"</formula>
    </cfRule>
    <cfRule type="cellIs" dxfId="154" priority="154" stopIfTrue="1" operator="equal">
      <formula>"III"</formula>
    </cfRule>
    <cfRule type="cellIs" dxfId="153" priority="155" stopIfTrue="1" operator="equal">
      <formula>"II"</formula>
    </cfRule>
    <cfRule type="cellIs" dxfId="152" priority="156" stopIfTrue="1" operator="equal">
      <formula>"I"</formula>
    </cfRule>
  </conditionalFormatting>
  <conditionalFormatting sqref="V86">
    <cfRule type="cellIs" dxfId="151" priority="149" operator="equal">
      <formula>"Mejorable"</formula>
    </cfRule>
    <cfRule type="cellIs" dxfId="150" priority="151" stopIfTrue="1" operator="equal">
      <formula>"No Aceptable"</formula>
    </cfRule>
    <cfRule type="cellIs" dxfId="149" priority="152" stopIfTrue="1" operator="equal">
      <formula>"Aceptable"</formula>
    </cfRule>
  </conditionalFormatting>
  <conditionalFormatting sqref="V86">
    <cfRule type="cellIs" dxfId="148" priority="150" operator="equal">
      <formula>"No Aceptable  o Aceptable con control específico"</formula>
    </cfRule>
  </conditionalFormatting>
  <conditionalFormatting sqref="U87">
    <cfRule type="cellIs" dxfId="147" priority="145" stopIfTrue="1" operator="equal">
      <formula>"IV"</formula>
    </cfRule>
    <cfRule type="cellIs" dxfId="146" priority="146" stopIfTrue="1" operator="equal">
      <formula>"III"</formula>
    </cfRule>
    <cfRule type="cellIs" dxfId="145" priority="147" stopIfTrue="1" operator="equal">
      <formula>"II"</formula>
    </cfRule>
    <cfRule type="cellIs" dxfId="144" priority="148" stopIfTrue="1" operator="equal">
      <formula>"I"</formula>
    </cfRule>
  </conditionalFormatting>
  <conditionalFormatting sqref="V87">
    <cfRule type="cellIs" dxfId="143" priority="141" operator="equal">
      <formula>"Mejorable"</formula>
    </cfRule>
    <cfRule type="cellIs" dxfId="142" priority="143" stopIfTrue="1" operator="equal">
      <formula>"No Aceptable"</formula>
    </cfRule>
    <cfRule type="cellIs" dxfId="141" priority="144" stopIfTrue="1" operator="equal">
      <formula>"Aceptable"</formula>
    </cfRule>
  </conditionalFormatting>
  <conditionalFormatting sqref="V87">
    <cfRule type="cellIs" dxfId="140" priority="142" operator="equal">
      <formula>"No Aceptable  o Aceptable con control específico"</formula>
    </cfRule>
  </conditionalFormatting>
  <conditionalFormatting sqref="U86">
    <cfRule type="cellIs" dxfId="139" priority="137" stopIfTrue="1" operator="equal">
      <formula>"IV"</formula>
    </cfRule>
    <cfRule type="cellIs" dxfId="138" priority="138" stopIfTrue="1" operator="equal">
      <formula>"III"</formula>
    </cfRule>
    <cfRule type="cellIs" dxfId="137" priority="139" stopIfTrue="1" operator="equal">
      <formula>"II"</formula>
    </cfRule>
    <cfRule type="cellIs" dxfId="136" priority="140" stopIfTrue="1" operator="equal">
      <formula>"I"</formula>
    </cfRule>
  </conditionalFormatting>
  <conditionalFormatting sqref="V86">
    <cfRule type="cellIs" dxfId="135" priority="134" operator="equal">
      <formula>"Mejorable"</formula>
    </cfRule>
    <cfRule type="cellIs" dxfId="134" priority="135" stopIfTrue="1" operator="equal">
      <formula>"No Aceptable"</formula>
    </cfRule>
    <cfRule type="cellIs" dxfId="133" priority="136" stopIfTrue="1" operator="equal">
      <formula>"Aceptable"</formula>
    </cfRule>
  </conditionalFormatting>
  <conditionalFormatting sqref="V86">
    <cfRule type="cellIs" dxfId="132" priority="133" operator="equal">
      <formula>"No Aceptable  o Aceptable con control específico"</formula>
    </cfRule>
  </conditionalFormatting>
  <conditionalFormatting sqref="U86">
    <cfRule type="cellIs" dxfId="131" priority="129" stopIfTrue="1" operator="equal">
      <formula>"IV"</formula>
    </cfRule>
    <cfRule type="cellIs" dxfId="130" priority="130" stopIfTrue="1" operator="equal">
      <formula>"III"</formula>
    </cfRule>
    <cfRule type="cellIs" dxfId="129" priority="131" stopIfTrue="1" operator="equal">
      <formula>"II"</formula>
    </cfRule>
    <cfRule type="cellIs" dxfId="128" priority="132" stopIfTrue="1" operator="equal">
      <formula>"I"</formula>
    </cfRule>
  </conditionalFormatting>
  <conditionalFormatting sqref="V86">
    <cfRule type="cellIs" dxfId="127" priority="126" operator="equal">
      <formula>"Mejorable"</formula>
    </cfRule>
    <cfRule type="cellIs" dxfId="126" priority="127" stopIfTrue="1" operator="equal">
      <formula>"No Aceptable"</formula>
    </cfRule>
    <cfRule type="cellIs" dxfId="125" priority="128" stopIfTrue="1" operator="equal">
      <formula>"Aceptable"</formula>
    </cfRule>
  </conditionalFormatting>
  <conditionalFormatting sqref="V86">
    <cfRule type="cellIs" dxfId="124" priority="125" operator="equal">
      <formula>"No Aceptable  o Aceptable con control específico"</formula>
    </cfRule>
  </conditionalFormatting>
  <conditionalFormatting sqref="U86">
    <cfRule type="cellIs" dxfId="123" priority="121" stopIfTrue="1" operator="equal">
      <formula>"IV"</formula>
    </cfRule>
    <cfRule type="cellIs" dxfId="122" priority="122" stopIfTrue="1" operator="equal">
      <formula>"III"</formula>
    </cfRule>
    <cfRule type="cellIs" dxfId="121" priority="123" stopIfTrue="1" operator="equal">
      <formula>"II"</formula>
    </cfRule>
    <cfRule type="cellIs" dxfId="120" priority="124" stopIfTrue="1" operator="equal">
      <formula>"I"</formula>
    </cfRule>
  </conditionalFormatting>
  <conditionalFormatting sqref="V86">
    <cfRule type="cellIs" dxfId="119" priority="118" operator="equal">
      <formula>"Mejorable"</formula>
    </cfRule>
    <cfRule type="cellIs" dxfId="118" priority="119" stopIfTrue="1" operator="equal">
      <formula>"No Aceptable"</formula>
    </cfRule>
    <cfRule type="cellIs" dxfId="117" priority="120" stopIfTrue="1" operator="equal">
      <formula>"Aceptable"</formula>
    </cfRule>
  </conditionalFormatting>
  <conditionalFormatting sqref="V86">
    <cfRule type="cellIs" dxfId="116" priority="117" operator="equal">
      <formula>"No Aceptable  o Aceptable con control específico"</formula>
    </cfRule>
  </conditionalFormatting>
  <conditionalFormatting sqref="U86">
    <cfRule type="cellIs" dxfId="115" priority="113" stopIfTrue="1" operator="equal">
      <formula>"IV"</formula>
    </cfRule>
    <cfRule type="cellIs" dxfId="114" priority="114" stopIfTrue="1" operator="equal">
      <formula>"III"</formula>
    </cfRule>
    <cfRule type="cellIs" dxfId="113" priority="115" stopIfTrue="1" operator="equal">
      <formula>"II"</formula>
    </cfRule>
    <cfRule type="cellIs" dxfId="112" priority="116" stopIfTrue="1" operator="equal">
      <formula>"I"</formula>
    </cfRule>
  </conditionalFormatting>
  <conditionalFormatting sqref="V86">
    <cfRule type="cellIs" dxfId="111" priority="110" operator="equal">
      <formula>"Mejorable"</formula>
    </cfRule>
    <cfRule type="cellIs" dxfId="110" priority="111" stopIfTrue="1" operator="equal">
      <formula>"No Aceptable"</formula>
    </cfRule>
    <cfRule type="cellIs" dxfId="109" priority="112" stopIfTrue="1" operator="equal">
      <formula>"Aceptable"</formula>
    </cfRule>
  </conditionalFormatting>
  <conditionalFormatting sqref="V86">
    <cfRule type="cellIs" dxfId="108" priority="109" operator="equal">
      <formula>"No Aceptable  o Aceptable con control específico"</formula>
    </cfRule>
  </conditionalFormatting>
  <conditionalFormatting sqref="V86">
    <cfRule type="cellIs" dxfId="107" priority="106" operator="equal">
      <formula>"Mejorable"</formula>
    </cfRule>
    <cfRule type="cellIs" dxfId="106" priority="107" stopIfTrue="1" operator="equal">
      <formula>"No Aceptable"</formula>
    </cfRule>
    <cfRule type="cellIs" dxfId="105" priority="108" stopIfTrue="1" operator="equal">
      <formula>"Aceptable"</formula>
    </cfRule>
  </conditionalFormatting>
  <conditionalFormatting sqref="V86">
    <cfRule type="cellIs" dxfId="104" priority="105" operator="equal">
      <formula>"No Aceptable  o Aceptable con control específico"</formula>
    </cfRule>
  </conditionalFormatting>
  <conditionalFormatting sqref="V87">
    <cfRule type="cellIs" dxfId="103" priority="102" operator="equal">
      <formula>"Mejorable"</formula>
    </cfRule>
    <cfRule type="cellIs" dxfId="102" priority="103" stopIfTrue="1" operator="equal">
      <formula>"No Aceptable"</formula>
    </cfRule>
    <cfRule type="cellIs" dxfId="101" priority="104" stopIfTrue="1" operator="equal">
      <formula>"Aceptable"</formula>
    </cfRule>
  </conditionalFormatting>
  <conditionalFormatting sqref="V87">
    <cfRule type="cellIs" dxfId="100" priority="101" operator="equal">
      <formula>"No Aceptable  o Aceptable con control específico"</formula>
    </cfRule>
  </conditionalFormatting>
  <conditionalFormatting sqref="U88">
    <cfRule type="cellIs" dxfId="99" priority="97" stopIfTrue="1" operator="equal">
      <formula>"IV"</formula>
    </cfRule>
    <cfRule type="cellIs" dxfId="98" priority="98" stopIfTrue="1" operator="equal">
      <formula>"III"</formula>
    </cfRule>
    <cfRule type="cellIs" dxfId="97" priority="99" stopIfTrue="1" operator="equal">
      <formula>"II"</formula>
    </cfRule>
    <cfRule type="cellIs" dxfId="96" priority="100" stopIfTrue="1" operator="equal">
      <formula>"I"</formula>
    </cfRule>
  </conditionalFormatting>
  <conditionalFormatting sqref="V88">
    <cfRule type="cellIs" dxfId="95" priority="93" operator="equal">
      <formula>"Mejorable"</formula>
    </cfRule>
    <cfRule type="cellIs" dxfId="94" priority="95" stopIfTrue="1" operator="equal">
      <formula>"No Aceptable"</formula>
    </cfRule>
    <cfRule type="cellIs" dxfId="93" priority="96" stopIfTrue="1" operator="equal">
      <formula>"Aceptable"</formula>
    </cfRule>
  </conditionalFormatting>
  <conditionalFormatting sqref="V88">
    <cfRule type="cellIs" dxfId="92" priority="94" operator="equal">
      <formula>"No Aceptable  o Aceptable con control específico"</formula>
    </cfRule>
  </conditionalFormatting>
  <conditionalFormatting sqref="U89">
    <cfRule type="cellIs" dxfId="91" priority="89" stopIfTrue="1" operator="equal">
      <formula>"IV"</formula>
    </cfRule>
    <cfRule type="cellIs" dxfId="90" priority="90" stopIfTrue="1" operator="equal">
      <formula>"III"</formula>
    </cfRule>
    <cfRule type="cellIs" dxfId="89" priority="91" stopIfTrue="1" operator="equal">
      <formula>"II"</formula>
    </cfRule>
    <cfRule type="cellIs" dxfId="88" priority="92" stopIfTrue="1" operator="equal">
      <formula>"I"</formula>
    </cfRule>
  </conditionalFormatting>
  <conditionalFormatting sqref="V89">
    <cfRule type="cellIs" dxfId="87" priority="85" operator="equal">
      <formula>"Mejorable"</formula>
    </cfRule>
    <cfRule type="cellIs" dxfId="86" priority="87" stopIfTrue="1" operator="equal">
      <formula>"No Aceptable"</formula>
    </cfRule>
    <cfRule type="cellIs" dxfId="85" priority="88" stopIfTrue="1" operator="equal">
      <formula>"Aceptable"</formula>
    </cfRule>
  </conditionalFormatting>
  <conditionalFormatting sqref="V89">
    <cfRule type="cellIs" dxfId="84" priority="86" operator="equal">
      <formula>"No Aceptable  o Aceptable con control específico"</formula>
    </cfRule>
  </conditionalFormatting>
  <conditionalFormatting sqref="V89">
    <cfRule type="cellIs" dxfId="83" priority="82" operator="equal">
      <formula>"Mejorable"</formula>
    </cfRule>
    <cfRule type="cellIs" dxfId="82" priority="83" stopIfTrue="1" operator="equal">
      <formula>"No Aceptable"</formula>
    </cfRule>
    <cfRule type="cellIs" dxfId="81" priority="84" stopIfTrue="1" operator="equal">
      <formula>"Aceptable"</formula>
    </cfRule>
  </conditionalFormatting>
  <conditionalFormatting sqref="V89">
    <cfRule type="cellIs" dxfId="80" priority="81" operator="equal">
      <formula>"No Aceptable  o Aceptable con control específico"</formula>
    </cfRule>
  </conditionalFormatting>
  <conditionalFormatting sqref="U80">
    <cfRule type="cellIs" dxfId="79" priority="77" stopIfTrue="1" operator="equal">
      <formula>"IV"</formula>
    </cfRule>
    <cfRule type="cellIs" dxfId="78" priority="78" stopIfTrue="1" operator="equal">
      <formula>"III"</formula>
    </cfRule>
    <cfRule type="cellIs" dxfId="77" priority="79" stopIfTrue="1" operator="equal">
      <formula>"II"</formula>
    </cfRule>
    <cfRule type="cellIs" dxfId="76" priority="80" stopIfTrue="1" operator="equal">
      <formula>"I"</formula>
    </cfRule>
  </conditionalFormatting>
  <conditionalFormatting sqref="V80">
    <cfRule type="cellIs" dxfId="75" priority="73" operator="equal">
      <formula>"Mejorable"</formula>
    </cfRule>
    <cfRule type="cellIs" dxfId="74" priority="75" stopIfTrue="1" operator="equal">
      <formula>"No Aceptable"</formula>
    </cfRule>
    <cfRule type="cellIs" dxfId="73" priority="76" stopIfTrue="1" operator="equal">
      <formula>"Aceptable"</formula>
    </cfRule>
  </conditionalFormatting>
  <conditionalFormatting sqref="V80">
    <cfRule type="cellIs" dxfId="72" priority="74" operator="equal">
      <formula>"No Aceptable  o Aceptable con control específico"</formula>
    </cfRule>
  </conditionalFormatting>
  <conditionalFormatting sqref="U17">
    <cfRule type="cellIs" dxfId="71" priority="69" stopIfTrue="1" operator="equal">
      <formula>"IV"</formula>
    </cfRule>
    <cfRule type="cellIs" dxfId="70" priority="70" stopIfTrue="1" operator="equal">
      <formula>"III"</formula>
    </cfRule>
    <cfRule type="cellIs" dxfId="69" priority="71" stopIfTrue="1" operator="equal">
      <formula>"II"</formula>
    </cfRule>
    <cfRule type="cellIs" dxfId="68" priority="72" stopIfTrue="1" operator="equal">
      <formula>"I"</formula>
    </cfRule>
  </conditionalFormatting>
  <conditionalFormatting sqref="V17">
    <cfRule type="cellIs" dxfId="67" priority="65" operator="equal">
      <formula>"Mejorable"</formula>
    </cfRule>
    <cfRule type="cellIs" dxfId="66" priority="67" stopIfTrue="1" operator="equal">
      <formula>"No Aceptable"</formula>
    </cfRule>
    <cfRule type="cellIs" dxfId="65" priority="68" stopIfTrue="1" operator="equal">
      <formula>"Aceptable"</formula>
    </cfRule>
  </conditionalFormatting>
  <conditionalFormatting sqref="V17">
    <cfRule type="cellIs" dxfId="64" priority="66" operator="equal">
      <formula>"No Aceptable  o Aceptable con control específico"</formula>
    </cfRule>
  </conditionalFormatting>
  <conditionalFormatting sqref="U19">
    <cfRule type="cellIs" dxfId="63" priority="61" stopIfTrue="1" operator="equal">
      <formula>"IV"</formula>
    </cfRule>
    <cfRule type="cellIs" dxfId="62" priority="62" stopIfTrue="1" operator="equal">
      <formula>"III"</formula>
    </cfRule>
    <cfRule type="cellIs" dxfId="61" priority="63" stopIfTrue="1" operator="equal">
      <formula>"II"</formula>
    </cfRule>
    <cfRule type="cellIs" dxfId="60" priority="64" stopIfTrue="1" operator="equal">
      <formula>"I"</formula>
    </cfRule>
  </conditionalFormatting>
  <conditionalFormatting sqref="V19">
    <cfRule type="cellIs" dxfId="59" priority="57" operator="equal">
      <formula>"Mejorable"</formula>
    </cfRule>
    <cfRule type="cellIs" dxfId="58" priority="59" stopIfTrue="1" operator="equal">
      <formula>"No Aceptable"</formula>
    </cfRule>
    <cfRule type="cellIs" dxfId="57" priority="60" stopIfTrue="1" operator="equal">
      <formula>"Aceptable"</formula>
    </cfRule>
  </conditionalFormatting>
  <conditionalFormatting sqref="V19">
    <cfRule type="cellIs" dxfId="56" priority="58" operator="equal">
      <formula>"No Aceptable  o Aceptable con control específico"</formula>
    </cfRule>
  </conditionalFormatting>
  <conditionalFormatting sqref="U18">
    <cfRule type="cellIs" dxfId="55" priority="53" stopIfTrue="1" operator="equal">
      <formula>"IV"</formula>
    </cfRule>
    <cfRule type="cellIs" dxfId="54" priority="54" stopIfTrue="1" operator="equal">
      <formula>"III"</formula>
    </cfRule>
    <cfRule type="cellIs" dxfId="53" priority="55" stopIfTrue="1" operator="equal">
      <formula>"II"</formula>
    </cfRule>
    <cfRule type="cellIs" dxfId="52" priority="56" stopIfTrue="1" operator="equal">
      <formula>"I"</formula>
    </cfRule>
  </conditionalFormatting>
  <conditionalFormatting sqref="V18">
    <cfRule type="cellIs" dxfId="51" priority="49" operator="equal">
      <formula>"Mejorable"</formula>
    </cfRule>
    <cfRule type="cellIs" dxfId="50" priority="51" stopIfTrue="1" operator="equal">
      <formula>"No Aceptable"</formula>
    </cfRule>
    <cfRule type="cellIs" dxfId="49" priority="52" stopIfTrue="1" operator="equal">
      <formula>"Aceptable"</formula>
    </cfRule>
  </conditionalFormatting>
  <conditionalFormatting sqref="V18">
    <cfRule type="cellIs" dxfId="48" priority="50" operator="equal">
      <formula>"No Aceptable  o Aceptable con control específico"</formula>
    </cfRule>
  </conditionalFormatting>
  <conditionalFormatting sqref="U16">
    <cfRule type="cellIs" dxfId="47" priority="45" stopIfTrue="1" operator="equal">
      <formula>"IV"</formula>
    </cfRule>
    <cfRule type="cellIs" dxfId="46" priority="46" stopIfTrue="1" operator="equal">
      <formula>"III"</formula>
    </cfRule>
    <cfRule type="cellIs" dxfId="45" priority="47" stopIfTrue="1" operator="equal">
      <formula>"II"</formula>
    </cfRule>
    <cfRule type="cellIs" dxfId="44" priority="48" stopIfTrue="1" operator="equal">
      <formula>"I"</formula>
    </cfRule>
  </conditionalFormatting>
  <conditionalFormatting sqref="V16">
    <cfRule type="cellIs" dxfId="43" priority="41" operator="equal">
      <formula>"Mejorable"</formula>
    </cfRule>
    <cfRule type="cellIs" dxfId="42" priority="43" stopIfTrue="1" operator="equal">
      <formula>"No Aceptable"</formula>
    </cfRule>
    <cfRule type="cellIs" dxfId="41" priority="44" stopIfTrue="1" operator="equal">
      <formula>"Aceptable"</formula>
    </cfRule>
  </conditionalFormatting>
  <conditionalFormatting sqref="V16">
    <cfRule type="cellIs" dxfId="40" priority="42" operator="equal">
      <formula>"No Aceptable  o Aceptable con control específico"</formula>
    </cfRule>
  </conditionalFormatting>
  <conditionalFormatting sqref="U20">
    <cfRule type="cellIs" dxfId="39" priority="37" stopIfTrue="1" operator="equal">
      <formula>"IV"</formula>
    </cfRule>
    <cfRule type="cellIs" dxfId="38" priority="38" stopIfTrue="1" operator="equal">
      <formula>"III"</formula>
    </cfRule>
    <cfRule type="cellIs" dxfId="37" priority="39" stopIfTrue="1" operator="equal">
      <formula>"II"</formula>
    </cfRule>
    <cfRule type="cellIs" dxfId="36" priority="40" stopIfTrue="1" operator="equal">
      <formula>"I"</formula>
    </cfRule>
  </conditionalFormatting>
  <conditionalFormatting sqref="V20">
    <cfRule type="cellIs" dxfId="35" priority="33" operator="equal">
      <formula>"Mejorable"</formula>
    </cfRule>
    <cfRule type="cellIs" dxfId="34" priority="35" stopIfTrue="1" operator="equal">
      <formula>"No Aceptable"</formula>
    </cfRule>
    <cfRule type="cellIs" dxfId="33" priority="36" stopIfTrue="1" operator="equal">
      <formula>"Aceptable"</formula>
    </cfRule>
  </conditionalFormatting>
  <conditionalFormatting sqref="V20">
    <cfRule type="cellIs" dxfId="32" priority="34" operator="equal">
      <formula>"No Aceptable  o Aceptable con control específico"</formula>
    </cfRule>
  </conditionalFormatting>
  <conditionalFormatting sqref="U25">
    <cfRule type="cellIs" dxfId="31" priority="29" stopIfTrue="1" operator="equal">
      <formula>"IV"</formula>
    </cfRule>
    <cfRule type="cellIs" dxfId="30" priority="30" stopIfTrue="1" operator="equal">
      <formula>"III"</formula>
    </cfRule>
    <cfRule type="cellIs" dxfId="29" priority="31" stopIfTrue="1" operator="equal">
      <formula>"II"</formula>
    </cfRule>
    <cfRule type="cellIs" dxfId="28" priority="32" stopIfTrue="1" operator="equal">
      <formula>"I"</formula>
    </cfRule>
  </conditionalFormatting>
  <conditionalFormatting sqref="V25">
    <cfRule type="cellIs" dxfId="27" priority="25" operator="equal">
      <formula>"Mejorable"</formula>
    </cfRule>
    <cfRule type="cellIs" dxfId="26" priority="27" stopIfTrue="1" operator="equal">
      <formula>"No Aceptable"</formula>
    </cfRule>
    <cfRule type="cellIs" dxfId="25" priority="28" stopIfTrue="1" operator="equal">
      <formula>"Aceptable"</formula>
    </cfRule>
  </conditionalFormatting>
  <conditionalFormatting sqref="V25">
    <cfRule type="cellIs" dxfId="24" priority="26" operator="equal">
      <formula>"No Aceptable  o Aceptable con control específico"</formula>
    </cfRule>
  </conditionalFormatting>
  <conditionalFormatting sqref="U21">
    <cfRule type="cellIs" dxfId="23" priority="21" stopIfTrue="1" operator="equal">
      <formula>"IV"</formula>
    </cfRule>
    <cfRule type="cellIs" dxfId="22" priority="22" stopIfTrue="1" operator="equal">
      <formula>"III"</formula>
    </cfRule>
    <cfRule type="cellIs" dxfId="21" priority="23" stopIfTrue="1" operator="equal">
      <formula>"II"</formula>
    </cfRule>
    <cfRule type="cellIs" dxfId="20" priority="24" stopIfTrue="1" operator="equal">
      <formula>"I"</formula>
    </cfRule>
  </conditionalFormatting>
  <conditionalFormatting sqref="V21">
    <cfRule type="cellIs" dxfId="19" priority="17" operator="equal">
      <formula>"Mejorable"</formula>
    </cfRule>
    <cfRule type="cellIs" dxfId="18" priority="19" stopIfTrue="1" operator="equal">
      <formula>"No Aceptable"</formula>
    </cfRule>
    <cfRule type="cellIs" dxfId="17" priority="20" stopIfTrue="1" operator="equal">
      <formula>"Aceptable"</formula>
    </cfRule>
  </conditionalFormatting>
  <conditionalFormatting sqref="V21">
    <cfRule type="cellIs" dxfId="16" priority="18" operator="equal">
      <formula>"No Aceptable  o Aceptable con control específico"</formula>
    </cfRule>
  </conditionalFormatting>
  <conditionalFormatting sqref="U45">
    <cfRule type="cellIs" dxfId="15" priority="13" stopIfTrue="1" operator="equal">
      <formula>"IV"</formula>
    </cfRule>
    <cfRule type="cellIs" dxfId="14" priority="14" stopIfTrue="1" operator="equal">
      <formula>"III"</formula>
    </cfRule>
    <cfRule type="cellIs" dxfId="13" priority="15" stopIfTrue="1" operator="equal">
      <formula>"II"</formula>
    </cfRule>
    <cfRule type="cellIs" dxfId="12" priority="16" stopIfTrue="1" operator="equal">
      <formula>"I"</formula>
    </cfRule>
  </conditionalFormatting>
  <conditionalFormatting sqref="V45">
    <cfRule type="cellIs" dxfId="11" priority="9" operator="equal">
      <formula>"Mejorable"</formula>
    </cfRule>
    <cfRule type="cellIs" dxfId="10" priority="11" stopIfTrue="1" operator="equal">
      <formula>"No Aceptable"</formula>
    </cfRule>
    <cfRule type="cellIs" dxfId="9" priority="12" stopIfTrue="1" operator="equal">
      <formula>"Aceptable"</formula>
    </cfRule>
  </conditionalFormatting>
  <conditionalFormatting sqref="V45">
    <cfRule type="cellIs" dxfId="8" priority="10" operator="equal">
      <formula>"No Aceptable  o Aceptable con control específico"</formula>
    </cfRule>
  </conditionalFormatting>
  <conditionalFormatting sqref="U46">
    <cfRule type="cellIs" dxfId="7" priority="5" stopIfTrue="1" operator="equal">
      <formula>"IV"</formula>
    </cfRule>
    <cfRule type="cellIs" dxfId="6" priority="6" stopIfTrue="1" operator="equal">
      <formula>"III"</formula>
    </cfRule>
    <cfRule type="cellIs" dxfId="5" priority="7" stopIfTrue="1" operator="equal">
      <formula>"II"</formula>
    </cfRule>
    <cfRule type="cellIs" dxfId="4" priority="8" stopIfTrue="1" operator="equal">
      <formula>"I"</formula>
    </cfRule>
  </conditionalFormatting>
  <conditionalFormatting sqref="V46">
    <cfRule type="cellIs" dxfId="3" priority="1" operator="equal">
      <formula>"Mejorable"</formula>
    </cfRule>
    <cfRule type="cellIs" dxfId="2" priority="3" stopIfTrue="1" operator="equal">
      <formula>"No Aceptable"</formula>
    </cfRule>
    <cfRule type="cellIs" dxfId="1" priority="4" stopIfTrue="1" operator="equal">
      <formula>"Aceptable"</formula>
    </cfRule>
  </conditionalFormatting>
  <conditionalFormatting sqref="V46">
    <cfRule type="cellIs" dxfId="0" priority="2" operator="equal">
      <formula>"No Aceptable  o Aceptable con control específico"</formula>
    </cfRule>
  </conditionalFormatting>
  <printOptions horizontalCentered="1"/>
  <pageMargins left="0.23622047244094491" right="0.23622047244094491" top="0.39370078740157483" bottom="0.39370078740157483" header="0.31496062992125984" footer="0.31496062992125984"/>
  <pageSetup scale="17" orientation="landscape" r:id="rId1"/>
  <headerFooter>
    <oddFooter>&amp;R&amp;P</oddFooter>
  </headerFooter>
  <rowBreaks count="3" manualBreakCount="3">
    <brk id="26" max="45" man="1"/>
    <brk id="46" max="45" man="1"/>
    <brk id="67" max="45" man="1"/>
  </rowBreaks>
  <colBreaks count="1" manualBreakCount="1">
    <brk id="37" max="164"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4"/>
  <sheetViews>
    <sheetView topLeftCell="A22" workbookViewId="0">
      <selection activeCell="C34" sqref="C34"/>
    </sheetView>
  </sheetViews>
  <sheetFormatPr baseColWidth="10" defaultColWidth="0" defaultRowHeight="15" zeroHeight="1" x14ac:dyDescent="0.25"/>
  <cols>
    <col min="1" max="1" width="16.7109375" bestFit="1" customWidth="1"/>
    <col min="2" max="2" width="11.42578125" customWidth="1"/>
    <col min="3" max="3" width="56" customWidth="1"/>
    <col min="4" max="4" width="5.42578125" customWidth="1"/>
    <col min="5" max="5" width="12.28515625" customWidth="1"/>
    <col min="6" max="6" width="8.85546875" customWidth="1"/>
    <col min="7" max="10" width="11.42578125" customWidth="1"/>
    <col min="11" max="11" width="0.85546875" hidden="1" customWidth="1"/>
  </cols>
  <sheetData>
    <row r="1" spans="1:10" x14ac:dyDescent="0.25">
      <c r="A1" s="276" t="s">
        <v>227</v>
      </c>
      <c r="B1" s="277"/>
      <c r="C1" s="277"/>
      <c r="D1" s="277"/>
      <c r="E1" s="277"/>
      <c r="F1" s="277"/>
      <c r="G1" s="277"/>
      <c r="H1" s="277"/>
      <c r="I1" s="277"/>
      <c r="J1" s="278"/>
    </row>
    <row r="2" spans="1:10" x14ac:dyDescent="0.25">
      <c r="A2" s="279"/>
      <c r="B2" s="280"/>
      <c r="C2" s="280"/>
      <c r="D2" s="280"/>
      <c r="E2" s="280"/>
      <c r="F2" s="280"/>
      <c r="G2" s="280"/>
      <c r="H2" s="280"/>
      <c r="I2" s="280"/>
      <c r="J2" s="281"/>
    </row>
    <row r="3" spans="1:10" ht="15.75" thickBot="1" x14ac:dyDescent="0.3">
      <c r="A3" s="282"/>
      <c r="B3" s="283"/>
      <c r="C3" s="283"/>
      <c r="D3" s="283"/>
      <c r="E3" s="283"/>
      <c r="F3" s="283"/>
      <c r="G3" s="283"/>
      <c r="H3" s="283"/>
      <c r="I3" s="283"/>
      <c r="J3" s="284"/>
    </row>
    <row r="4" spans="1:10" x14ac:dyDescent="0.25">
      <c r="A4" s="71"/>
      <c r="B4" s="72"/>
      <c r="C4" s="73"/>
      <c r="D4" s="73"/>
      <c r="E4" s="71"/>
      <c r="F4" s="71"/>
      <c r="G4" s="71"/>
      <c r="H4" s="71"/>
      <c r="I4" s="71"/>
      <c r="J4" s="71"/>
    </row>
    <row r="5" spans="1:10" x14ac:dyDescent="0.25">
      <c r="A5" s="263" t="s">
        <v>228</v>
      </c>
      <c r="B5" s="263"/>
      <c r="C5" s="263"/>
      <c r="D5" s="73"/>
      <c r="E5" s="71"/>
      <c r="F5" s="71"/>
      <c r="G5" s="71"/>
      <c r="H5" s="71"/>
      <c r="I5" s="71"/>
      <c r="J5" s="71"/>
    </row>
    <row r="6" spans="1:10" ht="15.75" thickBot="1" x14ac:dyDescent="0.3">
      <c r="A6" s="73"/>
      <c r="B6" s="73"/>
      <c r="C6" s="73"/>
      <c r="D6" s="73"/>
      <c r="E6" s="71"/>
      <c r="F6" s="71"/>
      <c r="G6" s="71"/>
      <c r="H6" s="71"/>
      <c r="I6" s="71"/>
      <c r="J6" s="71"/>
    </row>
    <row r="7" spans="1:10" ht="15.75" thickBot="1" x14ac:dyDescent="0.3">
      <c r="A7" s="74" t="s">
        <v>229</v>
      </c>
      <c r="B7" s="75" t="s">
        <v>230</v>
      </c>
      <c r="C7" s="76" t="s">
        <v>231</v>
      </c>
      <c r="D7" s="77"/>
      <c r="E7" s="71"/>
      <c r="F7" s="71"/>
      <c r="G7" s="71"/>
      <c r="H7" s="71"/>
      <c r="I7" s="71"/>
      <c r="J7" s="71"/>
    </row>
    <row r="8" spans="1:10" ht="33.75" x14ac:dyDescent="0.25">
      <c r="A8" s="78" t="s">
        <v>232</v>
      </c>
      <c r="B8" s="79">
        <v>10</v>
      </c>
      <c r="C8" s="80" t="s">
        <v>233</v>
      </c>
      <c r="D8" s="81"/>
      <c r="E8" s="71"/>
      <c r="F8" s="71"/>
      <c r="G8" s="71"/>
      <c r="H8" s="71"/>
      <c r="I8" s="71"/>
      <c r="J8" s="71"/>
    </row>
    <row r="9" spans="1:10" ht="33.75" x14ac:dyDescent="0.25">
      <c r="A9" s="82" t="s">
        <v>234</v>
      </c>
      <c r="B9" s="83">
        <v>6</v>
      </c>
      <c r="C9" s="84" t="s">
        <v>235</v>
      </c>
      <c r="D9" s="81"/>
      <c r="E9" s="71"/>
      <c r="F9" s="71"/>
      <c r="G9" s="71"/>
      <c r="H9" s="71"/>
      <c r="I9" s="71"/>
      <c r="J9" s="71"/>
    </row>
    <row r="10" spans="1:10" ht="33.75" x14ac:dyDescent="0.25">
      <c r="A10" s="82" t="s">
        <v>236</v>
      </c>
      <c r="B10" s="83">
        <v>2</v>
      </c>
      <c r="C10" s="84" t="s">
        <v>237</v>
      </c>
      <c r="D10" s="81"/>
      <c r="E10" s="71"/>
      <c r="F10" s="71"/>
      <c r="G10" s="71"/>
      <c r="H10" s="71"/>
      <c r="I10" s="71"/>
      <c r="J10" s="71"/>
    </row>
    <row r="11" spans="1:10" ht="23.25" thickBot="1" x14ac:dyDescent="0.3">
      <c r="A11" s="85" t="s">
        <v>238</v>
      </c>
      <c r="B11" s="86"/>
      <c r="C11" s="87" t="s">
        <v>239</v>
      </c>
      <c r="D11" s="81"/>
      <c r="E11" s="71"/>
      <c r="F11" s="71"/>
      <c r="G11" s="71"/>
      <c r="H11" s="71"/>
      <c r="I11" s="71"/>
      <c r="J11" s="71"/>
    </row>
    <row r="12" spans="1:10" x14ac:dyDescent="0.25">
      <c r="A12" s="81"/>
      <c r="B12" s="88"/>
      <c r="C12" s="72"/>
      <c r="D12" s="81"/>
      <c r="E12" s="71"/>
      <c r="F12" s="71"/>
      <c r="G12" s="71"/>
      <c r="H12" s="71"/>
      <c r="I12" s="71"/>
      <c r="J12" s="71"/>
    </row>
    <row r="13" spans="1:10" x14ac:dyDescent="0.25">
      <c r="A13" s="263" t="s">
        <v>240</v>
      </c>
      <c r="B13" s="263"/>
      <c r="C13" s="263"/>
      <c r="D13" s="71"/>
      <c r="E13" s="263" t="s">
        <v>241</v>
      </c>
      <c r="F13" s="263"/>
      <c r="G13" s="263"/>
      <c r="H13" s="263"/>
      <c r="I13" s="263"/>
      <c r="J13" s="263"/>
    </row>
    <row r="14" spans="1:10" ht="15.75" thickBot="1" x14ac:dyDescent="0.3">
      <c r="A14" s="71"/>
      <c r="B14" s="71"/>
      <c r="C14" s="71"/>
      <c r="D14" s="71"/>
      <c r="E14" s="71"/>
      <c r="F14" s="71"/>
      <c r="G14" s="71"/>
      <c r="H14" s="71"/>
      <c r="I14" s="71"/>
      <c r="J14" s="71"/>
    </row>
    <row r="15" spans="1:10" ht="15.75" thickBot="1" x14ac:dyDescent="0.3">
      <c r="A15" s="74" t="s">
        <v>242</v>
      </c>
      <c r="B15" s="75" t="s">
        <v>243</v>
      </c>
      <c r="C15" s="76" t="s">
        <v>231</v>
      </c>
      <c r="D15" s="71"/>
      <c r="E15" s="257" t="s">
        <v>244</v>
      </c>
      <c r="F15" s="285"/>
      <c r="G15" s="257" t="s">
        <v>245</v>
      </c>
      <c r="H15" s="287"/>
      <c r="I15" s="287"/>
      <c r="J15" s="288"/>
    </row>
    <row r="16" spans="1:10" ht="23.25" thickBot="1" x14ac:dyDescent="0.3">
      <c r="A16" s="89" t="s">
        <v>246</v>
      </c>
      <c r="B16" s="90">
        <v>4</v>
      </c>
      <c r="C16" s="91" t="s">
        <v>247</v>
      </c>
      <c r="D16" s="71"/>
      <c r="E16" s="259"/>
      <c r="F16" s="286"/>
      <c r="G16" s="92">
        <v>4</v>
      </c>
      <c r="H16" s="93">
        <v>3</v>
      </c>
      <c r="I16" s="93">
        <v>2</v>
      </c>
      <c r="J16" s="94">
        <v>1</v>
      </c>
    </row>
    <row r="17" spans="1:10" ht="22.5" x14ac:dyDescent="0.25">
      <c r="A17" s="95" t="s">
        <v>248</v>
      </c>
      <c r="B17" s="96">
        <v>3</v>
      </c>
      <c r="C17" s="97" t="s">
        <v>249</v>
      </c>
      <c r="D17" s="71"/>
      <c r="E17" s="257" t="s">
        <v>229</v>
      </c>
      <c r="F17" s="98">
        <v>10</v>
      </c>
      <c r="G17" s="99" t="s">
        <v>250</v>
      </c>
      <c r="H17" s="100" t="s">
        <v>251</v>
      </c>
      <c r="I17" s="101" t="s">
        <v>252</v>
      </c>
      <c r="J17" s="102" t="s">
        <v>253</v>
      </c>
    </row>
    <row r="18" spans="1:10" ht="22.5" x14ac:dyDescent="0.25">
      <c r="A18" s="95" t="s">
        <v>254</v>
      </c>
      <c r="B18" s="96">
        <v>2</v>
      </c>
      <c r="C18" s="97" t="s">
        <v>255</v>
      </c>
      <c r="D18" s="71"/>
      <c r="E18" s="258"/>
      <c r="F18" s="103">
        <v>6</v>
      </c>
      <c r="G18" s="104" t="s">
        <v>256</v>
      </c>
      <c r="H18" s="105" t="s">
        <v>257</v>
      </c>
      <c r="I18" s="105" t="s">
        <v>258</v>
      </c>
      <c r="J18" s="106" t="s">
        <v>259</v>
      </c>
    </row>
    <row r="19" spans="1:10" ht="15.75" thickBot="1" x14ac:dyDescent="0.3">
      <c r="A19" s="107" t="s">
        <v>260</v>
      </c>
      <c r="B19" s="108">
        <v>1</v>
      </c>
      <c r="C19" s="109" t="s">
        <v>261</v>
      </c>
      <c r="D19" s="71"/>
      <c r="E19" s="259"/>
      <c r="F19" s="94">
        <v>2</v>
      </c>
      <c r="G19" s="110" t="s">
        <v>262</v>
      </c>
      <c r="H19" s="111" t="s">
        <v>259</v>
      </c>
      <c r="I19" s="112" t="s">
        <v>263</v>
      </c>
      <c r="J19" s="113" t="s">
        <v>264</v>
      </c>
    </row>
    <row r="20" spans="1:10" ht="15.75" thickBot="1" x14ac:dyDescent="0.3">
      <c r="A20" s="71"/>
      <c r="B20" s="71"/>
      <c r="C20" s="71"/>
      <c r="D20" s="71"/>
      <c r="E20" s="260" t="s">
        <v>265</v>
      </c>
      <c r="F20" s="261"/>
      <c r="G20" s="261"/>
      <c r="H20" s="261"/>
      <c r="I20" s="261"/>
      <c r="J20" s="262"/>
    </row>
    <row r="21" spans="1:10" x14ac:dyDescent="0.25">
      <c r="A21" s="263" t="s">
        <v>266</v>
      </c>
      <c r="B21" s="263"/>
      <c r="C21" s="263"/>
      <c r="D21" s="71"/>
      <c r="E21" s="71"/>
      <c r="F21" s="71"/>
      <c r="G21" s="71"/>
      <c r="H21" s="71"/>
      <c r="I21" s="71"/>
      <c r="J21" s="71"/>
    </row>
    <row r="22" spans="1:10" ht="15.75" thickBot="1" x14ac:dyDescent="0.3">
      <c r="A22" s="71"/>
      <c r="B22" s="71"/>
      <c r="C22" s="71"/>
      <c r="D22" s="71"/>
      <c r="E22" s="71"/>
      <c r="F22" s="71"/>
      <c r="G22" s="71"/>
      <c r="H22" s="71"/>
      <c r="I22" s="71"/>
      <c r="J22" s="71"/>
    </row>
    <row r="23" spans="1:10" ht="15.75" thickBot="1" x14ac:dyDescent="0.3">
      <c r="A23" s="114" t="s">
        <v>267</v>
      </c>
      <c r="B23" s="115" t="s">
        <v>268</v>
      </c>
      <c r="C23" s="116" t="s">
        <v>231</v>
      </c>
      <c r="D23" s="71"/>
      <c r="E23" s="71"/>
      <c r="F23" s="71"/>
      <c r="G23" s="71"/>
      <c r="H23" s="71"/>
      <c r="I23" s="71"/>
      <c r="J23" s="71"/>
    </row>
    <row r="24" spans="1:10" ht="22.5" x14ac:dyDescent="0.25">
      <c r="A24" s="78" t="s">
        <v>232</v>
      </c>
      <c r="B24" s="79" t="s">
        <v>269</v>
      </c>
      <c r="C24" s="80" t="s">
        <v>270</v>
      </c>
      <c r="D24" s="71"/>
      <c r="E24" s="71"/>
      <c r="F24" s="71"/>
      <c r="G24" s="71"/>
      <c r="H24" s="71"/>
      <c r="I24" s="71"/>
      <c r="J24" s="71"/>
    </row>
    <row r="25" spans="1:10" ht="33.75" x14ac:dyDescent="0.25">
      <c r="A25" s="82" t="s">
        <v>234</v>
      </c>
      <c r="B25" s="83" t="s">
        <v>271</v>
      </c>
      <c r="C25" s="84" t="s">
        <v>272</v>
      </c>
      <c r="D25" s="71"/>
      <c r="E25" s="71"/>
      <c r="F25" s="71"/>
      <c r="G25" s="71"/>
      <c r="H25" s="71"/>
      <c r="I25" s="71"/>
      <c r="J25" s="71"/>
    </row>
    <row r="26" spans="1:10" ht="22.5" x14ac:dyDescent="0.25">
      <c r="A26" s="82" t="s">
        <v>236</v>
      </c>
      <c r="B26" s="83" t="s">
        <v>273</v>
      </c>
      <c r="C26" s="84" t="s">
        <v>274</v>
      </c>
      <c r="D26" s="71"/>
      <c r="E26" s="71"/>
      <c r="F26" s="71"/>
      <c r="G26" s="71"/>
      <c r="H26" s="71"/>
      <c r="I26" s="71"/>
      <c r="J26" s="71"/>
    </row>
    <row r="27" spans="1:10" ht="34.5" thickBot="1" x14ac:dyDescent="0.3">
      <c r="A27" s="85" t="s">
        <v>238</v>
      </c>
      <c r="B27" s="86" t="s">
        <v>275</v>
      </c>
      <c r="C27" s="87" t="s">
        <v>276</v>
      </c>
      <c r="D27" s="71"/>
      <c r="E27" s="71"/>
      <c r="F27" s="71"/>
      <c r="G27" s="71"/>
      <c r="H27" s="71"/>
      <c r="I27" s="71"/>
      <c r="J27" s="71"/>
    </row>
    <row r="28" spans="1:10" x14ac:dyDescent="0.25">
      <c r="A28" s="71"/>
      <c r="B28" s="71"/>
      <c r="C28" s="71"/>
      <c r="D28" s="71"/>
      <c r="E28" s="263" t="s">
        <v>277</v>
      </c>
      <c r="F28" s="263"/>
      <c r="G28" s="263"/>
      <c r="H28" s="263"/>
      <c r="I28" s="263"/>
      <c r="J28" s="263"/>
    </row>
    <row r="29" spans="1:10" ht="15.75" thickBot="1" x14ac:dyDescent="0.3">
      <c r="A29" s="263" t="s">
        <v>278</v>
      </c>
      <c r="B29" s="263"/>
      <c r="C29" s="263"/>
      <c r="D29" s="71"/>
      <c r="E29" s="71"/>
      <c r="F29" s="71"/>
      <c r="G29" s="71"/>
      <c r="H29" s="71"/>
      <c r="I29" s="71"/>
      <c r="J29" s="71"/>
    </row>
    <row r="30" spans="1:10" ht="15.75" thickBot="1" x14ac:dyDescent="0.3">
      <c r="A30" s="71"/>
      <c r="B30" s="71"/>
      <c r="C30" s="71"/>
      <c r="D30" s="71"/>
      <c r="E30" s="264" t="s">
        <v>279</v>
      </c>
      <c r="F30" s="265"/>
      <c r="G30" s="264" t="s">
        <v>267</v>
      </c>
      <c r="H30" s="268"/>
      <c r="I30" s="268"/>
      <c r="J30" s="269"/>
    </row>
    <row r="31" spans="1:10" ht="15.75" thickBot="1" x14ac:dyDescent="0.3">
      <c r="A31" s="114" t="s">
        <v>280</v>
      </c>
      <c r="B31" s="115" t="s">
        <v>281</v>
      </c>
      <c r="C31" s="116" t="s">
        <v>231</v>
      </c>
      <c r="D31" s="71"/>
      <c r="E31" s="266"/>
      <c r="F31" s="267"/>
      <c r="G31" s="117" t="s">
        <v>282</v>
      </c>
      <c r="H31" s="118" t="s">
        <v>283</v>
      </c>
      <c r="I31" s="118" t="s">
        <v>284</v>
      </c>
      <c r="J31" s="119" t="s">
        <v>285</v>
      </c>
    </row>
    <row r="32" spans="1:10" ht="22.5" x14ac:dyDescent="0.25">
      <c r="A32" s="89" t="s">
        <v>286</v>
      </c>
      <c r="B32" s="90">
        <v>100</v>
      </c>
      <c r="C32" s="91" t="s">
        <v>287</v>
      </c>
      <c r="D32" s="71"/>
      <c r="E32" s="270" t="s">
        <v>280</v>
      </c>
      <c r="F32" s="120">
        <v>100</v>
      </c>
      <c r="G32" s="121" t="s">
        <v>288</v>
      </c>
      <c r="H32" s="122" t="s">
        <v>289</v>
      </c>
      <c r="I32" s="122" t="s">
        <v>290</v>
      </c>
      <c r="J32" s="123" t="s">
        <v>291</v>
      </c>
    </row>
    <row r="33" spans="1:10" ht="22.5" x14ac:dyDescent="0.25">
      <c r="A33" s="82" t="s">
        <v>292</v>
      </c>
      <c r="B33" s="83">
        <v>60</v>
      </c>
      <c r="C33" s="84" t="s">
        <v>293</v>
      </c>
      <c r="D33" s="71"/>
      <c r="E33" s="271"/>
      <c r="F33" s="124">
        <v>60</v>
      </c>
      <c r="G33" s="125" t="s">
        <v>294</v>
      </c>
      <c r="H33" s="126" t="s">
        <v>295</v>
      </c>
      <c r="I33" s="127" t="s">
        <v>296</v>
      </c>
      <c r="J33" s="128" t="s">
        <v>297</v>
      </c>
    </row>
    <row r="34" spans="1:10" ht="22.5" x14ac:dyDescent="0.25">
      <c r="A34" s="82" t="s">
        <v>298</v>
      </c>
      <c r="B34" s="83">
        <v>25</v>
      </c>
      <c r="C34" s="84" t="s">
        <v>299</v>
      </c>
      <c r="D34" s="71"/>
      <c r="E34" s="271"/>
      <c r="F34" s="129">
        <v>25</v>
      </c>
      <c r="G34" s="130" t="s">
        <v>300</v>
      </c>
      <c r="H34" s="127" t="s">
        <v>301</v>
      </c>
      <c r="I34" s="127" t="s">
        <v>302</v>
      </c>
      <c r="J34" s="131" t="s">
        <v>303</v>
      </c>
    </row>
    <row r="35" spans="1:10" ht="23.25" thickBot="1" x14ac:dyDescent="0.3">
      <c r="A35" s="85" t="s">
        <v>304</v>
      </c>
      <c r="B35" s="86">
        <v>10</v>
      </c>
      <c r="C35" s="87" t="s">
        <v>305</v>
      </c>
      <c r="D35" s="71"/>
      <c r="E35" s="272"/>
      <c r="F35" s="132">
        <v>10</v>
      </c>
      <c r="G35" s="133" t="s">
        <v>306</v>
      </c>
      <c r="H35" s="134" t="s">
        <v>307</v>
      </c>
      <c r="I35" s="135" t="s">
        <v>308</v>
      </c>
      <c r="J35" s="136" t="s">
        <v>309</v>
      </c>
    </row>
    <row r="36" spans="1:10" ht="15.75" thickBot="1" x14ac:dyDescent="0.3">
      <c r="A36" s="260" t="s">
        <v>310</v>
      </c>
      <c r="B36" s="261"/>
      <c r="C36" s="262"/>
      <c r="D36" s="71"/>
      <c r="E36" s="273" t="s">
        <v>311</v>
      </c>
      <c r="F36" s="274"/>
      <c r="G36" s="274"/>
      <c r="H36" s="274"/>
      <c r="I36" s="274"/>
      <c r="J36" s="275"/>
    </row>
    <row r="37" spans="1:10" x14ac:dyDescent="0.25">
      <c r="A37" s="71"/>
      <c r="B37" s="71"/>
      <c r="C37" s="71"/>
      <c r="D37" s="71"/>
      <c r="E37" s="71"/>
      <c r="F37" s="71"/>
      <c r="G37" s="71"/>
      <c r="H37" s="71"/>
      <c r="I37" s="71"/>
      <c r="J37" s="71"/>
    </row>
    <row r="38" spans="1:10" x14ac:dyDescent="0.25">
      <c r="A38" s="263" t="s">
        <v>312</v>
      </c>
      <c r="B38" s="263"/>
      <c r="C38" s="263"/>
      <c r="D38" s="71"/>
      <c r="E38" s="71"/>
      <c r="F38" s="71"/>
      <c r="G38" s="71"/>
      <c r="H38" s="71"/>
      <c r="I38" s="71"/>
      <c r="J38" s="71"/>
    </row>
    <row r="39" spans="1:10" ht="15.75" thickBot="1" x14ac:dyDescent="0.3">
      <c r="A39" s="71"/>
      <c r="B39" s="71"/>
      <c r="C39" s="71"/>
      <c r="D39" s="71"/>
      <c r="E39" s="71"/>
      <c r="F39" s="71"/>
      <c r="G39" s="71"/>
      <c r="H39" s="71"/>
      <c r="I39" s="71"/>
      <c r="J39" s="71"/>
    </row>
    <row r="40" spans="1:10" ht="15.75" thickBot="1" x14ac:dyDescent="0.3">
      <c r="A40" s="114" t="s">
        <v>313</v>
      </c>
      <c r="B40" s="115" t="s">
        <v>314</v>
      </c>
      <c r="C40" s="116" t="s">
        <v>231</v>
      </c>
      <c r="D40" s="71"/>
      <c r="E40" s="71"/>
      <c r="F40" s="71"/>
      <c r="G40" s="71"/>
      <c r="H40" s="71"/>
      <c r="I40" s="71"/>
      <c r="J40" s="71"/>
    </row>
    <row r="41" spans="1:10" ht="22.5" x14ac:dyDescent="0.25">
      <c r="A41" s="137" t="s">
        <v>315</v>
      </c>
      <c r="B41" s="79" t="s">
        <v>316</v>
      </c>
      <c r="C41" s="80" t="s">
        <v>317</v>
      </c>
      <c r="D41" s="71"/>
      <c r="E41" s="71"/>
      <c r="F41" s="71"/>
      <c r="G41" s="71"/>
      <c r="H41" s="71"/>
      <c r="I41" s="71"/>
      <c r="J41" s="71"/>
    </row>
    <row r="42" spans="1:10" x14ac:dyDescent="0.25">
      <c r="A42" s="138" t="s">
        <v>318</v>
      </c>
      <c r="B42" s="83" t="s">
        <v>319</v>
      </c>
      <c r="C42" s="84" t="s">
        <v>320</v>
      </c>
      <c r="D42" s="71"/>
      <c r="E42" s="71"/>
      <c r="F42" s="71"/>
      <c r="G42" s="71"/>
      <c r="H42" s="71"/>
      <c r="I42" s="71"/>
      <c r="J42" s="71"/>
    </row>
    <row r="43" spans="1:10" ht="22.5" x14ac:dyDescent="0.25">
      <c r="A43" s="138" t="s">
        <v>76</v>
      </c>
      <c r="B43" s="83" t="s">
        <v>321</v>
      </c>
      <c r="C43" s="84" t="s">
        <v>322</v>
      </c>
      <c r="D43" s="71"/>
      <c r="E43" s="71"/>
      <c r="F43" s="71"/>
      <c r="G43" s="71"/>
      <c r="H43" s="71"/>
      <c r="I43" s="71"/>
      <c r="J43" s="71"/>
    </row>
    <row r="44" spans="1:10" ht="34.5" thickBot="1" x14ac:dyDescent="0.3">
      <c r="A44" s="139" t="s">
        <v>323</v>
      </c>
      <c r="B44" s="86">
        <v>20</v>
      </c>
      <c r="C44" s="87" t="s">
        <v>324</v>
      </c>
      <c r="D44" s="71"/>
      <c r="E44" s="71"/>
      <c r="F44" s="71"/>
      <c r="G44" s="71"/>
      <c r="H44" s="71"/>
      <c r="I44" s="71"/>
      <c r="J44" s="71"/>
    </row>
    <row r="45" spans="1:10" x14ac:dyDescent="0.25">
      <c r="A45" s="71"/>
      <c r="B45" s="71"/>
      <c r="C45" s="71"/>
      <c r="D45" s="71"/>
      <c r="E45" s="71"/>
      <c r="F45" s="71"/>
      <c r="G45" s="71"/>
      <c r="H45" s="71"/>
      <c r="I45" s="71"/>
      <c r="J45" s="71"/>
    </row>
    <row r="46" spans="1:10" x14ac:dyDescent="0.25">
      <c r="A46" s="263" t="s">
        <v>325</v>
      </c>
      <c r="B46" s="263"/>
      <c r="C46" s="263"/>
      <c r="D46" s="71"/>
      <c r="E46" s="71"/>
      <c r="F46" s="71"/>
      <c r="G46" s="71"/>
      <c r="H46" s="71"/>
      <c r="I46" s="71"/>
      <c r="J46" s="71"/>
    </row>
    <row r="47" spans="1:10" ht="15.75" thickBot="1" x14ac:dyDescent="0.3">
      <c r="A47" s="71"/>
      <c r="B47" s="71"/>
      <c r="C47" s="71"/>
      <c r="D47" s="71"/>
      <c r="E47" s="71"/>
      <c r="F47" s="71"/>
      <c r="G47" s="71"/>
      <c r="H47" s="71"/>
      <c r="I47" s="71"/>
      <c r="J47" s="71"/>
    </row>
    <row r="48" spans="1:10" ht="15.75" thickBot="1" x14ac:dyDescent="0.3">
      <c r="A48" s="114" t="s">
        <v>313</v>
      </c>
      <c r="B48" s="255" t="s">
        <v>231</v>
      </c>
      <c r="C48" s="256"/>
      <c r="D48" s="71"/>
      <c r="E48" s="71"/>
      <c r="F48" s="71"/>
      <c r="G48" s="71"/>
      <c r="H48" s="71"/>
      <c r="I48" s="71"/>
      <c r="J48" s="71"/>
    </row>
    <row r="49" spans="1:10" x14ac:dyDescent="0.25">
      <c r="A49" s="137" t="s">
        <v>315</v>
      </c>
      <c r="B49" s="90" t="s">
        <v>326</v>
      </c>
      <c r="C49" s="91" t="s">
        <v>327</v>
      </c>
      <c r="D49" s="71"/>
      <c r="E49" s="71"/>
      <c r="F49" s="71"/>
      <c r="G49" s="71"/>
      <c r="H49" s="71"/>
      <c r="I49" s="71"/>
      <c r="J49" s="71"/>
    </row>
    <row r="50" spans="1:10" ht="33.75" x14ac:dyDescent="0.25">
      <c r="A50" s="138" t="s">
        <v>318</v>
      </c>
      <c r="B50" s="140" t="s">
        <v>328</v>
      </c>
      <c r="C50" s="97" t="s">
        <v>329</v>
      </c>
      <c r="D50" s="71"/>
      <c r="E50" s="71"/>
      <c r="F50" s="71"/>
      <c r="G50" s="71"/>
      <c r="H50" s="71"/>
      <c r="I50" s="71"/>
      <c r="J50" s="71"/>
    </row>
    <row r="51" spans="1:10" x14ac:dyDescent="0.25">
      <c r="A51" s="138" t="s">
        <v>76</v>
      </c>
      <c r="B51" s="96" t="s">
        <v>77</v>
      </c>
      <c r="C51" s="97" t="s">
        <v>330</v>
      </c>
      <c r="D51" s="71"/>
      <c r="E51" s="71"/>
      <c r="F51" s="71"/>
      <c r="G51" s="71"/>
      <c r="H51" s="71"/>
      <c r="I51" s="71"/>
      <c r="J51" s="71"/>
    </row>
    <row r="52" spans="1:10" ht="15.75" thickBot="1" x14ac:dyDescent="0.3">
      <c r="A52" s="139" t="s">
        <v>323</v>
      </c>
      <c r="B52" s="108" t="s">
        <v>331</v>
      </c>
      <c r="C52" s="109" t="s">
        <v>332</v>
      </c>
      <c r="D52" s="71"/>
      <c r="E52" s="71"/>
      <c r="F52" s="71"/>
      <c r="G52" s="71"/>
      <c r="H52" s="71"/>
      <c r="I52" s="71"/>
      <c r="J52" s="71"/>
    </row>
    <row r="53" spans="1:10" x14ac:dyDescent="0.25"/>
    <row r="54" spans="1:10" x14ac:dyDescent="0.25"/>
    <row r="55" spans="1:10" x14ac:dyDescent="0.25"/>
    <row r="56" spans="1:10" x14ac:dyDescent="0.25"/>
    <row r="57" spans="1:10" x14ac:dyDescent="0.25"/>
    <row r="58" spans="1:10" x14ac:dyDescent="0.25"/>
    <row r="59" spans="1:10" x14ac:dyDescent="0.25"/>
    <row r="60" spans="1:10" x14ac:dyDescent="0.25"/>
    <row r="61" spans="1:10" x14ac:dyDescent="0.25"/>
    <row r="62" spans="1:10" x14ac:dyDescent="0.25"/>
    <row r="63" spans="1:10" x14ac:dyDescent="0.25"/>
    <row r="64" spans="1:10" x14ac:dyDescent="0.25"/>
  </sheetData>
  <mergeCells count="19">
    <mergeCell ref="A1:J3"/>
    <mergeCell ref="A5:C5"/>
    <mergeCell ref="A13:C13"/>
    <mergeCell ref="E13:J13"/>
    <mergeCell ref="E15:F16"/>
    <mergeCell ref="G15:J15"/>
    <mergeCell ref="B48:C48"/>
    <mergeCell ref="E17:E19"/>
    <mergeCell ref="E20:J20"/>
    <mergeCell ref="A21:C21"/>
    <mergeCell ref="E28:J28"/>
    <mergeCell ref="A29:C29"/>
    <mergeCell ref="E30:F31"/>
    <mergeCell ref="G30:J30"/>
    <mergeCell ref="E32:E35"/>
    <mergeCell ref="A36:C36"/>
    <mergeCell ref="E36:J36"/>
    <mergeCell ref="A38:C38"/>
    <mergeCell ref="A46:C4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election activeCell="M19" sqref="M19"/>
    </sheetView>
  </sheetViews>
  <sheetFormatPr baseColWidth="10"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4.Matriz Peligros</vt:lpstr>
      <vt:lpstr>Hoja2</vt:lpstr>
      <vt:lpstr>Hoja1</vt:lpstr>
      <vt:lpstr>'4.Matriz Peligros'!Área_de_impresión</vt:lpstr>
      <vt:lpstr>'4.Matriz Peligros'!Print_Area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Yusef Rojas Diaz" &lt;magda.rojas@insor.gov.co&gt;</dc:creator>
  <cp:lastModifiedBy>MorenoV</cp:lastModifiedBy>
  <cp:lastPrinted>2019-05-07T20:26:39Z</cp:lastPrinted>
  <dcterms:created xsi:type="dcterms:W3CDTF">2019-05-06T19:13:40Z</dcterms:created>
  <dcterms:modified xsi:type="dcterms:W3CDTF">2022-06-08T15:18:36Z</dcterms:modified>
</cp:coreProperties>
</file>