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elenis.moreno\Documents\ICBF 2022 - 1\CONTRATCION II SEMESTRE\"/>
    </mc:Choice>
  </mc:AlternateContent>
  <xr:revisionPtr revIDLastSave="0" documentId="8_{E08E9EA5-9B12-4210-A83E-2D5BD0287601}" xr6:coauthVersionLast="47" xr6:coauthVersionMax="47" xr10:uidLastSave="{00000000-0000-0000-0000-000000000000}"/>
  <bookViews>
    <workbookView xWindow="-120" yWindow="-120" windowWidth="29040" windowHeight="15840" firstSheet="1" activeTab="2" xr2:uid="{C599E2E2-7C70-499D-A191-DFF113460144}"/>
  </bookViews>
  <sheets>
    <sheet name="focalizacion real" sheetId="3" state="hidden" r:id="rId1"/>
    <sheet name="TD COBERTURA Y PRESUPUESTO REG" sheetId="8" r:id="rId2"/>
    <sheet name="FOCALIZACION REAL INCLUIDO PAGO" sheetId="7" r:id="rId3"/>
    <sheet name="Hoja3" sheetId="6" state="hidden" r:id="rId4"/>
  </sheets>
  <definedNames>
    <definedName name="_xlnm._FilterDatabase" localSheetId="0" hidden="1">'focalizacion real'!$A$2:$N$1152</definedName>
    <definedName name="_xlnm._FilterDatabase" localSheetId="2" hidden="1">'FOCALIZACION REAL INCLUIDO PAGO'!$A$2:$S$54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1" i="7" l="1"/>
  <c r="O70" i="7"/>
  <c r="S46" i="7" l="1"/>
  <c r="R46" i="7"/>
  <c r="Q46" i="7"/>
  <c r="P46" i="7"/>
  <c r="S45" i="7"/>
  <c r="R45" i="7"/>
  <c r="Q45" i="7"/>
  <c r="P45" i="7"/>
  <c r="S44" i="7"/>
  <c r="R44" i="7"/>
  <c r="Q44" i="7"/>
  <c r="P44" i="7"/>
  <c r="S43" i="7"/>
  <c r="R43" i="7"/>
  <c r="Q43" i="7"/>
  <c r="P43" i="7"/>
  <c r="S42" i="7"/>
  <c r="R42" i="7"/>
  <c r="Q42" i="7"/>
  <c r="P42" i="7"/>
  <c r="S41" i="7"/>
  <c r="R41" i="7"/>
  <c r="Q41" i="7"/>
  <c r="P41" i="7"/>
  <c r="S40" i="7"/>
  <c r="R40" i="7"/>
  <c r="Q40" i="7"/>
  <c r="P40" i="7"/>
  <c r="S39" i="7"/>
  <c r="R39" i="7"/>
  <c r="Q39" i="7"/>
  <c r="P39" i="7"/>
  <c r="S38" i="7"/>
  <c r="R38" i="7"/>
  <c r="Q38" i="7"/>
  <c r="P38" i="7"/>
  <c r="S37" i="7"/>
  <c r="R37" i="7"/>
  <c r="Q37" i="7"/>
  <c r="P37" i="7"/>
  <c r="S36" i="7"/>
  <c r="R36" i="7"/>
  <c r="Q36" i="7"/>
  <c r="P36" i="7"/>
  <c r="S35" i="7"/>
  <c r="R35" i="7"/>
  <c r="Q35" i="7"/>
  <c r="P35" i="7"/>
  <c r="S34" i="7"/>
  <c r="R34" i="7"/>
  <c r="Q34" i="7"/>
  <c r="P34" i="7"/>
  <c r="S33" i="7"/>
  <c r="R33" i="7"/>
  <c r="Q33" i="7"/>
  <c r="P33" i="7"/>
  <c r="S32" i="7"/>
  <c r="R32" i="7"/>
  <c r="Q32" i="7"/>
  <c r="P32" i="7"/>
  <c r="S31" i="7"/>
  <c r="R31" i="7"/>
  <c r="Q31" i="7"/>
  <c r="P31" i="7"/>
  <c r="S30" i="7"/>
  <c r="R30" i="7"/>
  <c r="Q30" i="7"/>
  <c r="P30" i="7"/>
  <c r="S29" i="7"/>
  <c r="R29" i="7"/>
  <c r="Q29" i="7"/>
  <c r="P29" i="7"/>
  <c r="S28" i="7"/>
  <c r="R28" i="7"/>
  <c r="Q28" i="7"/>
  <c r="P28" i="7"/>
  <c r="S27" i="7"/>
  <c r="R27" i="7"/>
  <c r="Q27" i="7"/>
  <c r="P27" i="7"/>
  <c r="S26" i="7"/>
  <c r="R26" i="7"/>
  <c r="Q26" i="7"/>
  <c r="P26" i="7"/>
  <c r="S25" i="7"/>
  <c r="R25" i="7"/>
  <c r="Q25" i="7"/>
  <c r="P25" i="7"/>
  <c r="S24" i="7"/>
  <c r="R24" i="7"/>
  <c r="Q24" i="7"/>
  <c r="P24" i="7"/>
  <c r="S23" i="7"/>
  <c r="R23" i="7"/>
  <c r="Q23" i="7"/>
  <c r="P23" i="7"/>
  <c r="S22" i="7"/>
  <c r="R22" i="7"/>
  <c r="Q22" i="7"/>
  <c r="P22" i="7"/>
  <c r="S21" i="7"/>
  <c r="R21" i="7"/>
  <c r="Q21" i="7"/>
  <c r="P21" i="7"/>
  <c r="S20" i="7"/>
  <c r="R20" i="7"/>
  <c r="Q20" i="7"/>
  <c r="P20" i="7"/>
  <c r="S19" i="7"/>
  <c r="R19" i="7"/>
  <c r="Q19" i="7"/>
  <c r="P19" i="7"/>
  <c r="S18" i="7"/>
  <c r="R18" i="7"/>
  <c r="Q18" i="7"/>
  <c r="P18" i="7"/>
  <c r="S17" i="7"/>
  <c r="R17" i="7"/>
  <c r="Q17" i="7"/>
  <c r="P17" i="7"/>
  <c r="S16" i="7"/>
  <c r="R16" i="7"/>
  <c r="Q16" i="7"/>
  <c r="P16" i="7"/>
  <c r="S15" i="7"/>
  <c r="R15" i="7"/>
  <c r="Q15" i="7"/>
  <c r="P15" i="7"/>
  <c r="S14" i="7"/>
  <c r="R14" i="7"/>
  <c r="Q14" i="7"/>
  <c r="P14" i="7"/>
  <c r="S13" i="7"/>
  <c r="R13" i="7"/>
  <c r="Q13" i="7"/>
  <c r="P13" i="7"/>
  <c r="S12" i="7"/>
  <c r="R12" i="7"/>
  <c r="Q12" i="7"/>
  <c r="P12" i="7"/>
  <c r="S11" i="7"/>
  <c r="R11" i="7"/>
  <c r="Q11" i="7"/>
  <c r="P11" i="7"/>
  <c r="S10" i="7"/>
  <c r="R10" i="7"/>
  <c r="Q10" i="7"/>
  <c r="P10" i="7"/>
  <c r="S8" i="7"/>
  <c r="R8" i="7"/>
  <c r="Q8" i="7"/>
  <c r="P8" i="7"/>
  <c r="S7" i="7"/>
  <c r="R7" i="7"/>
  <c r="Q7" i="7"/>
  <c r="P7" i="7"/>
  <c r="S6" i="7"/>
  <c r="R6" i="7"/>
  <c r="Q6" i="7"/>
  <c r="P6" i="7"/>
  <c r="S5" i="7"/>
  <c r="R5" i="7"/>
  <c r="Q5" i="7"/>
  <c r="P5" i="7"/>
  <c r="S4" i="7"/>
  <c r="R4" i="7"/>
  <c r="Q4" i="7"/>
  <c r="P4" i="7"/>
  <c r="S3" i="7"/>
  <c r="R3" i="7"/>
  <c r="Q3" i="7"/>
  <c r="P3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K9" i="7"/>
  <c r="K48" i="7" s="1"/>
  <c r="N8" i="7"/>
  <c r="N7" i="7"/>
  <c r="N6" i="7"/>
  <c r="N5" i="7"/>
  <c r="N4" i="7"/>
  <c r="N3" i="7"/>
  <c r="M1068" i="3"/>
  <c r="M1067" i="3"/>
  <c r="M1066" i="3"/>
  <c r="M1065" i="3"/>
  <c r="M1064" i="3"/>
  <c r="M1063" i="3"/>
  <c r="M796" i="3"/>
  <c r="M795" i="3"/>
  <c r="M794" i="3"/>
  <c r="M793" i="3"/>
  <c r="B33" i="6"/>
  <c r="B28" i="6"/>
  <c r="B23" i="6"/>
  <c r="B13" i="6"/>
  <c r="B15" i="6" s="1"/>
  <c r="H12" i="6"/>
  <c r="B9" i="6"/>
  <c r="H3" i="6"/>
  <c r="H7" i="6" s="1"/>
  <c r="C3" i="6"/>
  <c r="C4" i="6" s="1"/>
  <c r="B3" i="6"/>
  <c r="B4" i="6" s="1"/>
  <c r="D2" i="6"/>
  <c r="Q47" i="7" l="1"/>
  <c r="R47" i="7"/>
  <c r="S47" i="7"/>
  <c r="P47" i="7"/>
  <c r="S9" i="7"/>
  <c r="R9" i="7"/>
  <c r="Q9" i="7"/>
  <c r="P9" i="7"/>
  <c r="N9" i="7"/>
  <c r="N48" i="7" s="1"/>
  <c r="G7" i="6"/>
  <c r="G13" i="6"/>
  <c r="D4" i="6"/>
  <c r="D3" i="6"/>
  <c r="P48" i="7" l="1"/>
  <c r="R48" i="7"/>
  <c r="S48" i="7"/>
  <c r="Q48" i="7"/>
  <c r="H13" i="6"/>
  <c r="H14" i="6" s="1"/>
  <c r="H19" i="6" s="1"/>
  <c r="H20" i="6" s="1"/>
  <c r="H21" i="6" s="1"/>
  <c r="G14" i="6"/>
  <c r="M988" i="3" l="1"/>
  <c r="M987" i="3"/>
  <c r="M986" i="3"/>
  <c r="M985" i="3"/>
  <c r="J812" i="3"/>
  <c r="J811" i="3"/>
  <c r="J938" i="3" l="1"/>
  <c r="J937" i="3"/>
  <c r="M984" i="3"/>
  <c r="M983" i="3"/>
  <c r="M982" i="3"/>
  <c r="M981" i="3"/>
  <c r="M980" i="3"/>
  <c r="M979" i="3"/>
  <c r="M510" i="3" l="1"/>
  <c r="M509" i="3"/>
  <c r="M852" i="3"/>
  <c r="M851" i="3"/>
  <c r="M850" i="3"/>
  <c r="M849" i="3"/>
  <c r="M848" i="3"/>
  <c r="M847" i="3"/>
  <c r="M846" i="3"/>
  <c r="M845" i="3"/>
  <c r="M844" i="3"/>
  <c r="M843" i="3"/>
  <c r="J517" i="3"/>
  <c r="J1155" i="3" s="1"/>
  <c r="M25" i="3"/>
  <c r="M104" i="3" l="1"/>
  <c r="M103" i="3"/>
  <c r="M101" i="3"/>
  <c r="M102" i="3"/>
  <c r="M883" i="3"/>
  <c r="M884" i="3"/>
  <c r="M881" i="3"/>
  <c r="M882" i="3"/>
  <c r="M114" i="3"/>
  <c r="M113" i="3"/>
  <c r="M469" i="3"/>
  <c r="M470" i="3"/>
  <c r="M471" i="3" l="1"/>
  <c r="M472" i="3"/>
  <c r="M1140" i="3"/>
  <c r="M1139" i="3"/>
  <c r="M1138" i="3"/>
  <c r="M1137" i="3"/>
  <c r="M1136" i="3"/>
  <c r="M1135" i="3"/>
  <c r="M1132" i="3"/>
  <c r="M1133" i="3"/>
  <c r="M1134" i="3"/>
  <c r="M1131" i="3"/>
  <c r="M1027" i="3"/>
  <c r="M1028" i="3"/>
  <c r="M1025" i="3"/>
  <c r="M1026" i="3"/>
  <c r="M706" i="3"/>
  <c r="M705" i="3"/>
  <c r="M606" i="3"/>
  <c r="M704" i="3"/>
  <c r="M551" i="3"/>
  <c r="M552" i="3"/>
  <c r="M553" i="3"/>
  <c r="M554" i="3"/>
  <c r="M255" i="3"/>
  <c r="M256" i="3"/>
  <c r="M703" i="3"/>
  <c r="M605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343" i="3"/>
  <c r="M344" i="3"/>
  <c r="M345" i="3"/>
  <c r="M346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423" i="3"/>
  <c r="M424" i="3"/>
  <c r="M425" i="3"/>
  <c r="M426" i="3"/>
  <c r="M427" i="3"/>
  <c r="M428" i="3"/>
  <c r="M429" i="3"/>
  <c r="M430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665" i="3"/>
  <c r="M666" i="3"/>
  <c r="M667" i="3"/>
  <c r="M668" i="3"/>
  <c r="M669" i="3"/>
  <c r="M670" i="3"/>
  <c r="M671" i="3"/>
  <c r="M672" i="3"/>
  <c r="M673" i="3"/>
  <c r="M674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7" i="3"/>
  <c r="M708" i="3"/>
  <c r="M709" i="3"/>
  <c r="M710" i="3"/>
  <c r="M711" i="3"/>
  <c r="M712" i="3"/>
  <c r="M713" i="3"/>
  <c r="M714" i="3"/>
  <c r="M715" i="3"/>
  <c r="M716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85" i="3"/>
  <c r="M886" i="3"/>
  <c r="M887" i="3"/>
  <c r="M888" i="3"/>
  <c r="M889" i="3"/>
  <c r="M890" i="3"/>
  <c r="M891" i="3"/>
  <c r="M892" i="3"/>
  <c r="M893" i="3"/>
  <c r="M894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5" i="3"/>
  <c r="M106" i="3"/>
  <c r="M107" i="3"/>
  <c r="M108" i="3"/>
  <c r="M109" i="3"/>
  <c r="M110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873" i="3"/>
  <c r="M874" i="3"/>
  <c r="M875" i="3"/>
  <c r="M876" i="3"/>
  <c r="M877" i="3"/>
  <c r="M878" i="3"/>
  <c r="M879" i="3"/>
  <c r="M880" i="3"/>
  <c r="M933" i="3"/>
  <c r="M934" i="3"/>
  <c r="M935" i="3"/>
  <c r="M936" i="3"/>
  <c r="M3" i="3"/>
  <c r="M4" i="3"/>
  <c r="M5" i="3"/>
  <c r="M6" i="3"/>
  <c r="M639" i="3"/>
  <c r="M640" i="3"/>
  <c r="M643" i="3"/>
  <c r="M644" i="3"/>
  <c r="M645" i="3"/>
  <c r="M646" i="3"/>
  <c r="M647" i="3"/>
  <c r="M648" i="3"/>
  <c r="M1141" i="3"/>
  <c r="M1142" i="3"/>
  <c r="M131" i="3"/>
  <c r="M132" i="3"/>
  <c r="M289" i="3"/>
  <c r="M290" i="3"/>
  <c r="M291" i="3"/>
  <c r="M292" i="3"/>
  <c r="M293" i="3"/>
  <c r="M294" i="3"/>
  <c r="M431" i="3"/>
  <c r="M432" i="3"/>
  <c r="M485" i="3"/>
  <c r="M486" i="3"/>
  <c r="M957" i="3"/>
  <c r="M958" i="3"/>
  <c r="M959" i="3"/>
  <c r="M960" i="3"/>
  <c r="M1091" i="3"/>
  <c r="M1092" i="3"/>
  <c r="M1145" i="3"/>
  <c r="M1146" i="3"/>
  <c r="M87" i="3"/>
  <c r="M88" i="3"/>
  <c r="M89" i="3"/>
  <c r="M90" i="3"/>
  <c r="M91" i="3"/>
  <c r="M92" i="3"/>
  <c r="M93" i="3"/>
  <c r="M94" i="3"/>
  <c r="M95" i="3"/>
  <c r="M96" i="3"/>
  <c r="M97" i="3"/>
  <c r="M98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47" i="3"/>
  <c r="M348" i="3"/>
  <c r="M349" i="3"/>
  <c r="M350" i="3"/>
  <c r="M351" i="3"/>
  <c r="M35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23" i="3"/>
  <c r="M624" i="3"/>
  <c r="M625" i="3"/>
  <c r="M626" i="3"/>
  <c r="M627" i="3"/>
  <c r="M62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675" i="3"/>
  <c r="M676" i="3"/>
  <c r="M701" i="3"/>
  <c r="M702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831" i="3"/>
  <c r="M832" i="3"/>
  <c r="M833" i="3"/>
  <c r="M834" i="3"/>
  <c r="M835" i="3"/>
  <c r="M836" i="3"/>
  <c r="M837" i="3"/>
  <c r="M838" i="3"/>
  <c r="M895" i="3"/>
  <c r="M896" i="3"/>
  <c r="M897" i="3"/>
  <c r="M898" i="3"/>
  <c r="M899" i="3"/>
  <c r="M900" i="3"/>
  <c r="M901" i="3"/>
  <c r="M902" i="3"/>
  <c r="M903" i="3"/>
  <c r="M904" i="3"/>
  <c r="M921" i="3"/>
  <c r="M922" i="3"/>
  <c r="M923" i="3"/>
  <c r="M924" i="3"/>
  <c r="M925" i="3"/>
  <c r="M926" i="3"/>
  <c r="M927" i="3"/>
  <c r="M928" i="3"/>
  <c r="M929" i="3"/>
  <c r="M93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1021" i="3"/>
  <c r="M1022" i="3"/>
  <c r="M1023" i="3"/>
  <c r="M1024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1" i="3"/>
  <c r="M112" i="3"/>
  <c r="M413" i="3"/>
  <c r="M414" i="3"/>
  <c r="M415" i="3"/>
  <c r="M416" i="3"/>
  <c r="M417" i="3"/>
  <c r="M418" i="3"/>
  <c r="M419" i="3"/>
  <c r="M420" i="3"/>
  <c r="M641" i="3"/>
  <c r="M642" i="3"/>
  <c r="M649" i="3"/>
  <c r="M650" i="3"/>
  <c r="M1143" i="3"/>
  <c r="M1144" i="3"/>
  <c r="M1147" i="3"/>
  <c r="M1148" i="3"/>
  <c r="M1149" i="3"/>
  <c r="M1150" i="3"/>
  <c r="M1151" i="3"/>
  <c r="M1152" i="3"/>
  <c r="M159" i="3"/>
  <c r="M160" i="3"/>
  <c r="M335" i="3"/>
  <c r="M336" i="3"/>
  <c r="M337" i="3"/>
  <c r="M338" i="3"/>
  <c r="M339" i="3"/>
  <c r="M340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839" i="3"/>
  <c r="M840" i="3"/>
  <c r="M869" i="3"/>
  <c r="M870" i="3"/>
  <c r="M1123" i="3"/>
  <c r="M1124" i="3"/>
  <c r="M1125" i="3"/>
  <c r="M1126" i="3"/>
  <c r="M1127" i="3"/>
  <c r="M1128" i="3"/>
  <c r="M341" i="3"/>
  <c r="M342" i="3"/>
  <c r="M367" i="3"/>
  <c r="M368" i="3"/>
  <c r="M369" i="3"/>
  <c r="M370" i="3"/>
  <c r="M371" i="3"/>
  <c r="M372" i="3"/>
  <c r="M841" i="3"/>
  <c r="M842" i="3"/>
  <c r="M871" i="3"/>
  <c r="M872" i="3"/>
  <c r="M99" i="3"/>
  <c r="M100" i="3"/>
  <c r="M629" i="3"/>
  <c r="M630" i="3"/>
  <c r="M247" i="3"/>
  <c r="M248" i="3"/>
  <c r="M249" i="3"/>
  <c r="M250" i="3"/>
  <c r="M251" i="3"/>
  <c r="M252" i="3"/>
  <c r="M253" i="3"/>
  <c r="M254" i="3"/>
  <c r="M387" i="3"/>
  <c r="M388" i="3"/>
  <c r="M389" i="3"/>
  <c r="M390" i="3"/>
  <c r="M391" i="3"/>
  <c r="M392" i="3"/>
  <c r="M393" i="3"/>
  <c r="M394" i="3"/>
  <c r="M677" i="3"/>
  <c r="M678" i="3"/>
  <c r="M1129" i="3"/>
  <c r="M1130" i="3"/>
  <c r="M931" i="3"/>
  <c r="M932" i="3"/>
  <c r="M631" i="3"/>
  <c r="M632" i="3"/>
  <c r="M633" i="3"/>
  <c r="M634" i="3"/>
  <c r="M635" i="3"/>
  <c r="M636" i="3"/>
  <c r="M637" i="3"/>
  <c r="M638" i="3"/>
  <c r="M26" i="3"/>
  <c r="M907" i="3" l="1"/>
  <c r="M908" i="3"/>
  <c r="M756" i="3" l="1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97" i="3"/>
  <c r="M798" i="3"/>
  <c r="M799" i="3"/>
  <c r="M800" i="3"/>
  <c r="M801" i="3"/>
  <c r="M802" i="3"/>
  <c r="M1029" i="3"/>
  <c r="M1030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421" i="3"/>
  <c r="M422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791" i="3"/>
  <c r="M792" i="3"/>
  <c r="M803" i="3"/>
  <c r="M804" i="3"/>
  <c r="M805" i="3"/>
  <c r="M806" i="3"/>
  <c r="M807" i="3"/>
  <c r="M808" i="3"/>
  <c r="M809" i="3"/>
  <c r="M810" i="3"/>
  <c r="M811" i="3"/>
  <c r="M812" i="3"/>
  <c r="M905" i="3"/>
  <c r="M906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511" i="3"/>
  <c r="M512" i="3"/>
  <c r="M513" i="3"/>
  <c r="M514" i="3"/>
  <c r="M23" i="3"/>
  <c r="M24" i="3"/>
  <c r="M755" i="3"/>
  <c r="M1155" i="3" l="1"/>
</calcChain>
</file>

<file path=xl/sharedStrings.xml><?xml version="1.0" encoding="utf-8"?>
<sst xmlns="http://schemas.openxmlformats.org/spreadsheetml/2006/main" count="6202" uniqueCount="647">
  <si>
    <t>COD REGI</t>
  </si>
  <si>
    <t>NOMBRE REGIONAL</t>
  </si>
  <si>
    <t>COD MUNICIPIO</t>
  </si>
  <si>
    <t>MUNICIPIO</t>
  </si>
  <si>
    <t>COD SERVICIO</t>
  </si>
  <si>
    <t>SERVICIO</t>
  </si>
  <si>
    <t>MODALIDAD</t>
  </si>
  <si>
    <t>RECURSO</t>
  </si>
  <si>
    <t>RUBRO</t>
  </si>
  <si>
    <t>CUPOS</t>
  </si>
  <si>
    <t>TIEMPO</t>
  </si>
  <si>
    <t>COSTO CUPO 2022</t>
  </si>
  <si>
    <t>PRESUPUESTO</t>
  </si>
  <si>
    <t>ANTIOQUIA</t>
  </si>
  <si>
    <t>C-4102-1500-21-0-4102045-02-00-153</t>
  </si>
  <si>
    <t>ANORÍ</t>
  </si>
  <si>
    <t>CAMPAMENTO</t>
  </si>
  <si>
    <t>ATLANTICO</t>
  </si>
  <si>
    <t>BARRANQUILLA</t>
  </si>
  <si>
    <t>PONEDERA</t>
  </si>
  <si>
    <t>MALAMBO</t>
  </si>
  <si>
    <t>SABANALARGA</t>
  </si>
  <si>
    <t>SABANAGRANDE</t>
  </si>
  <si>
    <t>SOLEDAD</t>
  </si>
  <si>
    <t>CAQUETA</t>
  </si>
  <si>
    <t>CAUCA</t>
  </si>
  <si>
    <t>EL TAMBO</t>
  </si>
  <si>
    <t>TORIBIO</t>
  </si>
  <si>
    <t>SANTANDER DE QUILICHAO</t>
  </si>
  <si>
    <t>CESAR</t>
  </si>
  <si>
    <t>VALLEDUPAR</t>
  </si>
  <si>
    <t>CUNDINAMARCA</t>
  </si>
  <si>
    <t>MADRID</t>
  </si>
  <si>
    <t>GIRARDOT</t>
  </si>
  <si>
    <t>SOACHA</t>
  </si>
  <si>
    <t>RICAURTE</t>
  </si>
  <si>
    <t>CHOCO</t>
  </si>
  <si>
    <t>QUIBDÓ</t>
  </si>
  <si>
    <t>HUILA</t>
  </si>
  <si>
    <t>NEIVA</t>
  </si>
  <si>
    <t>SAN AGUSTIN</t>
  </si>
  <si>
    <t>LA GUAJIRA</t>
  </si>
  <si>
    <t>RIOHACHA</t>
  </si>
  <si>
    <t>MAICAO</t>
  </si>
  <si>
    <t>BARRANCAS</t>
  </si>
  <si>
    <t>SAN JUAN DEL CESAR</t>
  </si>
  <si>
    <t>MAGDALENA</t>
  </si>
  <si>
    <t>EL BANCO</t>
  </si>
  <si>
    <t>PIVIJAY</t>
  </si>
  <si>
    <t>META</t>
  </si>
  <si>
    <t>PUERTO LLERAS</t>
  </si>
  <si>
    <t>VISTAHERMOSA</t>
  </si>
  <si>
    <t>NARIÑO</t>
  </si>
  <si>
    <t>BARBACOAS</t>
  </si>
  <si>
    <t>SAN ANDRÉS DE TUMACO</t>
  </si>
  <si>
    <t>NORTE DE SANTANDER</t>
  </si>
  <si>
    <t>SAN JOSÉ DE CÚCUTA</t>
  </si>
  <si>
    <t>QUINDIO</t>
  </si>
  <si>
    <t>LA TEBAIDA</t>
  </si>
  <si>
    <t>TOLIMA</t>
  </si>
  <si>
    <t>ESPINAL</t>
  </si>
  <si>
    <t xml:space="preserve">ICONONZO </t>
  </si>
  <si>
    <t>FLANDES</t>
  </si>
  <si>
    <t>VALLE DEL CAUCA</t>
  </si>
  <si>
    <t>CALI</t>
  </si>
  <si>
    <t>CARTAGO</t>
  </si>
  <si>
    <t>GUADALAJARA DE BUGA</t>
  </si>
  <si>
    <t>ARAUCA</t>
  </si>
  <si>
    <t>TAME</t>
  </si>
  <si>
    <t>PUTUMAYO</t>
  </si>
  <si>
    <t>PUERTO ASÍS</t>
  </si>
  <si>
    <t>PUERTO GUZMÁN</t>
  </si>
  <si>
    <t>GUAVIARE</t>
  </si>
  <si>
    <t>VAUPES</t>
  </si>
  <si>
    <t>ABEJORRAL</t>
  </si>
  <si>
    <t>GENERACIONES "SACÚDETE" - ADOLESCENTES</t>
  </si>
  <si>
    <t>SACÚDETE</t>
  </si>
  <si>
    <t>GENERACIONES "SACÚDETE" - JÓVENES</t>
  </si>
  <si>
    <t>CISNEROS</t>
  </si>
  <si>
    <t>ITAGUI</t>
  </si>
  <si>
    <t>DON MATIAS</t>
  </si>
  <si>
    <t>TAMESIS</t>
  </si>
  <si>
    <t>LA PINTADA</t>
  </si>
  <si>
    <t>AMAGA</t>
  </si>
  <si>
    <t>ANDES</t>
  </si>
  <si>
    <t>ARGELIA</t>
  </si>
  <si>
    <t>BELLO</t>
  </si>
  <si>
    <t>BETULIA</t>
  </si>
  <si>
    <t>CIUDAD BOLIVAR</t>
  </si>
  <si>
    <t>CALDAS</t>
  </si>
  <si>
    <t>CAÑASGORDAS</t>
  </si>
  <si>
    <t>CONCORDIA</t>
  </si>
  <si>
    <t>FRONTINO</t>
  </si>
  <si>
    <t>JARDIN</t>
  </si>
  <si>
    <t>SAN PEDRO DE LOS MILAGROS</t>
  </si>
  <si>
    <t>PUERTO BERRIO</t>
  </si>
  <si>
    <t>PUERTO TRIUNFO</t>
  </si>
  <si>
    <t>SALGAR</t>
  </si>
  <si>
    <t>SAN ROQUE</t>
  </si>
  <si>
    <t>EL SANTUARIO</t>
  </si>
  <si>
    <t>SONSON</t>
  </si>
  <si>
    <t>YOLOMBO</t>
  </si>
  <si>
    <t>JUAN DE ACOSTA</t>
  </si>
  <si>
    <t>POLONUEVO</t>
  </si>
  <si>
    <t>REPELON</t>
  </si>
  <si>
    <t>SANTA LUCIA</t>
  </si>
  <si>
    <t>SUAN</t>
  </si>
  <si>
    <t>BOLIVAR</t>
  </si>
  <si>
    <t>CARTAGENA DE INDIAS</t>
  </si>
  <si>
    <t>HATILLO DE LOBA</t>
  </si>
  <si>
    <t>SANTA CRUZ DE MOMPOX</t>
  </si>
  <si>
    <t>SAN ESTANISLAO</t>
  </si>
  <si>
    <t>VILLANUEVA</t>
  </si>
  <si>
    <t>EL CARMEN DE BOLÍVAR</t>
  </si>
  <si>
    <t>EL GUAMO</t>
  </si>
  <si>
    <t>BOYACA</t>
  </si>
  <si>
    <t>AQUITANIA</t>
  </si>
  <si>
    <t>DUITAMA</t>
  </si>
  <si>
    <t>EL ESPINO</t>
  </si>
  <si>
    <t>MACANAL</t>
  </si>
  <si>
    <t>MUZO</t>
  </si>
  <si>
    <t>OTANCHE</t>
  </si>
  <si>
    <t>PAIPA</t>
  </si>
  <si>
    <t>PAJARITO</t>
  </si>
  <si>
    <t>QUIPAMA</t>
  </si>
  <si>
    <t>SAMACA</t>
  </si>
  <si>
    <t>SAN PABLO DE BORBUR</t>
  </si>
  <si>
    <t>SOCOTA</t>
  </si>
  <si>
    <t>SOCHA</t>
  </si>
  <si>
    <t>SOMONDOCO</t>
  </si>
  <si>
    <t>MARMATO</t>
  </si>
  <si>
    <t>SAMANA</t>
  </si>
  <si>
    <t>FLORENCIA</t>
  </si>
  <si>
    <t>CARTAGENA DEL CHAIRA</t>
  </si>
  <si>
    <t>EL DONCELLO</t>
  </si>
  <si>
    <t>LA MONTAÑITA</t>
  </si>
  <si>
    <t>PUERTO RICO</t>
  </si>
  <si>
    <t>SAN VICENTE DEL CAGUAN</t>
  </si>
  <si>
    <t>SOLITA</t>
  </si>
  <si>
    <t>BUENOS AIRES</t>
  </si>
  <si>
    <t>SILVIA</t>
  </si>
  <si>
    <t>BOSCONIA</t>
  </si>
  <si>
    <t>CHIMICHAGUA</t>
  </si>
  <si>
    <t>CURUMANI</t>
  </si>
  <si>
    <t>EL COPEY</t>
  </si>
  <si>
    <t>SAN ALBERTO</t>
  </si>
  <si>
    <t>TAMALAMEQUE</t>
  </si>
  <si>
    <t>CORDOBA</t>
  </si>
  <si>
    <t>AYAPEL</t>
  </si>
  <si>
    <t>MOÑITOS</t>
  </si>
  <si>
    <t>PLANETA RICA</t>
  </si>
  <si>
    <t>PUEBLO NUEVO</t>
  </si>
  <si>
    <t>SAN CARLOS</t>
  </si>
  <si>
    <t>FACATATIVA</t>
  </si>
  <si>
    <t>FUSAGASUGA</t>
  </si>
  <si>
    <t>MOSQUERA</t>
  </si>
  <si>
    <t>VILLA DE SAN DIEGO DE UBATE</t>
  </si>
  <si>
    <t>VILLETA</t>
  </si>
  <si>
    <t>ZIPAQUIRA</t>
  </si>
  <si>
    <t>ALTO BAUDO</t>
  </si>
  <si>
    <t>ATRATO</t>
  </si>
  <si>
    <t>BAGADO</t>
  </si>
  <si>
    <t>BAHIA SOLANO</t>
  </si>
  <si>
    <t>BAJO BAUDO</t>
  </si>
  <si>
    <t>CERTEGUI</t>
  </si>
  <si>
    <t>LLORO</t>
  </si>
  <si>
    <t>MEDIO BAUDO</t>
  </si>
  <si>
    <t>NUQUI</t>
  </si>
  <si>
    <t>SAN JOSE DEL PALMAR</t>
  </si>
  <si>
    <t>TADO</t>
  </si>
  <si>
    <t>ACEVEDO</t>
  </si>
  <si>
    <t>ISNOS</t>
  </si>
  <si>
    <t>LA ARGENTINA</t>
  </si>
  <si>
    <t>LA PLATA</t>
  </si>
  <si>
    <t>PAICOL</t>
  </si>
  <si>
    <t>ALBANIA</t>
  </si>
  <si>
    <t>DISTRACCION</t>
  </si>
  <si>
    <t>EL MOLINO</t>
  </si>
  <si>
    <t>HATONUEVO</t>
  </si>
  <si>
    <t>LA JAGUA DEL PILAR</t>
  </si>
  <si>
    <t>MANAURE</t>
  </si>
  <si>
    <t>URIBIA</t>
  </si>
  <si>
    <t>EL PIÑON</t>
  </si>
  <si>
    <t>EL RETEN</t>
  </si>
  <si>
    <t>PUEBLOVIEJO</t>
  </si>
  <si>
    <t>ZONA BANANERA</t>
  </si>
  <si>
    <t>ACACIAS</t>
  </si>
  <si>
    <t>GENERACIONES "SACÚDETE" - ADOLESCENTES (BID)</t>
  </si>
  <si>
    <t>SACÚDETE BID</t>
  </si>
  <si>
    <t>C-4102-1500-21-0-4102045-02-21-153</t>
  </si>
  <si>
    <t>GENERACIONES "SACÚDETE" - JÓVENES (BID)</t>
  </si>
  <si>
    <t>BARRANCA DE UPIA</t>
  </si>
  <si>
    <t>CABUYARO</t>
  </si>
  <si>
    <t>CUBARRAL</t>
  </si>
  <si>
    <t>EL CASTILLO</t>
  </si>
  <si>
    <t>EL DORADO</t>
  </si>
  <si>
    <t>GRANADA</t>
  </si>
  <si>
    <t>LEJANIAS</t>
  </si>
  <si>
    <t>PUERTO GAITAN</t>
  </si>
  <si>
    <t>PUERTO LOPEZ</t>
  </si>
  <si>
    <t>SAN JUAN DE ARAMA</t>
  </si>
  <si>
    <t>SAN MARTIN</t>
  </si>
  <si>
    <t>EL CHARCO</t>
  </si>
  <si>
    <t>EL TABLON DE GOMEZ</t>
  </si>
  <si>
    <t>IPIALES</t>
  </si>
  <si>
    <t>LA TOLA</t>
  </si>
  <si>
    <t>SANDONA</t>
  </si>
  <si>
    <t>TUQUERRES</t>
  </si>
  <si>
    <t>EL ZULIA</t>
  </si>
  <si>
    <t>GRAMALOTE</t>
  </si>
  <si>
    <t>OCAÑA</t>
  </si>
  <si>
    <t>PUERTO SANTANDER</t>
  </si>
  <si>
    <t>SAN CAYETANO</t>
  </si>
  <si>
    <t>VILLA DEL ROSARIO</t>
  </si>
  <si>
    <t>CHINACOTA</t>
  </si>
  <si>
    <t>CHNACOTA</t>
  </si>
  <si>
    <t>ARBOLEDAS</t>
  </si>
  <si>
    <t>PAMPLONA</t>
  </si>
  <si>
    <t>ARMENIA</t>
  </si>
  <si>
    <t>BUENAVISTA</t>
  </si>
  <si>
    <t>CALARCA</t>
  </si>
  <si>
    <t>PIJAO</t>
  </si>
  <si>
    <t>RISARALDA</t>
  </si>
  <si>
    <t>APIA</t>
  </si>
  <si>
    <t>BELEN DE UMBRIA</t>
  </si>
  <si>
    <t>MARSELLA</t>
  </si>
  <si>
    <t>MISTRATO</t>
  </si>
  <si>
    <t>PUEBLO RICO</t>
  </si>
  <si>
    <t>SANTA ROSA DE CABAL</t>
  </si>
  <si>
    <t>SANTANDER</t>
  </si>
  <si>
    <t>BUCARAMANGA</t>
  </si>
  <si>
    <t>BARRANCABERMEJA</t>
  </si>
  <si>
    <t>FLORIDABLANCA</t>
  </si>
  <si>
    <t>GIRON</t>
  </si>
  <si>
    <t>LEBRIJA</t>
  </si>
  <si>
    <t>MALAGA</t>
  </si>
  <si>
    <t>MOGOTES</t>
  </si>
  <si>
    <t>PIEDECUESTA</t>
  </si>
  <si>
    <t>PUERTO WILCHES</t>
  </si>
  <si>
    <t>SABANA DE TORRES</t>
  </si>
  <si>
    <t>SUCRE</t>
  </si>
  <si>
    <t>SINCELEJO</t>
  </si>
  <si>
    <t>CAIMITO</t>
  </si>
  <si>
    <t>COROZAL</t>
  </si>
  <si>
    <t>COVEÑAS</t>
  </si>
  <si>
    <t>EL ROBLE</t>
  </si>
  <si>
    <t>GALERAS</t>
  </si>
  <si>
    <t>GUARANDA</t>
  </si>
  <si>
    <t>MAJAGUAL</t>
  </si>
  <si>
    <t>SAN BENITO ABAD</t>
  </si>
  <si>
    <t>SAN MARCOS</t>
  </si>
  <si>
    <t>SAN PEDRO</t>
  </si>
  <si>
    <t>SAN LUIS DE SINCE</t>
  </si>
  <si>
    <t>SANTIAGO DE TOLU</t>
  </si>
  <si>
    <t>DOLORES</t>
  </si>
  <si>
    <t>BUGALAGRANDE</t>
  </si>
  <si>
    <t>DAGUA</t>
  </si>
  <si>
    <t>EL CAIRO</t>
  </si>
  <si>
    <t>LA UNION</t>
  </si>
  <si>
    <t>PALMIRA</t>
  </si>
  <si>
    <t>PRADERA</t>
  </si>
  <si>
    <t>TRUJILLO</t>
  </si>
  <si>
    <t>VERSALLES</t>
  </si>
  <si>
    <t>YUMBO</t>
  </si>
  <si>
    <t>CRAVO NORTE</t>
  </si>
  <si>
    <t>PUERTO RONDON</t>
  </si>
  <si>
    <t>CASANARE</t>
  </si>
  <si>
    <t>YOPAL</t>
  </si>
  <si>
    <t>AGUAZUL</t>
  </si>
  <si>
    <t>HATO COROZAL</t>
  </si>
  <si>
    <t>MANI</t>
  </si>
  <si>
    <t>OROCUE</t>
  </si>
  <si>
    <t>PAZ DE ARIPORO</t>
  </si>
  <si>
    <t>PORE</t>
  </si>
  <si>
    <t>TAURAMENA</t>
  </si>
  <si>
    <t>PUERTO LEGUIZAMO</t>
  </si>
  <si>
    <t>SIBUNDOY</t>
  </si>
  <si>
    <t>SAN FRANCISCO</t>
  </si>
  <si>
    <t>SANTIAGO</t>
  </si>
  <si>
    <t>SAN ANDRES</t>
  </si>
  <si>
    <t>PROVIDENCIA</t>
  </si>
  <si>
    <t>AMAZONAS</t>
  </si>
  <si>
    <t>LETICIA</t>
  </si>
  <si>
    <t>PUERTO NARIÑO</t>
  </si>
  <si>
    <t>GUAINIA</t>
  </si>
  <si>
    <t>INIRIDA</t>
  </si>
  <si>
    <t>SAN JOSE DEL GUAVIARE</t>
  </si>
  <si>
    <t>CALAMAR</t>
  </si>
  <si>
    <t>EL RETORNO</t>
  </si>
  <si>
    <t>MITU</t>
  </si>
  <si>
    <t>SANTO TOMAS</t>
  </si>
  <si>
    <t>GARAGOA</t>
  </si>
  <si>
    <t>VILLA DE LEYVA</t>
  </si>
  <si>
    <t>SOGAMOSO</t>
  </si>
  <si>
    <t>TIMBIO</t>
  </si>
  <si>
    <t>SAN DIEGO</t>
  </si>
  <si>
    <t>FUENTE DE ORO</t>
  </si>
  <si>
    <t>GUAMAL</t>
  </si>
  <si>
    <t>SAN CARLOS DE GUAROA</t>
  </si>
  <si>
    <t>CIMITARRA</t>
  </si>
  <si>
    <t>RIONEGRO</t>
  </si>
  <si>
    <t>ROLDANILLO</t>
  </si>
  <si>
    <t>VICHADA</t>
  </si>
  <si>
    <t>PUERTO CARREÑO</t>
  </si>
  <si>
    <t>FREDONIA</t>
  </si>
  <si>
    <t>EL CARMEN DE VIBORAL</t>
  </si>
  <si>
    <t>ARBOLETES</t>
  </si>
  <si>
    <t>SAN JUAN DE URABA</t>
  </si>
  <si>
    <t>COCORNA</t>
  </si>
  <si>
    <t>PUERTO COLOMBIA</t>
  </si>
  <si>
    <t>BARANOA</t>
  </si>
  <si>
    <t>GALAPA</t>
  </si>
  <si>
    <t>PIOJO</t>
  </si>
  <si>
    <t>TUBARA</t>
  </si>
  <si>
    <t>USIACURI</t>
  </si>
  <si>
    <t>CANDELARIA</t>
  </si>
  <si>
    <t>LURUACO</t>
  </si>
  <si>
    <t>MANATI</t>
  </si>
  <si>
    <t>CAMPO DE LA CRUZ</t>
  </si>
  <si>
    <t>PALMAR DE VARELA</t>
  </si>
  <si>
    <t>BOGOTA</t>
  </si>
  <si>
    <t>TUNJUELITO</t>
  </si>
  <si>
    <t>USME</t>
  </si>
  <si>
    <t>SUMAPAZ</t>
  </si>
  <si>
    <t>SAN CRISTOBAL SUR</t>
  </si>
  <si>
    <t>KENNEDY</t>
  </si>
  <si>
    <t>PUENTE ARANDA</t>
  </si>
  <si>
    <t>BOSA</t>
  </si>
  <si>
    <t>RAFAEL URIBE</t>
  </si>
  <si>
    <t>SANTA FE</t>
  </si>
  <si>
    <t>FONTIBON</t>
  </si>
  <si>
    <t>CHAPINERO</t>
  </si>
  <si>
    <t>ENGATIVA</t>
  </si>
  <si>
    <t>SUBA</t>
  </si>
  <si>
    <t>USAQUEN</t>
  </si>
  <si>
    <t>MARTIRES</t>
  </si>
  <si>
    <t>SANTA CATALINA</t>
  </si>
  <si>
    <t>SANTA ROSA</t>
  </si>
  <si>
    <t>ARROYOHONDO</t>
  </si>
  <si>
    <t>MAHATES</t>
  </si>
  <si>
    <t>TURBACO</t>
  </si>
  <si>
    <t>TURBANA</t>
  </si>
  <si>
    <t>ACHI</t>
  </si>
  <si>
    <t>MONTECRISTO</t>
  </si>
  <si>
    <t>PINILLOS</t>
  </si>
  <si>
    <t>SAN JACINTO DEL CAUCA</t>
  </si>
  <si>
    <t>TIQUISIO</t>
  </si>
  <si>
    <t>ALTOS DEL ROSARIO</t>
  </si>
  <si>
    <t>BARRANCO DE LOBA</t>
  </si>
  <si>
    <t>EL PEÑON</t>
  </si>
  <si>
    <t>SAN MARTIN DE LOBA</t>
  </si>
  <si>
    <t>NOROSI</t>
  </si>
  <si>
    <t>REGIDOR</t>
  </si>
  <si>
    <t>RIO VIEJO</t>
  </si>
  <si>
    <t>COMBITA</t>
  </si>
  <si>
    <t>TURMEQUE</t>
  </si>
  <si>
    <t>TUTA</t>
  </si>
  <si>
    <t>VENTAQUEMADA</t>
  </si>
  <si>
    <t>PAYA</t>
  </si>
  <si>
    <t>CHIQUINQUIRA</t>
  </si>
  <si>
    <t>MARIPI</t>
  </si>
  <si>
    <t>GUATEQUE</t>
  </si>
  <si>
    <t>PUERTO BOYACA</t>
  </si>
  <si>
    <t>BOAVITA</t>
  </si>
  <si>
    <t>CHITA</t>
  </si>
  <si>
    <t>SOATA</t>
  </si>
  <si>
    <t>MIRAFLORES</t>
  </si>
  <si>
    <t>ZETAQUIRA</t>
  </si>
  <si>
    <t>ARCABUCO</t>
  </si>
  <si>
    <t>GACHANTIVA</t>
  </si>
  <si>
    <t>MONIQUIRA</t>
  </si>
  <si>
    <t>ARANZAZU</t>
  </si>
  <si>
    <t>MARULANDA</t>
  </si>
  <si>
    <t>BELALCAZAR</t>
  </si>
  <si>
    <t>LA VEGA</t>
  </si>
  <si>
    <t>ROSAS</t>
  </si>
  <si>
    <t>SOTARA PAISPAMBA</t>
  </si>
  <si>
    <t>INZA</t>
  </si>
  <si>
    <t>PAEZ</t>
  </si>
  <si>
    <t>TOTORÒ</t>
  </si>
  <si>
    <t>CALOTO</t>
  </si>
  <si>
    <t>CORINTO</t>
  </si>
  <si>
    <t>GUACHENE</t>
  </si>
  <si>
    <t>MIRANDA</t>
  </si>
  <si>
    <t>PADILLA</t>
  </si>
  <si>
    <t>PUERTO TEJADA</t>
  </si>
  <si>
    <t>SUAREZ</t>
  </si>
  <si>
    <t>VILLA RICA</t>
  </si>
  <si>
    <t>ALMAGUER</t>
  </si>
  <si>
    <t>SAN SEBASTIAN</t>
  </si>
  <si>
    <t>ASTREA</t>
  </si>
  <si>
    <t>EL PASO</t>
  </si>
  <si>
    <t>AGUACHICA</t>
  </si>
  <si>
    <t>GAMARRA</t>
  </si>
  <si>
    <t>GONZALEZ</t>
  </si>
  <si>
    <t>LA GLORIA</t>
  </si>
  <si>
    <t>PAILITAS</t>
  </si>
  <si>
    <t>PELAYA</t>
  </si>
  <si>
    <t>RIO DE ORO</t>
  </si>
  <si>
    <t>CANALETE</t>
  </si>
  <si>
    <t>LOS CORDOBAS</t>
  </si>
  <si>
    <t>PUERTO ESCONDIDO</t>
  </si>
  <si>
    <t>CERETE</t>
  </si>
  <si>
    <t>CIENAGA DE ORO</t>
  </si>
  <si>
    <t>COTORRA</t>
  </si>
  <si>
    <t>SAN PELAYO</t>
  </si>
  <si>
    <t>LA APARTADA</t>
  </si>
  <si>
    <t>LORICA</t>
  </si>
  <si>
    <t>MOMIL</t>
  </si>
  <si>
    <t>PURISIMA DE LA CONCEPCION</t>
  </si>
  <si>
    <t>SAN ANTERO</t>
  </si>
  <si>
    <t>SAN BERNARDO DEL VIENTO</t>
  </si>
  <si>
    <t>CHINU</t>
  </si>
  <si>
    <t>SAHAGUN</t>
  </si>
  <si>
    <t>CHIMA</t>
  </si>
  <si>
    <t>SAN ANDRES DE SOTAVENTO</t>
  </si>
  <si>
    <t>TUCHIN</t>
  </si>
  <si>
    <t>NEMOCON</t>
  </si>
  <si>
    <t>CAPARRAPI</t>
  </si>
  <si>
    <t>GUASCA</t>
  </si>
  <si>
    <t>EL CARMEN DE ATRATO</t>
  </si>
  <si>
    <t>RIO QUITO</t>
  </si>
  <si>
    <t>RIO IRO</t>
  </si>
  <si>
    <t>JURADO</t>
  </si>
  <si>
    <t>EL CANTON DEL SAN PABLO</t>
  </si>
  <si>
    <t>UNION PANAMERICANA</t>
  </si>
  <si>
    <t>GUADALUPE</t>
  </si>
  <si>
    <t>URUMITA</t>
  </si>
  <si>
    <t>CERRO DE SAN ANTONIO</t>
  </si>
  <si>
    <t>PEDRAZA</t>
  </si>
  <si>
    <t>SALAMINA</t>
  </si>
  <si>
    <t>ZAPAYAN</t>
  </si>
  <si>
    <t>REMOLINO</t>
  </si>
  <si>
    <t>SITIONUEVO</t>
  </si>
  <si>
    <t>ALGARROBO</t>
  </si>
  <si>
    <t>CHIVOLO</t>
  </si>
  <si>
    <t>NUEVA GRANADA</t>
  </si>
  <si>
    <t>SABANAS DE SAN ANGEL</t>
  </si>
  <si>
    <t>TENERIFE</t>
  </si>
  <si>
    <t>SAN SEBASTIAN DE BUENAVISTA</t>
  </si>
  <si>
    <t>PIJIÑO DEL CARMEN</t>
  </si>
  <si>
    <t>SAN ZENON</t>
  </si>
  <si>
    <t>SANTA ANA</t>
  </si>
  <si>
    <t>SANTA BARBARA DE PINTO</t>
  </si>
  <si>
    <t>CUMARAL</t>
  </si>
  <si>
    <t>RESTREPO</t>
  </si>
  <si>
    <t>CASTILLA LA NUEVA</t>
  </si>
  <si>
    <t>PUPIALES</t>
  </si>
  <si>
    <t>SANTACRUZ</t>
  </si>
  <si>
    <t>SAN LORENZO</t>
  </si>
  <si>
    <t>CIRCASIA</t>
  </si>
  <si>
    <t>FILANDIA</t>
  </si>
  <si>
    <t>MONTENEGRO</t>
  </si>
  <si>
    <t>QUIMBAYA</t>
  </si>
  <si>
    <t>GENOVA</t>
  </si>
  <si>
    <t>LA CELIA</t>
  </si>
  <si>
    <t>LA VIRGINIA</t>
  </si>
  <si>
    <t>SANTUARIO</t>
  </si>
  <si>
    <t>GUATICA</t>
  </si>
  <si>
    <t>QUINCHIA</t>
  </si>
  <si>
    <t>EL PLAYON</t>
  </si>
  <si>
    <t>SAN VICENTE DE CHUCURI</t>
  </si>
  <si>
    <t>SIMACOTA</t>
  </si>
  <si>
    <t>EL CARMEN DE CHUCURI</t>
  </si>
  <si>
    <t>CHARALA</t>
  </si>
  <si>
    <t>SOCORRO</t>
  </si>
  <si>
    <t>OIBA</t>
  </si>
  <si>
    <t>BARBOSA</t>
  </si>
  <si>
    <t>VELEZ</t>
  </si>
  <si>
    <t>SAN JUAN DE BETULIA</t>
  </si>
  <si>
    <t xml:space="preserve">MELGAR </t>
  </si>
  <si>
    <t>SAN LUIS</t>
  </si>
  <si>
    <t xml:space="preserve">LIBANO </t>
  </si>
  <si>
    <t>CASABIANCA</t>
  </si>
  <si>
    <t>ANZOATEGUI</t>
  </si>
  <si>
    <t>ALPUJARRA</t>
  </si>
  <si>
    <t>VENADILLO</t>
  </si>
  <si>
    <t>CARMEN DE APICALA</t>
  </si>
  <si>
    <t>GINEBRA</t>
  </si>
  <si>
    <t>CALIMA</t>
  </si>
  <si>
    <t>YOTOCO</t>
  </si>
  <si>
    <t>ANDALUCIA</t>
  </si>
  <si>
    <t>EL DOVIO</t>
  </si>
  <si>
    <t>TORO</t>
  </si>
  <si>
    <t>ANSERMANUEVO</t>
  </si>
  <si>
    <t>EL AGUILA</t>
  </si>
  <si>
    <t>LA VICTORIA</t>
  </si>
  <si>
    <t>CUBARA</t>
  </si>
  <si>
    <t>CHAMEZA</t>
  </si>
  <si>
    <t>NUNCHIA</t>
  </si>
  <si>
    <t>MONTERREY</t>
  </si>
  <si>
    <t>BARRANCOMINAS</t>
  </si>
  <si>
    <t>CARURU</t>
  </si>
  <si>
    <t>LA PRIMAVERA</t>
  </si>
  <si>
    <t>SANTA ROSALIA</t>
  </si>
  <si>
    <t>CUMARIBO</t>
  </si>
  <si>
    <t>MEDELLÍN</t>
  </si>
  <si>
    <t>PEÑOL</t>
  </si>
  <si>
    <t>CAREPA</t>
  </si>
  <si>
    <t>CAUCASIA</t>
  </si>
  <si>
    <t>COPACABANA</t>
  </si>
  <si>
    <t>ITUANGO</t>
  </si>
  <si>
    <t>MARINILLA</t>
  </si>
  <si>
    <t>TUNJA</t>
  </si>
  <si>
    <t>TIPACOQUE</t>
  </si>
  <si>
    <t>SORACA</t>
  </si>
  <si>
    <t>MANIZALES</t>
  </si>
  <si>
    <t>MARQUETALIA</t>
  </si>
  <si>
    <t>LA MERCED</t>
  </si>
  <si>
    <t>PACORA</t>
  </si>
  <si>
    <t>SAN JOSE</t>
  </si>
  <si>
    <t>SUPIA</t>
  </si>
  <si>
    <t>POPAYÁN</t>
  </si>
  <si>
    <t>AGRADO</t>
  </si>
  <si>
    <t>TARQUI</t>
  </si>
  <si>
    <t>ELIAS</t>
  </si>
  <si>
    <t>OPORAPA</t>
  </si>
  <si>
    <t>TIMANA</t>
  </si>
  <si>
    <t>VILLAVICENCIO</t>
  </si>
  <si>
    <t>PASTO</t>
  </si>
  <si>
    <t>MAGUI</t>
  </si>
  <si>
    <t>FRANCISCO PIZARRO</t>
  </si>
  <si>
    <t>ROBERTO PAYAN</t>
  </si>
  <si>
    <t>PEREIRA</t>
  </si>
  <si>
    <t>IBAGUÉ</t>
  </si>
  <si>
    <t xml:space="preserve">AMBALEMA </t>
  </si>
  <si>
    <t>VILLAHERMOSA</t>
  </si>
  <si>
    <t>CAJAMARCA</t>
  </si>
  <si>
    <t>COELLO</t>
  </si>
  <si>
    <t>NATAGAIMA</t>
  </si>
  <si>
    <t>JAMUNDI</t>
  </si>
  <si>
    <t>VIJES</t>
  </si>
  <si>
    <t>ISTMINA</t>
  </si>
  <si>
    <t>CARMEN DEL DARIEN</t>
  </si>
  <si>
    <t>EL LITORAL DEL SAN JUAN</t>
  </si>
  <si>
    <t>DIBULLA</t>
  </si>
  <si>
    <t>TIERRALTA</t>
  </si>
  <si>
    <t>PALMITO</t>
  </si>
  <si>
    <t>SAN ONOFRE</t>
  </si>
  <si>
    <t>FLORIDA</t>
  </si>
  <si>
    <t>OBANDO</t>
  </si>
  <si>
    <t>RIOFRIO</t>
  </si>
  <si>
    <t>SEVILLA</t>
  </si>
  <si>
    <t>ULLOA</t>
  </si>
  <si>
    <t>MAGANGUÉ</t>
  </si>
  <si>
    <t>CHIRIGUANÁ</t>
  </si>
  <si>
    <t>MONTERÍA</t>
  </si>
  <si>
    <t>SAMPUÉS</t>
  </si>
  <si>
    <t>LÉRIDA</t>
  </si>
  <si>
    <t>SAN SEBASTIÁN DE MARIQUITA</t>
  </si>
  <si>
    <t>ALCALÁ</t>
  </si>
  <si>
    <t>TULUÁ</t>
  </si>
  <si>
    <t>SAN ANDRÉS</t>
  </si>
  <si>
    <t>CHIVATA</t>
  </si>
  <si>
    <t>RIOSUCIO</t>
  </si>
  <si>
    <t>LA DORADA</t>
  </si>
  <si>
    <t>FILADELFIA</t>
  </si>
  <si>
    <t>GUACHUCAL</t>
  </si>
  <si>
    <t>LOS PATIOS</t>
  </si>
  <si>
    <t>LIBORINA</t>
  </si>
  <si>
    <t>VEGACHI</t>
  </si>
  <si>
    <t>CHAGUANI</t>
  </si>
  <si>
    <t>CANTAGALLO</t>
  </si>
  <si>
    <t>MORALES</t>
  </si>
  <si>
    <t>SANTA ROSA DEL SUR</t>
  </si>
  <si>
    <t>SIMITÍ</t>
  </si>
  <si>
    <t>BELÉN DE LOS ANDAQUIES</t>
  </si>
  <si>
    <t>EL PAUJIL</t>
  </si>
  <si>
    <t>MORELIA</t>
  </si>
  <si>
    <t>ALGECIRAS</t>
  </si>
  <si>
    <t>BUENAVENTURA</t>
  </si>
  <si>
    <t>DOSQUEBRADAS</t>
  </si>
  <si>
    <t>SAN LUIS DE PALENQUE</t>
  </si>
  <si>
    <t>LABRANZAGRANDE</t>
  </si>
  <si>
    <t>GUACAMAYAS</t>
  </si>
  <si>
    <t>SAN MATEO</t>
  </si>
  <si>
    <t>SUSACON</t>
  </si>
  <si>
    <t>PAZ DE RIO</t>
  </si>
  <si>
    <t>BOJACÁ</t>
  </si>
  <si>
    <t>EBEJICO</t>
  </si>
  <si>
    <t>RETIRO</t>
  </si>
  <si>
    <t>SANTA BARBARA</t>
  </si>
  <si>
    <t>YALI</t>
  </si>
  <si>
    <t>LA SIERRA</t>
  </si>
  <si>
    <t>CUMBITARA</t>
  </si>
  <si>
    <t>LEIVA</t>
  </si>
  <si>
    <t>LOS ANDES</t>
  </si>
  <si>
    <t>POLICARPA</t>
  </si>
  <si>
    <t>EL ROSARIO</t>
  </si>
  <si>
    <t xml:space="preserve">JESUS MARIA </t>
  </si>
  <si>
    <t>MATANZA</t>
  </si>
  <si>
    <t xml:space="preserve">CONCEPCION </t>
  </si>
  <si>
    <t>CUASPUD CARLOSAMA</t>
  </si>
  <si>
    <t>CUMBAL</t>
  </si>
  <si>
    <t>SAN GIL</t>
  </si>
  <si>
    <t>SUAITA</t>
  </si>
  <si>
    <t>Item</t>
  </si>
  <si>
    <t>DEMAS OFERTA</t>
  </si>
  <si>
    <t>BID</t>
  </si>
  <si>
    <t>TOTAL</t>
  </si>
  <si>
    <t>Modalidad</t>
  </si>
  <si>
    <t>Cupos</t>
  </si>
  <si>
    <t>Presupuesto</t>
  </si>
  <si>
    <t>Por comprometer</t>
  </si>
  <si>
    <t>Sacúdete BID</t>
  </si>
  <si>
    <t>Contratacion II Semestre</t>
  </si>
  <si>
    <t>De tú a tú</t>
  </si>
  <si>
    <t>Saldos</t>
  </si>
  <si>
    <t>Etnicos</t>
  </si>
  <si>
    <t>OFA</t>
  </si>
  <si>
    <t>Sacúdete ICBF</t>
  </si>
  <si>
    <t>RECURSO 11</t>
  </si>
  <si>
    <t>Total</t>
  </si>
  <si>
    <t>Saldo</t>
  </si>
  <si>
    <t>META SACUDETE</t>
  </si>
  <si>
    <t>PROY EJECUCION</t>
  </si>
  <si>
    <t>RECURSO 27</t>
  </si>
  <si>
    <t>ADICION</t>
  </si>
  <si>
    <t>VF</t>
  </si>
  <si>
    <t>I SEMESTRE CONTRATADO</t>
  </si>
  <si>
    <t>II SEMESTRE POR CONTRATAR</t>
  </si>
  <si>
    <t>AVANCE</t>
  </si>
  <si>
    <t>VIGENCIA</t>
  </si>
  <si>
    <t>EJECUCION</t>
  </si>
  <si>
    <t>RECURSO 21</t>
  </si>
  <si>
    <t>RECURSO 13</t>
  </si>
  <si>
    <t>RECURSO 14</t>
  </si>
  <si>
    <t>CONFORMACIÓN DE LOS CONTRATOS</t>
  </si>
  <si>
    <t>PLAN DE PAGOS</t>
  </si>
  <si>
    <t>PRIMER PAGO</t>
  </si>
  <si>
    <t>SEGUNDO PAGO</t>
  </si>
  <si>
    <t>TERCER PAGO</t>
  </si>
  <si>
    <t>CUARTO PAGO</t>
  </si>
  <si>
    <t>QUINTO PAGO</t>
  </si>
  <si>
    <t>Total general</t>
  </si>
  <si>
    <t>COD REG</t>
  </si>
  <si>
    <t xml:space="preserve"> CUPOS</t>
  </si>
  <si>
    <t xml:space="preserve"> PRIMER PAGO</t>
  </si>
  <si>
    <t xml:space="preserve"> SEGUNDO PAGO</t>
  </si>
  <si>
    <t xml:space="preserve"> TERCER PAGO</t>
  </si>
  <si>
    <t xml:space="preserve"> CUARTO PAGO</t>
  </si>
  <si>
    <t>TOTAL  PRESUPUESTO</t>
  </si>
  <si>
    <t>CZ QUIBDO</t>
  </si>
  <si>
    <t>CZ ISTMINA</t>
  </si>
  <si>
    <t>CZ TADO</t>
  </si>
  <si>
    <t>CZ RIOSUCIO</t>
  </si>
  <si>
    <t>CZ BAHIA SOLANO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</si>
</sst>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164" formatCode="&quot;$&quot;\ #,##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 Narrow"/>
      <family val="2"/>
    </font>
    <font>
      <sz val="11"/>
      <name val="Arial Narrow"/>
      <family val="2"/>
    </font>
    <font>
      <sz val="11"/>
      <color rgb="FF000000"/>
      <name val="Calibri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6">
    <xf numFmtId="0" fontId="0" fillId="0" borderId="0" xfId="0"/>
    <xf numFmtId="0" fontId="4" fillId="0" borderId="1" xfId="0" applyFont="1" applyBorder="1"/>
    <xf numFmtId="164" fontId="4" fillId="0" borderId="1" xfId="0" applyNumberFormat="1" applyFont="1" applyBorder="1"/>
    <xf numFmtId="0" fontId="4" fillId="0" borderId="0" xfId="0" applyFont="1"/>
    <xf numFmtId="0" fontId="1" fillId="0" borderId="1" xfId="0" applyFont="1" applyFill="1" applyBorder="1"/>
    <xf numFmtId="0" fontId="0" fillId="0" borderId="0" xfId="0" applyFill="1"/>
    <xf numFmtId="6" fontId="1" fillId="0" borderId="1" xfId="0" applyNumberFormat="1" applyFont="1" applyFill="1" applyBorder="1"/>
    <xf numFmtId="0" fontId="1" fillId="0" borderId="1" xfId="0" applyFont="1" applyFill="1" applyBorder="1" applyAlignment="1">
      <alignment horizontal="right"/>
    </xf>
    <xf numFmtId="41" fontId="4" fillId="0" borderId="1" xfId="1" applyFont="1" applyBorder="1"/>
    <xf numFmtId="8" fontId="1" fillId="0" borderId="1" xfId="0" applyNumberFormat="1" applyFont="1" applyFill="1" applyBorder="1"/>
    <xf numFmtId="6" fontId="1" fillId="0" borderId="0" xfId="0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41" fontId="0" fillId="0" borderId="0" xfId="1" applyFont="1"/>
    <xf numFmtId="0" fontId="4" fillId="0" borderId="1" xfId="0" applyFont="1" applyFill="1" applyBorder="1"/>
    <xf numFmtId="6" fontId="0" fillId="0" borderId="0" xfId="0" applyNumberFormat="1"/>
    <xf numFmtId="41" fontId="3" fillId="0" borderId="0" xfId="1" applyFont="1"/>
    <xf numFmtId="164" fontId="3" fillId="0" borderId="0" xfId="1" applyNumberFormat="1" applyFont="1"/>
    <xf numFmtId="0" fontId="4" fillId="0" borderId="0" xfId="0" applyFont="1" applyBorder="1"/>
    <xf numFmtId="0" fontId="4" fillId="0" borderId="0" xfId="0" applyFont="1" applyFill="1" applyBorder="1"/>
    <xf numFmtId="164" fontId="4" fillId="0" borderId="0" xfId="0" applyNumberFormat="1" applyFont="1" applyBorder="1"/>
    <xf numFmtId="41" fontId="0" fillId="0" borderId="0" xfId="0" applyNumberFormat="1"/>
    <xf numFmtId="0" fontId="3" fillId="0" borderId="1" xfId="0" applyFont="1" applyBorder="1" applyAlignment="1">
      <alignment horizontal="center"/>
    </xf>
    <xf numFmtId="164" fontId="7" fillId="0" borderId="1" xfId="0" applyNumberFormat="1" applyFont="1" applyBorder="1"/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41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41" fontId="6" fillId="4" borderId="2" xfId="0" applyNumberFormat="1" applyFont="1" applyFill="1" applyBorder="1"/>
    <xf numFmtId="41" fontId="4" fillId="0" borderId="0" xfId="1" applyFont="1"/>
    <xf numFmtId="164" fontId="7" fillId="0" borderId="0" xfId="0" applyNumberFormat="1" applyFont="1"/>
    <xf numFmtId="164" fontId="4" fillId="0" borderId="0" xfId="0" applyNumberFormat="1" applyFont="1"/>
    <xf numFmtId="0" fontId="4" fillId="0" borderId="0" xfId="0" applyFont="1" applyAlignment="1">
      <alignment horizontal="center"/>
    </xf>
    <xf numFmtId="41" fontId="4" fillId="0" borderId="1" xfId="0" applyNumberFormat="1" applyFont="1" applyBorder="1"/>
    <xf numFmtId="41" fontId="4" fillId="3" borderId="1" xfId="1" applyFont="1" applyFill="1" applyBorder="1"/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41" fontId="8" fillId="0" borderId="1" xfId="0" applyNumberFormat="1" applyFont="1" applyBorder="1"/>
    <xf numFmtId="41" fontId="8" fillId="0" borderId="1" xfId="1" applyFont="1" applyBorder="1"/>
    <xf numFmtId="9" fontId="4" fillId="0" borderId="0" xfId="2" applyFont="1"/>
    <xf numFmtId="1" fontId="5" fillId="2" borderId="1" xfId="1" applyNumberFormat="1" applyFont="1" applyFill="1" applyBorder="1" applyAlignment="1">
      <alignment horizontal="center" vertical="center" wrapText="1"/>
    </xf>
    <xf numFmtId="1" fontId="1" fillId="0" borderId="1" xfId="1" applyNumberFormat="1" applyFont="1" applyFill="1" applyBorder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9" fillId="0" borderId="0" xfId="0" applyFont="1" applyBorder="1" applyAlignment="1">
      <alignment horizontal="right" vertical="center"/>
    </xf>
    <xf numFmtId="1" fontId="4" fillId="0" borderId="1" xfId="1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/>
    <xf numFmtId="0" fontId="0" fillId="0" borderId="1" xfId="0" applyFill="1" applyBorder="1"/>
    <xf numFmtId="1" fontId="4" fillId="0" borderId="1" xfId="0" applyNumberFormat="1" applyFont="1" applyFill="1" applyBorder="1" applyAlignment="1">
      <alignment horizontal="center" vertical="center"/>
    </xf>
    <xf numFmtId="1" fontId="5" fillId="2" borderId="4" xfId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8" fontId="0" fillId="0" borderId="18" xfId="0" applyNumberFormat="1" applyBorder="1"/>
    <xf numFmtId="0" fontId="0" fillId="0" borderId="17" xfId="0" applyNumberFormat="1" applyBorder="1"/>
    <xf numFmtId="0" fontId="0" fillId="0" borderId="15" xfId="0" applyBorder="1"/>
    <xf numFmtId="0" fontId="0" fillId="0" borderId="16" xfId="0" applyBorder="1"/>
    <xf numFmtId="1" fontId="0" fillId="0" borderId="17" xfId="0" applyNumberFormat="1" applyBorder="1"/>
    <xf numFmtId="0" fontId="0" fillId="0" borderId="18" xfId="0" applyBorder="1"/>
    <xf numFmtId="0" fontId="0" fillId="0" borderId="20" xfId="0" pivotButton="1" applyBorder="1"/>
    <xf numFmtId="0" fontId="0" fillId="0" borderId="14" xfId="0" applyBorder="1"/>
    <xf numFmtId="0" fontId="0" fillId="0" borderId="19" xfId="0" applyBorder="1"/>
    <xf numFmtId="0" fontId="0" fillId="0" borderId="1" xfId="0" applyBorder="1"/>
    <xf numFmtId="6" fontId="0" fillId="0" borderId="1" xfId="0" applyNumberFormat="1" applyBorder="1"/>
    <xf numFmtId="0" fontId="0" fillId="0" borderId="1" xfId="0" applyNumberFormat="1" applyBorder="1"/>
    <xf numFmtId="8" fontId="0" fillId="0" borderId="1" xfId="0" applyNumberFormat="1" applyBorder="1"/>
    <xf numFmtId="0" fontId="0" fillId="0" borderId="19" xfId="0" applyNumberFormat="1" applyBorder="1"/>
    <xf numFmtId="1" fontId="0" fillId="0" borderId="4" xfId="0" applyNumberFormat="1" applyBorder="1"/>
    <xf numFmtId="0" fontId="0" fillId="0" borderId="5" xfId="0" applyBorder="1"/>
    <xf numFmtId="6" fontId="0" fillId="0" borderId="5" xfId="0" applyNumberFormat="1" applyBorder="1"/>
    <xf numFmtId="0" fontId="0" fillId="0" borderId="5" xfId="0" applyNumberFormat="1" applyBorder="1"/>
    <xf numFmtId="8" fontId="0" fillId="0" borderId="5" xfId="0" applyNumberFormat="1" applyBorder="1"/>
    <xf numFmtId="0" fontId="0" fillId="0" borderId="6" xfId="0" applyNumberFormat="1" applyBorder="1"/>
    <xf numFmtId="1" fontId="0" fillId="0" borderId="7" xfId="0" applyNumberFormat="1" applyBorder="1"/>
    <xf numFmtId="0" fontId="0" fillId="0" borderId="8" xfId="0" applyNumberFormat="1" applyBorder="1"/>
    <xf numFmtId="1" fontId="0" fillId="0" borderId="9" xfId="0" applyNumberFormat="1" applyBorder="1"/>
    <xf numFmtId="0" fontId="0" fillId="0" borderId="10" xfId="0" applyBorder="1"/>
    <xf numFmtId="6" fontId="0" fillId="0" borderId="10" xfId="0" applyNumberFormat="1" applyBorder="1"/>
    <xf numFmtId="0" fontId="0" fillId="0" borderId="10" xfId="0" applyNumberFormat="1" applyBorder="1"/>
    <xf numFmtId="8" fontId="0" fillId="0" borderId="10" xfId="0" applyNumberFormat="1" applyBorder="1"/>
    <xf numFmtId="0" fontId="0" fillId="0" borderId="11" xfId="0" applyNumberFormat="1" applyBorder="1"/>
    <xf numFmtId="6" fontId="10" fillId="2" borderId="5" xfId="0" applyNumberFormat="1" applyFont="1" applyFill="1" applyBorder="1" applyAlignment="1">
      <alignment horizontal="center" vertical="center" wrapText="1"/>
    </xf>
    <xf numFmtId="1" fontId="1" fillId="5" borderId="7" xfId="1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5" borderId="1" xfId="0" applyFont="1" applyFill="1" applyBorder="1"/>
    <xf numFmtId="0" fontId="0" fillId="5" borderId="0" xfId="0" applyFill="1"/>
    <xf numFmtId="1" fontId="4" fillId="5" borderId="7" xfId="1" applyNumberFormat="1" applyFont="1" applyFill="1" applyBorder="1" applyAlignment="1">
      <alignment horizontal="center" vertical="center"/>
    </xf>
    <xf numFmtId="1" fontId="0" fillId="5" borderId="0" xfId="1" applyNumberFormat="1" applyFont="1" applyFill="1" applyAlignment="1">
      <alignment horizontal="center" vertical="center"/>
    </xf>
    <xf numFmtId="0" fontId="4" fillId="5" borderId="0" xfId="0" applyFont="1" applyFill="1" applyBorder="1"/>
    <xf numFmtId="6" fontId="1" fillId="5" borderId="0" xfId="0" applyNumberFormat="1" applyFont="1" applyFill="1" applyBorder="1"/>
    <xf numFmtId="164" fontId="4" fillId="5" borderId="0" xfId="0" applyNumberFormat="1" applyFont="1" applyFill="1" applyBorder="1"/>
    <xf numFmtId="6" fontId="0" fillId="5" borderId="0" xfId="0" applyNumberFormat="1" applyFill="1"/>
    <xf numFmtId="1" fontId="0" fillId="5" borderId="0" xfId="0" applyNumberFormat="1" applyFill="1" applyAlignment="1">
      <alignment horizontal="center" vertical="center"/>
    </xf>
    <xf numFmtId="0" fontId="12" fillId="5" borderId="0" xfId="0" applyFont="1" applyFill="1"/>
    <xf numFmtId="41" fontId="11" fillId="5" borderId="3" xfId="1" applyFont="1" applyFill="1" applyBorder="1"/>
    <xf numFmtId="41" fontId="3" fillId="5" borderId="0" xfId="1" applyFont="1" applyFill="1"/>
    <xf numFmtId="164" fontId="11" fillId="5" borderId="3" xfId="1" applyNumberFormat="1" applyFont="1" applyFill="1" applyBorder="1"/>
    <xf numFmtId="6" fontId="11" fillId="5" borderId="12" xfId="1" applyNumberFormat="1" applyFont="1" applyFill="1" applyBorder="1"/>
    <xf numFmtId="6" fontId="11" fillId="5" borderId="13" xfId="1" applyNumberFormat="1" applyFont="1" applyFill="1" applyBorder="1"/>
    <xf numFmtId="0" fontId="13" fillId="5" borderId="1" xfId="0" applyFont="1" applyFill="1" applyBorder="1"/>
    <xf numFmtId="0" fontId="14" fillId="5" borderId="1" xfId="0" applyFont="1" applyFill="1" applyBorder="1"/>
    <xf numFmtId="6" fontId="13" fillId="5" borderId="1" xfId="0" applyNumberFormat="1" applyFont="1" applyFill="1" applyBorder="1"/>
    <xf numFmtId="8" fontId="13" fillId="5" borderId="1" xfId="0" applyNumberFormat="1" applyFont="1" applyFill="1" applyBorder="1"/>
    <xf numFmtId="6" fontId="14" fillId="5" borderId="1" xfId="0" applyNumberFormat="1" applyFont="1" applyFill="1" applyBorder="1"/>
    <xf numFmtId="0" fontId="15" fillId="5" borderId="1" xfId="0" applyFont="1" applyFill="1" applyBorder="1"/>
    <xf numFmtId="164" fontId="14" fillId="5" borderId="1" xfId="0" applyNumberFormat="1" applyFont="1" applyFill="1" applyBorder="1"/>
  </cellXfs>
  <cellStyles count="3">
    <cellStyle name="Millares [0]" xfId="1" builtinId="6"/>
    <cellStyle name="Normal" xfId="0" builtinId="0"/>
    <cellStyle name="Porcentaje" xfId="2" builtinId="5"/>
  </cellStyles>
  <dxfs count="132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2" formatCode="&quot;$&quot;\ #,##0.00;[Red]\-&quot;$&quot;\ #,##0.0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scar Javier Nunez Guacaneme" refreshedDate="44754.713504629632" createdVersion="6" refreshedVersion="6" minRefreshableVersion="3" recordCount="1150" xr:uid="{F86FCBF7-A315-4DAA-9D10-88CA7CFEED9C}">
  <cacheSource type="worksheet">
    <worksheetSource ref="A2:S46" sheet="FOCALIZACION REAL INCLUIDO PAGO"/>
  </cacheSource>
  <cacheFields count="18">
    <cacheField name="COD REG" numFmtId="1">
      <sharedItems containsSemiMixedTypes="0" containsString="0" containsNumber="1" containsInteger="1" minValue="5" maxValue="99" count="33">
        <n v="91"/>
        <n v="5"/>
        <n v="81"/>
        <n v="8"/>
        <n v="11"/>
        <n v="13"/>
        <n v="15"/>
        <n v="17"/>
        <n v="18"/>
        <n v="85"/>
        <n v="19"/>
        <n v="20"/>
        <n v="27"/>
        <n v="23"/>
        <n v="25"/>
        <n v="94"/>
        <n v="95"/>
        <n v="41"/>
        <n v="44"/>
        <n v="47"/>
        <n v="50"/>
        <n v="52"/>
        <n v="54"/>
        <n v="86"/>
        <n v="63"/>
        <n v="66"/>
        <n v="88"/>
        <n v="68"/>
        <n v="70"/>
        <n v="73"/>
        <n v="76"/>
        <n v="97"/>
        <n v="99"/>
      </sharedItems>
    </cacheField>
    <cacheField name="NOMBRE REGIONAL" numFmtId="0">
      <sharedItems count="33">
        <s v="AMAZONAS"/>
        <s v="ANTIOQUIA"/>
        <s v="ARAUCA"/>
        <s v="ATLANTICO"/>
        <s v="BOGOTA"/>
        <s v="BOLIVAR"/>
        <s v="BOYACA"/>
        <s v="CALDAS"/>
        <s v="CAQUETA"/>
        <s v="CASANARE"/>
        <s v="CAUCA"/>
        <s v="CESAR"/>
        <s v="CHOCO"/>
        <s v="CORDOBA"/>
        <s v="CUNDINAMARCA"/>
        <s v="GUAINIA"/>
        <s v="GUAVIARE"/>
        <s v="HUILA"/>
        <s v="LA GUAJIRA"/>
        <s v="MAGDALENA"/>
        <s v="META"/>
        <s v="NARIÑO"/>
        <s v="NORTE DE SANTANDER"/>
        <s v="PUTUMAYO"/>
        <s v="QUINDIO"/>
        <s v="RISARALDA"/>
        <s v="SAN ANDRES"/>
        <s v="SANTANDER"/>
        <s v="SUCRE"/>
        <s v="TOLIMA"/>
        <s v="VALLE DEL CAUCA"/>
        <s v="VAUPES"/>
        <s v="VICHADA"/>
      </sharedItems>
    </cacheField>
    <cacheField name="COD MUNICIPIO" numFmtId="0">
      <sharedItems containsSemiMixedTypes="0" containsString="0" containsNumber="1" containsInteger="1" minValue="5001" maxValue="99773"/>
    </cacheField>
    <cacheField name="MUNICIPIO" numFmtId="0">
      <sharedItems/>
    </cacheField>
    <cacheField name="COD SERVICIO" numFmtId="0">
      <sharedItems containsSemiMixedTypes="0" containsString="0" containsNumber="1" containsInteger="1" minValue="420201" maxValue="420208"/>
    </cacheField>
    <cacheField name="SERVICIO" numFmtId="0">
      <sharedItems/>
    </cacheField>
    <cacheField name="MODALIDAD" numFmtId="0">
      <sharedItems count="2">
        <s v="SACÚDETE"/>
        <s v="SACÚDETE BID"/>
      </sharedItems>
    </cacheField>
    <cacheField name="RECURSO" numFmtId="0">
      <sharedItems containsSemiMixedTypes="0" containsString="0" containsNumber="1" containsInteger="1" minValue="11" maxValue="27" count="3">
        <n v="11"/>
        <n v="14"/>
        <n v="27"/>
      </sharedItems>
    </cacheField>
    <cacheField name="RUBRO" numFmtId="0">
      <sharedItems/>
    </cacheField>
    <cacheField name="CUPOS" numFmtId="0">
      <sharedItems containsSemiMixedTypes="0" containsString="0" containsNumber="1" containsInteger="1" minValue="10" maxValue="1150"/>
    </cacheField>
    <cacheField name="TIEMPO" numFmtId="0">
      <sharedItems containsSemiMixedTypes="0" containsString="0" containsNumber="1" minValue="4" maxValue="4.5" count="2">
        <n v="4"/>
        <n v="4.5" u="1"/>
      </sharedItems>
    </cacheField>
    <cacheField name="COSTO CUPO 2022" numFmtId="6">
      <sharedItems containsSemiMixedTypes="0" containsString="0" containsNumber="1" containsInteger="1" minValue="88726" maxValue="175799" count="33">
        <n v="173488"/>
        <n v="92043"/>
        <n v="97208"/>
        <n v="88726"/>
        <n v="89695"/>
        <n v="95159"/>
        <n v="90883"/>
        <n v="105219"/>
        <n v="90724"/>
        <n v="94624"/>
        <n v="91998"/>
        <n v="94264"/>
        <n v="99101"/>
        <n v="93905"/>
        <n v="94046"/>
        <n v="175488"/>
        <n v="171897"/>
        <n v="92238"/>
        <n v="96285"/>
        <n v="91536"/>
        <n v="93143"/>
        <n v="92449"/>
        <n v="93078"/>
        <n v="170302"/>
        <n v="105255"/>
        <n v="94059"/>
        <n v="112039"/>
        <n v="90456"/>
        <n v="92433"/>
        <n v="93165"/>
        <n v="92557"/>
        <n v="175799"/>
        <n v="172538"/>
      </sharedItems>
    </cacheField>
    <cacheField name="PRESUPUESTO" numFmtId="0">
      <sharedItems containsSemiMixedTypes="0" containsString="0" containsNumber="1" containsInteger="1" minValue="3587800" maxValue="515379400"/>
    </cacheField>
    <cacheField name="CONFORMACIÓN DE LOS CONTRATOS" numFmtId="0">
      <sharedItems containsString="0" containsBlank="1" containsNumber="1" containsInteger="1" minValue="1" maxValue="2"/>
    </cacheField>
    <cacheField name="PRIMER PAGO" numFmtId="6">
      <sharedItems containsSemiMixedTypes="0" containsString="0" containsNumber="1" containsInteger="1" minValue="896950" maxValue="128844850"/>
    </cacheField>
    <cacheField name="SEGUNDO PAGO" numFmtId="6">
      <sharedItems containsSemiMixedTypes="0" containsString="0" containsNumber="1" containsInteger="1" minValue="896950" maxValue="128844850"/>
    </cacheField>
    <cacheField name="TERCER PAGO" numFmtId="6">
      <sharedItems containsSemiMixedTypes="0" containsString="0" containsNumber="1" containsInteger="1" minValue="896950" maxValue="128844850"/>
    </cacheField>
    <cacheField name="CUARTO PAGO" numFmtId="6">
      <sharedItems containsSemiMixedTypes="0" containsString="0" containsNumber="1" containsInteger="1" minValue="896950" maxValue="1288448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0">
  <r>
    <x v="0"/>
    <x v="0"/>
    <n v="91001"/>
    <s v="LETICIA"/>
    <n v="420201"/>
    <s v="GENERACIONES &quot;SACÚDETE&quot; - ADOLESCENTES"/>
    <x v="0"/>
    <x v="0"/>
    <s v="C-4102-1500-21-0-4102045-02-00-153"/>
    <n v="510"/>
    <x v="0"/>
    <x v="0"/>
    <n v="353915520"/>
    <m/>
    <n v="88478880"/>
    <n v="88478880"/>
    <n v="88478880"/>
    <n v="88478880"/>
  </r>
  <r>
    <x v="0"/>
    <x v="0"/>
    <n v="91001"/>
    <s v="LETICIA"/>
    <n v="420202"/>
    <s v="GENERACIONES &quot;SACÚDETE&quot; - JÓVENES"/>
    <x v="0"/>
    <x v="0"/>
    <s v="C-4102-1500-21-0-4102045-02-00-153"/>
    <n v="300"/>
    <x v="0"/>
    <x v="0"/>
    <n v="208185600"/>
    <m/>
    <n v="52046400"/>
    <n v="52046400"/>
    <n v="52046400"/>
    <n v="52046400"/>
  </r>
  <r>
    <x v="0"/>
    <x v="0"/>
    <n v="91540"/>
    <s v="PUERTO NARIÑO"/>
    <n v="420201"/>
    <s v="GENERACIONES &quot;SACÚDETE&quot; - ADOLESCENTES"/>
    <x v="0"/>
    <x v="0"/>
    <s v="C-4102-1500-21-0-4102045-02-00-153"/>
    <n v="100"/>
    <x v="0"/>
    <x v="0"/>
    <n v="69395200"/>
    <m/>
    <n v="17348800"/>
    <n v="17348800"/>
    <n v="17348800"/>
    <n v="17348800"/>
  </r>
  <r>
    <x v="0"/>
    <x v="0"/>
    <n v="91540"/>
    <s v="PUERTO NARIÑO"/>
    <n v="420202"/>
    <s v="GENERACIONES &quot;SACÚDETE&quot; - JÓVENES"/>
    <x v="0"/>
    <x v="0"/>
    <s v="C-4102-1500-21-0-4102045-02-00-153"/>
    <n v="80"/>
    <x v="0"/>
    <x v="0"/>
    <n v="55516160"/>
    <m/>
    <n v="13879040"/>
    <n v="13879040"/>
    <n v="13879040"/>
    <n v="13879040"/>
  </r>
  <r>
    <x v="1"/>
    <x v="1"/>
    <n v="5001"/>
    <s v="MEDELLÍN"/>
    <n v="420207"/>
    <s v="GENERACIONES &quot;SACÚDETE&quot; - ADOLESCENTES (BID)"/>
    <x v="1"/>
    <x v="1"/>
    <s v="C-4102-1500-21-0-4102045-02-21-153"/>
    <n v="190"/>
    <x v="0"/>
    <x v="1"/>
    <n v="69952680"/>
    <m/>
    <n v="17488170"/>
    <n v="17488170"/>
    <n v="17488170"/>
    <n v="17488170"/>
  </r>
  <r>
    <x v="1"/>
    <x v="1"/>
    <n v="5001"/>
    <s v="MEDELLÍN"/>
    <n v="420208"/>
    <s v="GENERACIONES &quot;SACÚDETE&quot; - JÓVENES (BID)"/>
    <x v="1"/>
    <x v="1"/>
    <s v="C-4102-1500-21-0-4102045-02-21-153"/>
    <n v="80"/>
    <x v="0"/>
    <x v="1"/>
    <n v="29453760"/>
    <m/>
    <n v="7363440"/>
    <n v="7363440"/>
    <n v="7363440"/>
    <n v="7363440"/>
  </r>
  <r>
    <x v="1"/>
    <x v="1"/>
    <n v="5541"/>
    <s v="PEÑOL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541"/>
    <s v="PEÑOL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147"/>
    <s v="CAREPA"/>
    <n v="420207"/>
    <s v="GENERACIONES &quot;SACÚDETE&quot; - ADOLESCENTES (BID)"/>
    <x v="1"/>
    <x v="1"/>
    <s v="C-4102-1500-21-0-4102045-02-21-153"/>
    <n v="90"/>
    <x v="0"/>
    <x v="1"/>
    <n v="33135480"/>
    <m/>
    <n v="8283870"/>
    <n v="8283870"/>
    <n v="8283870"/>
    <n v="8283870"/>
  </r>
  <r>
    <x v="1"/>
    <x v="1"/>
    <n v="5147"/>
    <s v="CAREPA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154"/>
    <s v="CAUCASIA"/>
    <n v="420207"/>
    <s v="GENERACIONES &quot;SACÚDETE&quot; - ADOLESCENTES (BID)"/>
    <x v="1"/>
    <x v="1"/>
    <s v="C-4102-1500-21-0-4102045-02-21-153"/>
    <n v="90"/>
    <x v="0"/>
    <x v="1"/>
    <n v="33135480"/>
    <m/>
    <n v="8283870"/>
    <n v="8283870"/>
    <n v="8283870"/>
    <n v="8283870"/>
  </r>
  <r>
    <x v="1"/>
    <x v="1"/>
    <n v="5154"/>
    <s v="CAUCASIA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212"/>
    <s v="COPACABANA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212"/>
    <s v="COPACABANA"/>
    <n v="420208"/>
    <s v="GENERACIONES &quot;SACÚDETE&quot; - JÓVEN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361"/>
    <s v="ITUANGO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361"/>
    <s v="ITUANGO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440"/>
    <s v="MARINILLA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440"/>
    <s v="MARINILLA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615"/>
    <s v="RIONEGRO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615"/>
    <s v="RIONEGRO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411"/>
    <s v="LIBORINA"/>
    <n v="420207"/>
    <s v="GENERACIONES &quot;SACÚDETE&quot; - ADOLESCENTES (BID)"/>
    <x v="1"/>
    <x v="1"/>
    <s v="C-4102-1500-21-0-4102045-02-21-153"/>
    <n v="60"/>
    <x v="0"/>
    <x v="1"/>
    <n v="22090320"/>
    <m/>
    <n v="5522580"/>
    <n v="5522580"/>
    <n v="5522580"/>
    <n v="5522580"/>
  </r>
  <r>
    <x v="1"/>
    <x v="1"/>
    <n v="5411"/>
    <s v="LIBORINA"/>
    <n v="420208"/>
    <s v="GENERACIONES &quot;SACÚDETE&quot; - JÓVENES (BID)"/>
    <x v="1"/>
    <x v="1"/>
    <s v="C-4102-1500-21-0-4102045-02-21-153"/>
    <n v="30"/>
    <x v="0"/>
    <x v="1"/>
    <n v="11045160"/>
    <m/>
    <n v="2761290"/>
    <n v="2761290"/>
    <n v="2761290"/>
    <n v="2761290"/>
  </r>
  <r>
    <x v="1"/>
    <x v="1"/>
    <n v="5002"/>
    <s v="ABEJORRAL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02"/>
    <s v="ABEJORRAL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90"/>
    <s v="CISNERO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90"/>
    <s v="CISNERO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360"/>
    <s v="ITAGUI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360"/>
    <s v="ITAGUI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237"/>
    <s v="DON MATIA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37"/>
    <s v="DON MATIA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789"/>
    <s v="TAMESI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789"/>
    <s v="TAMESI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390"/>
    <s v="LA PINTAD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390"/>
    <s v="LA PINTAD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30"/>
    <s v="AMAG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30"/>
    <s v="AMAG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34"/>
    <s v="ANDE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34"/>
    <s v="ANDE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55"/>
    <s v="ARGELI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55"/>
    <s v="ARGELI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88"/>
    <s v="BELL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88"/>
    <s v="BELL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93"/>
    <s v="BETULI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93"/>
    <s v="BETULI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01"/>
    <s v="CIUDAD BOLIVAR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01"/>
    <s v="CIUDAD BOLIVAR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29"/>
    <s v="CALDA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29"/>
    <s v="CALDA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38"/>
    <s v="CAÑASGORDA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38"/>
    <s v="CAÑASGORDA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209"/>
    <s v="CONCORDI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09"/>
    <s v="CONCORDI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284"/>
    <s v="FRONTIN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84"/>
    <s v="FRONTIN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364"/>
    <s v="JARDIN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364"/>
    <s v="JARDIN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64"/>
    <s v="SAN PEDRO DE LOS MILAGRO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64"/>
    <s v="SAN PEDRO DE LOS MILAGRO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483"/>
    <s v="NARIÑ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483"/>
    <s v="NARIÑ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579"/>
    <s v="PUERTO BERRI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579"/>
    <s v="PUERTO BERRI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591"/>
    <s v="PUERTO TRIUNF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591"/>
    <s v="PUERTO TRIUNF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28"/>
    <s v="SABANALARG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28"/>
    <s v="SABANALARG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42"/>
    <s v="SALGAR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42"/>
    <s v="SALGAR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70"/>
    <s v="SAN ROQUE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70"/>
    <s v="SAN ROQUE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97"/>
    <s v="EL SANTUARI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97"/>
    <s v="EL SANTUARI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756"/>
    <s v="SONSON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756"/>
    <s v="SONSON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240"/>
    <s v="EBEJIC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40"/>
    <s v="EBEJIC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07"/>
    <s v="RETIRO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07"/>
    <s v="RETIR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79"/>
    <s v="SANTA BARBAR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79"/>
    <s v="SANTA BARBAR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885"/>
    <s v="YALI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885"/>
    <s v="YALI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890"/>
    <s v="YOLOMBO"/>
    <n v="420201"/>
    <s v="GENERACIONES &quot;SACÚDETE&quot; - ADOLESCENTES"/>
    <x v="0"/>
    <x v="2"/>
    <s v="C-4102-1500-21-0-4102045-02-00-153"/>
    <n v="120"/>
    <x v="0"/>
    <x v="1"/>
    <n v="44180640"/>
    <m/>
    <n v="11045160"/>
    <n v="11045160"/>
    <n v="11045160"/>
    <n v="11045160"/>
  </r>
  <r>
    <x v="1"/>
    <x v="1"/>
    <n v="5890"/>
    <s v="YOLOMBO"/>
    <n v="420202"/>
    <s v="GENERACIONES &quot;SACÚDETE&quot; - JÓVEN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82"/>
    <s v="FREDONI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282"/>
    <s v="FREDONI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48"/>
    <s v="EL CARMEN DE VIBORAL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48"/>
    <s v="EL CARMEN DE VIBORAL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400"/>
    <s v="LA UNION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400"/>
    <s v="LA UNION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51"/>
    <s v="ARBOLETES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051"/>
    <s v="ARBOLETES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659"/>
    <s v="SAN JUAN DE URAB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659"/>
    <s v="SAN JUAN DE URAB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97"/>
    <s v="COCORNA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197"/>
    <s v="COCORNA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858"/>
    <s v="VEGACHI"/>
    <n v="420201"/>
    <s v="GENERACIONES &quot;SACÚDETE&quot; - ADOLESCENTES"/>
    <x v="0"/>
    <x v="2"/>
    <s v="C-4102-1500-21-0-4102045-02-00-153"/>
    <n v="60"/>
    <x v="0"/>
    <x v="1"/>
    <n v="22090320"/>
    <m/>
    <n v="5522580"/>
    <n v="5522580"/>
    <n v="5522580"/>
    <n v="5522580"/>
  </r>
  <r>
    <x v="1"/>
    <x v="1"/>
    <n v="5858"/>
    <s v="VEGACHI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040"/>
    <s v="ANORÍ"/>
    <n v="420201"/>
    <s v="GENERACIONES &quot;SACÚDETE&quot; - ADOLESCENTES"/>
    <x v="0"/>
    <x v="2"/>
    <s v="C-4102-1500-21-0-4102045-02-00-153"/>
    <n v="70"/>
    <x v="0"/>
    <x v="1"/>
    <n v="25772040"/>
    <m/>
    <n v="6443010"/>
    <n v="6443010"/>
    <n v="6443010"/>
    <n v="6443010"/>
  </r>
  <r>
    <x v="1"/>
    <x v="1"/>
    <n v="5040"/>
    <s v="ANORÍ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1"/>
    <x v="1"/>
    <n v="5134"/>
    <s v="CAMPAMENTO"/>
    <n v="420201"/>
    <s v="GENERACIONES &quot;SACÚDETE&quot; - ADOLESCENTES"/>
    <x v="0"/>
    <x v="2"/>
    <s v="C-4102-1500-21-0-4102045-02-00-153"/>
    <n v="70"/>
    <x v="0"/>
    <x v="1"/>
    <n v="25772040"/>
    <m/>
    <n v="6443010"/>
    <n v="6443010"/>
    <n v="6443010"/>
    <n v="6443010"/>
  </r>
  <r>
    <x v="1"/>
    <x v="1"/>
    <n v="5134"/>
    <s v="CAMPAMENTO"/>
    <n v="420202"/>
    <s v="GENERACIONES &quot;SACÚDETE&quot; - JÓVENES"/>
    <x v="0"/>
    <x v="2"/>
    <s v="C-4102-1500-21-0-4102045-02-00-153"/>
    <n v="30"/>
    <x v="0"/>
    <x v="1"/>
    <n v="11045160"/>
    <m/>
    <n v="2761290"/>
    <n v="2761290"/>
    <n v="2761290"/>
    <n v="2761290"/>
  </r>
  <r>
    <x v="2"/>
    <x v="2"/>
    <n v="81001"/>
    <s v="ARAUCA"/>
    <n v="420201"/>
    <s v="GENERACIONES &quot;SACÚDETE&quot; - ADOLESCENTES"/>
    <x v="0"/>
    <x v="0"/>
    <s v="C-4102-1500-21-0-4102045-02-00-153"/>
    <n v="500"/>
    <x v="0"/>
    <x v="2"/>
    <n v="194416000"/>
    <m/>
    <n v="48604000"/>
    <n v="48604000"/>
    <n v="48604000"/>
    <n v="48604000"/>
  </r>
  <r>
    <x v="2"/>
    <x v="2"/>
    <n v="81001"/>
    <s v="ARAUCA"/>
    <n v="420202"/>
    <s v="GENERACIONES &quot;SACÚDETE&quot; - JÓVENES"/>
    <x v="0"/>
    <x v="0"/>
    <s v="C-4102-1500-21-0-4102045-02-00-153"/>
    <n v="220"/>
    <x v="0"/>
    <x v="2"/>
    <n v="85543040"/>
    <m/>
    <n v="21385760"/>
    <n v="21385760"/>
    <n v="21385760"/>
    <n v="21385760"/>
  </r>
  <r>
    <x v="2"/>
    <x v="2"/>
    <n v="81220"/>
    <s v="CRAVO NORTE"/>
    <n v="420201"/>
    <s v="GENERACIONES &quot;SACÚDETE&quot; - ADOLESCENTES"/>
    <x v="0"/>
    <x v="0"/>
    <s v="C-4102-1500-21-0-4102045-02-00-153"/>
    <n v="60"/>
    <x v="0"/>
    <x v="2"/>
    <n v="23329920"/>
    <m/>
    <n v="5832480"/>
    <n v="5832480"/>
    <n v="5832480"/>
    <n v="5832480"/>
  </r>
  <r>
    <x v="2"/>
    <x v="2"/>
    <n v="81220"/>
    <s v="CRAVO NORTE"/>
    <n v="420202"/>
    <s v="GENERACIONES &quot;SACÚDETE&quot; - JÓVENES"/>
    <x v="0"/>
    <x v="0"/>
    <s v="C-4102-1500-21-0-4102045-02-00-153"/>
    <n v="30"/>
    <x v="0"/>
    <x v="2"/>
    <n v="11664960"/>
    <m/>
    <n v="2916240"/>
    <n v="2916240"/>
    <n v="2916240"/>
    <n v="2916240"/>
  </r>
  <r>
    <x v="2"/>
    <x v="2"/>
    <n v="81591"/>
    <s v="PUERTO RONDON"/>
    <n v="420201"/>
    <s v="GENERACIONES &quot;SACÚDETE&quot; - ADOLESCENTES"/>
    <x v="0"/>
    <x v="0"/>
    <s v="C-4102-1500-21-0-4102045-02-00-153"/>
    <n v="60"/>
    <x v="0"/>
    <x v="2"/>
    <n v="23329920"/>
    <m/>
    <n v="5832480"/>
    <n v="5832480"/>
    <n v="5832480"/>
    <n v="5832480"/>
  </r>
  <r>
    <x v="2"/>
    <x v="2"/>
    <n v="81591"/>
    <s v="PUERTO RONDON"/>
    <n v="420202"/>
    <s v="GENERACIONES &quot;SACÚDETE&quot; - JÓVENES"/>
    <x v="0"/>
    <x v="0"/>
    <s v="C-4102-1500-21-0-4102045-02-00-153"/>
    <n v="30"/>
    <x v="0"/>
    <x v="2"/>
    <n v="11664960"/>
    <m/>
    <n v="2916240"/>
    <n v="2916240"/>
    <n v="2916240"/>
    <n v="2916240"/>
  </r>
  <r>
    <x v="2"/>
    <x v="2"/>
    <n v="15223"/>
    <s v="CUBARA"/>
    <n v="420201"/>
    <s v="GENERACIONES &quot;SACÚDETE&quot; - ADOLESCENTES"/>
    <x v="0"/>
    <x v="0"/>
    <s v="C-4102-1500-21-0-4102045-02-00-153"/>
    <n v="60"/>
    <x v="0"/>
    <x v="2"/>
    <n v="23329920"/>
    <m/>
    <n v="5832480"/>
    <n v="5832480"/>
    <n v="5832480"/>
    <n v="5832480"/>
  </r>
  <r>
    <x v="2"/>
    <x v="2"/>
    <n v="15223"/>
    <s v="CUBARA"/>
    <n v="420202"/>
    <s v="GENERACIONES &quot;SACÚDETE&quot; - JÓVENES"/>
    <x v="0"/>
    <x v="0"/>
    <s v="C-4102-1500-21-0-4102045-02-00-153"/>
    <n v="30"/>
    <x v="0"/>
    <x v="2"/>
    <n v="11664960"/>
    <m/>
    <n v="2916240"/>
    <n v="2916240"/>
    <n v="2916240"/>
    <n v="2916240"/>
  </r>
  <r>
    <x v="2"/>
    <x v="2"/>
    <n v="81794"/>
    <s v="TAME"/>
    <n v="420201"/>
    <s v="GENERACIONES &quot;SACÚDETE&quot; - ADOLESCENTES"/>
    <x v="0"/>
    <x v="2"/>
    <s v="C-4102-1500-21-0-4102045-02-00-153"/>
    <n v="70"/>
    <x v="0"/>
    <x v="2"/>
    <n v="27218240"/>
    <m/>
    <n v="6804560"/>
    <n v="6804560"/>
    <n v="6804560"/>
    <n v="6804560"/>
  </r>
  <r>
    <x v="2"/>
    <x v="2"/>
    <n v="81794"/>
    <s v="TAME"/>
    <n v="420202"/>
    <s v="GENERACIONES &quot;SACÚDETE&quot; - JÓVENES"/>
    <x v="0"/>
    <x v="2"/>
    <s v="C-4102-1500-21-0-4102045-02-00-153"/>
    <n v="30"/>
    <x v="0"/>
    <x v="2"/>
    <n v="11664960"/>
    <m/>
    <n v="2916240"/>
    <n v="2916240"/>
    <n v="2916240"/>
    <n v="2916240"/>
  </r>
  <r>
    <x v="3"/>
    <x v="3"/>
    <n v="8372"/>
    <s v="JUAN DE ACOSTA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372"/>
    <s v="JUAN DE ACOSTA"/>
    <n v="420202"/>
    <s v="GENERACIONES &quot;SACÚDETE&quot; - JÓVENES"/>
    <x v="0"/>
    <x v="0"/>
    <s v="C-4102-1500-21-0-4102045-02-00-153"/>
    <n v="30"/>
    <x v="0"/>
    <x v="3"/>
    <n v="10647120"/>
    <n v="1"/>
    <n v="2661780"/>
    <n v="2661780"/>
    <n v="2661780"/>
    <n v="2661780"/>
  </r>
  <r>
    <x v="3"/>
    <x v="3"/>
    <n v="8433"/>
    <s v="MALAMBO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433"/>
    <s v="MALAMBO"/>
    <n v="420202"/>
    <s v="GENERACIONES &quot;SACÚDETE&quot; - JÓVENES"/>
    <x v="0"/>
    <x v="0"/>
    <s v="C-4102-1500-21-0-4102045-02-00-153"/>
    <n v="50"/>
    <x v="0"/>
    <x v="3"/>
    <n v="17745200"/>
    <n v="1"/>
    <n v="4436300"/>
    <n v="4436300"/>
    <n v="4436300"/>
    <n v="4436300"/>
  </r>
  <r>
    <x v="3"/>
    <x v="3"/>
    <n v="8558"/>
    <s v="POLONUEVO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558"/>
    <s v="POLONUEVO"/>
    <n v="420202"/>
    <s v="GENERACIONES &quot;SACÚDETE&quot; - JÓVENES"/>
    <x v="0"/>
    <x v="0"/>
    <s v="C-4102-1500-21-0-4102045-02-00-153"/>
    <n v="30"/>
    <x v="0"/>
    <x v="3"/>
    <n v="10647120"/>
    <n v="1"/>
    <n v="2661780"/>
    <n v="2661780"/>
    <n v="2661780"/>
    <n v="2661780"/>
  </r>
  <r>
    <x v="3"/>
    <x v="3"/>
    <n v="8560"/>
    <s v="PONEDERA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560"/>
    <s v="PONEDERA"/>
    <n v="420202"/>
    <s v="GENERACIONES &quot;SACÚDETE&quot; - JÓVENES"/>
    <x v="0"/>
    <x v="0"/>
    <s v="C-4102-1500-21-0-4102045-02-00-153"/>
    <n v="20"/>
    <x v="0"/>
    <x v="3"/>
    <n v="7098080"/>
    <n v="1"/>
    <n v="1774520"/>
    <n v="1774520"/>
    <n v="1774520"/>
    <n v="1774520"/>
  </r>
  <r>
    <x v="3"/>
    <x v="3"/>
    <n v="8606"/>
    <s v="REPELON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606"/>
    <s v="REPELON"/>
    <n v="420202"/>
    <s v="GENERACIONES &quot;SACÚDETE&quot; - JÓVENES"/>
    <x v="0"/>
    <x v="0"/>
    <s v="C-4102-1500-21-0-4102045-02-00-153"/>
    <n v="30"/>
    <x v="0"/>
    <x v="3"/>
    <n v="10647120"/>
    <n v="1"/>
    <n v="2661780"/>
    <n v="2661780"/>
    <n v="2661780"/>
    <n v="2661780"/>
  </r>
  <r>
    <x v="3"/>
    <x v="3"/>
    <n v="8675"/>
    <s v="SANTA LUCIA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675"/>
    <s v="SANTA LUCIA"/>
    <n v="420202"/>
    <s v="GENERACIONES &quot;SACÚDETE&quot; - JÓVENES"/>
    <x v="0"/>
    <x v="0"/>
    <s v="C-4102-1500-21-0-4102045-02-00-153"/>
    <n v="30"/>
    <x v="0"/>
    <x v="3"/>
    <n v="10647120"/>
    <n v="1"/>
    <n v="2661780"/>
    <n v="2661780"/>
    <n v="2661780"/>
    <n v="2661780"/>
  </r>
  <r>
    <x v="3"/>
    <x v="3"/>
    <n v="8758"/>
    <s v="SOLEDAD"/>
    <n v="420201"/>
    <s v="GENERACIONES &quot;SACÚDETE&quot; - ADOLESCENTES"/>
    <x v="0"/>
    <x v="0"/>
    <s v="C-4102-1500-21-0-4102045-02-00-153"/>
    <n v="60"/>
    <x v="0"/>
    <x v="3"/>
    <n v="21294240"/>
    <n v="1"/>
    <n v="5323560"/>
    <n v="5323560"/>
    <n v="5323560"/>
    <n v="5323560"/>
  </r>
  <r>
    <x v="3"/>
    <x v="3"/>
    <n v="8758"/>
    <s v="SOLEDAD"/>
    <n v="420202"/>
    <s v="GENERACIONES &quot;SACÚDETE&quot; - JÓVENES"/>
    <x v="0"/>
    <x v="0"/>
    <s v="C-4102-1500-21-0-4102045-02-00-153"/>
    <n v="50"/>
    <x v="0"/>
    <x v="3"/>
    <n v="17745200"/>
    <n v="1"/>
    <n v="4436300"/>
    <n v="4436300"/>
    <n v="4436300"/>
    <n v="4436300"/>
  </r>
  <r>
    <x v="3"/>
    <x v="3"/>
    <n v="8770"/>
    <s v="SUAN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770"/>
    <s v="SUAN"/>
    <n v="420202"/>
    <s v="GENERACIONES &quot;SACÚDETE&quot; - JÓVENES"/>
    <x v="0"/>
    <x v="0"/>
    <s v="C-4102-1500-21-0-4102045-02-00-153"/>
    <n v="20"/>
    <x v="0"/>
    <x v="3"/>
    <n v="7098080"/>
    <n v="2"/>
    <n v="1774520"/>
    <n v="1774520"/>
    <n v="1774520"/>
    <n v="1774520"/>
  </r>
  <r>
    <x v="3"/>
    <x v="3"/>
    <n v="8685"/>
    <s v="SANTO TOMAS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685"/>
    <s v="SANTO TOMAS"/>
    <n v="420202"/>
    <s v="GENERACIONES &quot;SACÚDETE&quot; - JÓVENES"/>
    <x v="0"/>
    <x v="0"/>
    <s v="C-4102-1500-21-0-4102045-02-00-153"/>
    <n v="20"/>
    <x v="0"/>
    <x v="3"/>
    <n v="7098080"/>
    <n v="2"/>
    <n v="1774520"/>
    <n v="1774520"/>
    <n v="1774520"/>
    <n v="1774520"/>
  </r>
  <r>
    <x v="3"/>
    <x v="3"/>
    <n v="8573"/>
    <s v="PUERTO COLOMBI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573"/>
    <s v="PUERTO COLOMBIA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078"/>
    <s v="BARANO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078"/>
    <s v="BARANOA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296"/>
    <s v="GALAP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296"/>
    <s v="GALAPA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549"/>
    <s v="PIOJO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549"/>
    <s v="PIOJO"/>
    <n v="420202"/>
    <s v="GENERACIONES &quot;SACÚDETE&quot; - JÓVENES"/>
    <x v="0"/>
    <x v="0"/>
    <s v="C-4102-1500-21-0-4102045-02-00-153"/>
    <n v="20"/>
    <x v="0"/>
    <x v="3"/>
    <n v="7098080"/>
    <n v="2"/>
    <n v="1774520"/>
    <n v="1774520"/>
    <n v="1774520"/>
    <n v="1774520"/>
  </r>
  <r>
    <x v="3"/>
    <x v="3"/>
    <n v="8832"/>
    <s v="TUBAR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832"/>
    <s v="TUBARA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849"/>
    <s v="USIACURI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849"/>
    <s v="USIACURI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141"/>
    <s v="CANDELARI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141"/>
    <s v="CANDELARIA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421"/>
    <s v="LURUACO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421"/>
    <s v="LURUACO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436"/>
    <s v="MANATI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436"/>
    <s v="MANATI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638"/>
    <s v="SABANALARG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638"/>
    <s v="SABANALARGA"/>
    <n v="420202"/>
    <s v="GENERACIONES &quot;SACÚDETE&quot; - JÓVENES"/>
    <x v="0"/>
    <x v="0"/>
    <s v="C-4102-1500-21-0-4102045-02-00-153"/>
    <n v="40"/>
    <x v="0"/>
    <x v="3"/>
    <n v="14196160"/>
    <n v="2"/>
    <n v="3549040"/>
    <n v="3549040"/>
    <n v="3549040"/>
    <n v="3549040"/>
  </r>
  <r>
    <x v="3"/>
    <x v="3"/>
    <n v="8137"/>
    <s v="CAMPO DE LA CRUZ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137"/>
    <s v="CAMPO DE LA CRUZ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520"/>
    <s v="PALMAR DE VARELA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520"/>
    <s v="PALMAR DE VARELA"/>
    <n v="420202"/>
    <s v="GENERACIONES &quot;SACÚDETE&quot; - JÓVENES"/>
    <x v="0"/>
    <x v="0"/>
    <s v="C-4102-1500-21-0-4102045-02-00-153"/>
    <n v="20"/>
    <x v="0"/>
    <x v="3"/>
    <n v="7098080"/>
    <n v="2"/>
    <n v="1774520"/>
    <n v="1774520"/>
    <n v="1774520"/>
    <n v="1774520"/>
  </r>
  <r>
    <x v="3"/>
    <x v="3"/>
    <n v="8634"/>
    <s v="SABANAGRANDE"/>
    <n v="420201"/>
    <s v="GENERACIONES &quot;SACÚDETE&quot; - ADOLESCENTES"/>
    <x v="0"/>
    <x v="0"/>
    <s v="C-4102-1500-21-0-4102045-02-00-153"/>
    <n v="60"/>
    <x v="0"/>
    <x v="3"/>
    <n v="21294240"/>
    <n v="2"/>
    <n v="5323560"/>
    <n v="5323560"/>
    <n v="5323560"/>
    <n v="5323560"/>
  </r>
  <r>
    <x v="3"/>
    <x v="3"/>
    <n v="8634"/>
    <s v="SABANAGRANDE"/>
    <n v="420202"/>
    <s v="GENERACIONES &quot;SACÚDETE&quot; - JÓVENES"/>
    <x v="0"/>
    <x v="0"/>
    <s v="C-4102-1500-21-0-4102045-02-00-153"/>
    <n v="30"/>
    <x v="0"/>
    <x v="3"/>
    <n v="10647120"/>
    <n v="2"/>
    <n v="2661780"/>
    <n v="2661780"/>
    <n v="2661780"/>
    <n v="2661780"/>
  </r>
  <r>
    <x v="3"/>
    <x v="3"/>
    <n v="8001"/>
    <s v="BARRANQUILLA"/>
    <n v="420201"/>
    <s v="GENERACIONES &quot;SACÚDETE&quot; - ADOLESCENTES"/>
    <x v="0"/>
    <x v="0"/>
    <s v="C-4102-1500-21-0-4102045-02-00-153"/>
    <n v="250"/>
    <x v="0"/>
    <x v="3"/>
    <n v="88726000"/>
    <n v="2"/>
    <n v="22181500"/>
    <n v="22181500"/>
    <n v="22181500"/>
    <n v="22181500"/>
  </r>
  <r>
    <x v="3"/>
    <x v="3"/>
    <n v="8001"/>
    <s v="BARRANQUILLA"/>
    <n v="420202"/>
    <s v="GENERACIONES &quot;SACÚDETE&quot; - JÓVENES"/>
    <x v="0"/>
    <x v="0"/>
    <s v="C-4102-1500-21-0-4102045-02-00-153"/>
    <n v="110"/>
    <x v="0"/>
    <x v="3"/>
    <n v="39039440"/>
    <n v="2"/>
    <n v="9759860"/>
    <n v="9759860"/>
    <n v="9759860"/>
    <n v="9759860"/>
  </r>
  <r>
    <x v="4"/>
    <x v="4"/>
    <n v="11019"/>
    <s v="CIUDAD BOLIVAR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19"/>
    <s v="CIUDAD BOLIVAR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6"/>
    <s v="TUNJUELITO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6"/>
    <s v="TUNJUELITO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5"/>
    <s v="USME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5"/>
    <s v="USME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20"/>
    <s v="SUMAPAZ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20"/>
    <s v="SUMAPAZ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4"/>
    <s v="SAN CRISTOBAL SUR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4"/>
    <s v="SAN CRISTOBAL SUR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8"/>
    <s v="KENNEDY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8"/>
    <s v="KENNEDY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16"/>
    <s v="PUENTE ARANDA"/>
    <n v="420201"/>
    <s v="GENERACIONES &quot;SACÚDETE&quot; - ADOLESCENT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16"/>
    <s v="PUENTE ARANDA"/>
    <n v="420202"/>
    <s v="GENERACIONES &quot;SACÚDETE&quot; - JÓVENES"/>
    <x v="0"/>
    <x v="0"/>
    <s v="C-4102-1500-21-0-4102045-02-00-153"/>
    <n v="15"/>
    <x v="0"/>
    <x v="4"/>
    <n v="5381700"/>
    <m/>
    <n v="1345425"/>
    <n v="1345425"/>
    <n v="1345425"/>
    <n v="1345425"/>
  </r>
  <r>
    <x v="4"/>
    <x v="4"/>
    <n v="11007"/>
    <s v="BOSA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7"/>
    <s v="BOSA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18"/>
    <s v="RAFAEL URIBE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18"/>
    <s v="RAFAEL URIBE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3"/>
    <s v="SANTA FE"/>
    <n v="420201"/>
    <s v="GENERACIONES &quot;SACÚDETE&quot; - ADOLESCENTES"/>
    <x v="0"/>
    <x v="0"/>
    <s v="C-4102-1500-21-0-4102045-02-00-153"/>
    <n v="20"/>
    <x v="0"/>
    <x v="4"/>
    <n v="7175600"/>
    <m/>
    <n v="1793900"/>
    <n v="1793900"/>
    <n v="1793900"/>
    <n v="1793900"/>
  </r>
  <r>
    <x v="4"/>
    <x v="4"/>
    <n v="11003"/>
    <s v="SANTA FE"/>
    <n v="420202"/>
    <s v="GENERACIONES &quot;SACÚDETE&quot; - JÓVENES"/>
    <x v="0"/>
    <x v="0"/>
    <s v="C-4102-1500-21-0-4102045-02-00-153"/>
    <n v="10"/>
    <x v="0"/>
    <x v="4"/>
    <n v="3587800"/>
    <m/>
    <n v="896950"/>
    <n v="896950"/>
    <n v="896950"/>
    <n v="896950"/>
  </r>
  <r>
    <x v="4"/>
    <x v="4"/>
    <n v="11009"/>
    <s v="FONTIBON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09"/>
    <s v="FONTIBON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2"/>
    <s v="CHAPINERO"/>
    <n v="420201"/>
    <s v="GENERACIONES &quot;SACÚDETE&quot; - ADOLESCENT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02"/>
    <s v="CHAPINERO"/>
    <n v="420202"/>
    <s v="GENERACIONES &quot;SACÚDETE&quot; - JÓVENES"/>
    <x v="0"/>
    <x v="0"/>
    <s v="C-4102-1500-21-0-4102045-02-00-153"/>
    <n v="15"/>
    <x v="0"/>
    <x v="4"/>
    <n v="5381700"/>
    <m/>
    <n v="1345425"/>
    <n v="1345425"/>
    <n v="1345425"/>
    <n v="1345425"/>
  </r>
  <r>
    <x v="4"/>
    <x v="4"/>
    <n v="11010"/>
    <s v="ENGATIVA"/>
    <n v="420201"/>
    <s v="GENERACIONES &quot;SACÚDETE&quot; - ADOLESCENT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10"/>
    <s v="ENGATIVA"/>
    <n v="420202"/>
    <s v="GENERACIONES &quot;SACÚDETE&quot; - JÓVENES"/>
    <x v="0"/>
    <x v="0"/>
    <s v="C-4102-1500-21-0-4102045-02-00-153"/>
    <n v="15"/>
    <x v="0"/>
    <x v="4"/>
    <n v="5381700"/>
    <m/>
    <n v="1345425"/>
    <n v="1345425"/>
    <n v="1345425"/>
    <n v="1345425"/>
  </r>
  <r>
    <x v="4"/>
    <x v="4"/>
    <n v="11011"/>
    <s v="SUBA"/>
    <n v="420201"/>
    <s v="GENERACIONES &quot;SACÚDETE&quot; - ADOLESCENTES"/>
    <x v="0"/>
    <x v="0"/>
    <s v="C-4102-1500-21-0-4102045-02-00-153"/>
    <n v="60"/>
    <x v="0"/>
    <x v="4"/>
    <n v="21526800"/>
    <m/>
    <n v="5381700"/>
    <n v="5381700"/>
    <n v="5381700"/>
    <n v="5381700"/>
  </r>
  <r>
    <x v="4"/>
    <x v="4"/>
    <n v="11011"/>
    <s v="SUBA"/>
    <n v="420202"/>
    <s v="GENERACIONES &quot;SACÚDETE&quot; - JÓVEN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21"/>
    <s v="USAQUEN"/>
    <n v="420201"/>
    <s v="GENERACIONES &quot;SACÚDETE&quot; - ADOLESCENT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21"/>
    <s v="USAQUEN"/>
    <n v="420202"/>
    <s v="GENERACIONES &quot;SACÚDETE&quot; - JÓVENES"/>
    <x v="0"/>
    <x v="0"/>
    <s v="C-4102-1500-21-0-4102045-02-00-153"/>
    <n v="15"/>
    <x v="0"/>
    <x v="4"/>
    <n v="5381700"/>
    <m/>
    <n v="1345425"/>
    <n v="1345425"/>
    <n v="1345425"/>
    <n v="1345425"/>
  </r>
  <r>
    <x v="4"/>
    <x v="4"/>
    <n v="11014"/>
    <s v="MARTIRES"/>
    <n v="420201"/>
    <s v="GENERACIONES &quot;SACÚDETE&quot; - ADOLESCENTES"/>
    <x v="0"/>
    <x v="0"/>
    <s v="C-4102-1500-21-0-4102045-02-00-153"/>
    <n v="30"/>
    <x v="0"/>
    <x v="4"/>
    <n v="10763400"/>
    <m/>
    <n v="2690850"/>
    <n v="2690850"/>
    <n v="2690850"/>
    <n v="2690850"/>
  </r>
  <r>
    <x v="4"/>
    <x v="4"/>
    <n v="11014"/>
    <s v="MARTIRES"/>
    <n v="420202"/>
    <s v="GENERACIONES &quot;SACÚDETE&quot; - JÓVENES"/>
    <x v="0"/>
    <x v="0"/>
    <s v="C-4102-1500-21-0-4102045-02-00-153"/>
    <n v="15"/>
    <x v="0"/>
    <x v="4"/>
    <n v="5381700"/>
    <m/>
    <n v="1345425"/>
    <n v="1345425"/>
    <n v="1345425"/>
    <n v="1345425"/>
  </r>
  <r>
    <x v="5"/>
    <x v="5"/>
    <n v="13001"/>
    <s v="CARTAGENA DE INDIAS"/>
    <n v="420201"/>
    <s v="GENERACIONES &quot;SACÚDETE&quot; - ADOLESCENTES"/>
    <x v="0"/>
    <x v="0"/>
    <s v="C-4102-1500-21-0-4102045-02-00-153"/>
    <n v="370"/>
    <x v="0"/>
    <x v="5"/>
    <n v="140835320"/>
    <m/>
    <n v="35208830"/>
    <n v="35208830"/>
    <n v="35208830"/>
    <n v="35208830"/>
  </r>
  <r>
    <x v="5"/>
    <x v="5"/>
    <n v="13001"/>
    <s v="CARTAGENA DE INDIAS"/>
    <n v="420202"/>
    <s v="GENERACIONES &quot;SACÚDETE&quot; - JÓVENES"/>
    <x v="0"/>
    <x v="0"/>
    <s v="C-4102-1500-21-0-4102045-02-00-153"/>
    <n v="200"/>
    <x v="0"/>
    <x v="5"/>
    <n v="76127200"/>
    <m/>
    <n v="19031800"/>
    <n v="19031800"/>
    <n v="19031800"/>
    <n v="19031800"/>
  </r>
  <r>
    <x v="5"/>
    <x v="5"/>
    <n v="13300"/>
    <s v="HATILLO DE LOB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300"/>
    <s v="HATILLO DE LOB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430"/>
    <s v="MAGANGUÉ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430"/>
    <s v="MAGANGUÉ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468"/>
    <s v="SANTA CRUZ DE MOMPOX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468"/>
    <s v="SANTA CRUZ DE MOMPOX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47"/>
    <s v="SAN ESTANISLA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47"/>
    <s v="SAN ESTANISLA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873"/>
    <s v="VILLANUEV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873"/>
    <s v="VILLANUEV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244"/>
    <s v="EL CARMEN DE BOLÍVAR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244"/>
    <s v="EL CARMEN DE BOLÍVAR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248"/>
    <s v="EL GUAM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248"/>
    <s v="EL GUAM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73"/>
    <s v="SANTA CATALIN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73"/>
    <s v="SANTA CATALIN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83"/>
    <s v="SANTA ROS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83"/>
    <s v="SANTA ROS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062"/>
    <s v="ARROYOHOND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062"/>
    <s v="ARROYOHOND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140"/>
    <s v="CALAMAR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140"/>
    <s v="CALAMAR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433"/>
    <s v="MAHATES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433"/>
    <s v="MAHATES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836"/>
    <s v="TURBAC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836"/>
    <s v="TURBAC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838"/>
    <s v="TURBAN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838"/>
    <s v="TURBAN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006"/>
    <s v="ACHI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006"/>
    <s v="ACHI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458"/>
    <s v="MONTECRIST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458"/>
    <s v="MONTECRIST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549"/>
    <s v="PINILLOS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549"/>
    <s v="PINILLOS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55"/>
    <s v="SAN JACINTO DEL CAUC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55"/>
    <s v="SAN JACINTO DEL CAUC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810"/>
    <s v="TIQUISI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810"/>
    <s v="TIQUISI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030"/>
    <s v="ALTOS DEL ROSARI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030"/>
    <s v="ALTOS DEL ROSARI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074"/>
    <s v="BARRANCO DE LOB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074"/>
    <s v="BARRANCO DE LOB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268"/>
    <s v="EL PEÑON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268"/>
    <s v="EL PEÑON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67"/>
    <s v="SAN MARTIN DE LOBA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67"/>
    <s v="SAN MARTIN DE LOBA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490"/>
    <s v="NOROSI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490"/>
    <s v="NOROSI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580"/>
    <s v="REGIDOR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580"/>
    <s v="REGIDOR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600"/>
    <s v="RIO VIEJO"/>
    <n v="420201"/>
    <s v="GENERACIONES &quot;SACÚDETE&quot; - ADOLESCENTES"/>
    <x v="0"/>
    <x v="0"/>
    <s v="C-4102-1500-21-0-4102045-02-00-153"/>
    <n v="60"/>
    <x v="0"/>
    <x v="5"/>
    <n v="22838160"/>
    <m/>
    <n v="5709540"/>
    <n v="5709540"/>
    <n v="5709540"/>
    <n v="5709540"/>
  </r>
  <r>
    <x v="5"/>
    <x v="5"/>
    <n v="13600"/>
    <s v="RIO VIEJO"/>
    <n v="420202"/>
    <s v="GENERACIONES &quot;SACÚDETE&quot; - JÓVENES"/>
    <x v="0"/>
    <x v="0"/>
    <s v="C-4102-1500-21-0-4102045-02-00-153"/>
    <n v="30"/>
    <x v="0"/>
    <x v="5"/>
    <n v="11419080"/>
    <m/>
    <n v="2854770"/>
    <n v="2854770"/>
    <n v="2854770"/>
    <n v="2854770"/>
  </r>
  <r>
    <x v="5"/>
    <x v="5"/>
    <n v="13160"/>
    <s v="CANTAGALLO"/>
    <n v="420201"/>
    <s v="GENERACIONES &quot;SACÚDETE&quot; - ADOLESCENTES"/>
    <x v="0"/>
    <x v="0"/>
    <s v="C-4102-1500-21-0-4102045-02-00-153"/>
    <n v="65"/>
    <x v="0"/>
    <x v="5"/>
    <n v="24741340"/>
    <m/>
    <n v="6185335"/>
    <n v="6185335"/>
    <n v="6185335"/>
    <n v="6185335"/>
  </r>
  <r>
    <x v="5"/>
    <x v="5"/>
    <n v="13160"/>
    <s v="CANTAGALLO"/>
    <n v="420202"/>
    <s v="GENERACIONES &quot;SACÚDETE&quot; - JÓVENES"/>
    <x v="0"/>
    <x v="0"/>
    <s v="C-4102-1500-21-0-4102045-02-00-153"/>
    <n v="25"/>
    <x v="0"/>
    <x v="5"/>
    <n v="9515900"/>
    <m/>
    <n v="2378975"/>
    <n v="2378975"/>
    <n v="2378975"/>
    <n v="2378975"/>
  </r>
  <r>
    <x v="5"/>
    <x v="5"/>
    <n v="13473"/>
    <s v="MORALES"/>
    <n v="420201"/>
    <s v="GENERACIONES &quot;SACÚDETE&quot; - ADOLESCENTES"/>
    <x v="0"/>
    <x v="0"/>
    <s v="C-4102-1500-21-0-4102045-02-00-153"/>
    <n v="65"/>
    <x v="0"/>
    <x v="5"/>
    <n v="24741340"/>
    <m/>
    <n v="6185335"/>
    <n v="6185335"/>
    <n v="6185335"/>
    <n v="6185335"/>
  </r>
  <r>
    <x v="5"/>
    <x v="5"/>
    <n v="13473"/>
    <s v="MORALES"/>
    <n v="420202"/>
    <s v="GENERACIONES &quot;SACÚDETE&quot; - JÓVENES"/>
    <x v="0"/>
    <x v="0"/>
    <s v="C-4102-1500-21-0-4102045-02-00-153"/>
    <n v="25"/>
    <x v="0"/>
    <x v="5"/>
    <n v="9515900"/>
    <m/>
    <n v="2378975"/>
    <n v="2378975"/>
    <n v="2378975"/>
    <n v="2378975"/>
  </r>
  <r>
    <x v="5"/>
    <x v="5"/>
    <n v="13688"/>
    <s v="SANTA ROSA DEL SUR"/>
    <n v="420201"/>
    <s v="GENERACIONES &quot;SACÚDETE&quot; - ADOLESCENTES"/>
    <x v="0"/>
    <x v="0"/>
    <s v="C-4102-1500-21-0-4102045-02-00-153"/>
    <n v="65"/>
    <x v="0"/>
    <x v="5"/>
    <n v="24741340"/>
    <m/>
    <n v="6185335"/>
    <n v="6185335"/>
    <n v="6185335"/>
    <n v="6185335"/>
  </r>
  <r>
    <x v="5"/>
    <x v="5"/>
    <n v="13688"/>
    <s v="SANTA ROSA DEL SUR"/>
    <n v="420202"/>
    <s v="GENERACIONES &quot;SACÚDETE&quot; - JÓVENES"/>
    <x v="0"/>
    <x v="0"/>
    <s v="C-4102-1500-21-0-4102045-02-00-153"/>
    <n v="25"/>
    <x v="0"/>
    <x v="5"/>
    <n v="9515900"/>
    <m/>
    <n v="2378975"/>
    <n v="2378975"/>
    <n v="2378975"/>
    <n v="2378975"/>
  </r>
  <r>
    <x v="5"/>
    <x v="5"/>
    <n v="13744"/>
    <s v="SIMITÍ"/>
    <n v="420201"/>
    <s v="GENERACIONES &quot;SACÚDETE&quot; - ADOLESCENTES"/>
    <x v="0"/>
    <x v="0"/>
    <s v="C-4102-1500-21-0-4102045-02-00-153"/>
    <n v="65"/>
    <x v="0"/>
    <x v="5"/>
    <n v="24741340"/>
    <m/>
    <n v="6185335"/>
    <n v="6185335"/>
    <n v="6185335"/>
    <n v="6185335"/>
  </r>
  <r>
    <x v="5"/>
    <x v="5"/>
    <n v="13744"/>
    <s v="SIMITÍ"/>
    <n v="420202"/>
    <s v="GENERACIONES &quot;SACÚDETE&quot; - JÓVENES"/>
    <x v="0"/>
    <x v="0"/>
    <s v="C-4102-1500-21-0-4102045-02-00-153"/>
    <n v="25"/>
    <x v="0"/>
    <x v="5"/>
    <n v="9515900"/>
    <m/>
    <n v="2378975"/>
    <n v="2378975"/>
    <n v="2378975"/>
    <n v="2378975"/>
  </r>
  <r>
    <x v="5"/>
    <x v="5"/>
    <n v="13433"/>
    <s v="MAHATES"/>
    <n v="420201"/>
    <s v="GENERACIONES &quot;SACÚDETE&quot; - ADOLESCENTES"/>
    <x v="0"/>
    <x v="2"/>
    <s v="C-4102-1500-21-0-4102045-02-00-153"/>
    <n v="70"/>
    <x v="0"/>
    <x v="5"/>
    <n v="26644520"/>
    <m/>
    <n v="6661130"/>
    <n v="6661130"/>
    <n v="6661130"/>
    <n v="6661130"/>
  </r>
  <r>
    <x v="5"/>
    <x v="5"/>
    <n v="13433"/>
    <s v="MAHATES"/>
    <n v="420202"/>
    <s v="GENERACIONES &quot;SACÚDETE&quot; - JÓVENES"/>
    <x v="0"/>
    <x v="2"/>
    <s v="C-4102-1500-21-0-4102045-02-00-153"/>
    <n v="30"/>
    <x v="0"/>
    <x v="5"/>
    <n v="11419080"/>
    <m/>
    <n v="2854770"/>
    <n v="2854770"/>
    <n v="2854770"/>
    <n v="2854770"/>
  </r>
  <r>
    <x v="6"/>
    <x v="6"/>
    <n v="15047"/>
    <s v="AQUITANI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047"/>
    <s v="AQUITANI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238"/>
    <s v="DUITAM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238"/>
    <s v="DUITAM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248"/>
    <s v="EL ESPIN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248"/>
    <s v="EL ESPIN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317"/>
    <s v="GUACAMAYAS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317"/>
    <s v="GUACAMAYAS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425"/>
    <s v="MACANAL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425"/>
    <s v="MACANAL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480"/>
    <s v="MUZ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480"/>
    <s v="MUZ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07"/>
    <s v="OTANCHE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07"/>
    <s v="OTANCHE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16"/>
    <s v="PAIP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16"/>
    <s v="PAIP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18"/>
    <s v="PAJARIT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18"/>
    <s v="PAJARIT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80"/>
    <s v="QUIPAM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80"/>
    <s v="QUIPAM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646"/>
    <s v="SAMAC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646"/>
    <s v="SAMAC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681"/>
    <s v="SAN PABLO DE BORBUR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681"/>
    <s v="SAN PABLO DE BORBUR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774"/>
    <s v="SUSACON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774"/>
    <s v="SUSACON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755"/>
    <s v="SOCOT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755"/>
    <s v="SOCOT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757"/>
    <s v="SOCH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757"/>
    <s v="SOCH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761"/>
    <s v="SOMONDOC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761"/>
    <s v="SOMONDOC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299"/>
    <s v="GARAGO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299"/>
    <s v="GARAGO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407"/>
    <s v="VILLA DE LEYV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407"/>
    <s v="VILLA DE LEYV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759"/>
    <s v="SOGAMOS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759"/>
    <s v="SOGAMOS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204"/>
    <s v="COMBIT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204"/>
    <s v="COMBIT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835"/>
    <s v="TURMEQUE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835"/>
    <s v="TURMEQUE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837"/>
    <s v="TUT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837"/>
    <s v="TUT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861"/>
    <s v="VENTAQUEMAD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861"/>
    <s v="VENTAQUEMAD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33"/>
    <s v="PAY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33"/>
    <s v="PAY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377"/>
    <s v="LABRANZAGRANDE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377"/>
    <s v="LABRANZAGRANDE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37"/>
    <s v="PAZ DE RI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37"/>
    <s v="PAZ DE RI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176"/>
    <s v="CHIQUINQUIR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176"/>
    <s v="CHIQUINQUIR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442"/>
    <s v="MARIPI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442"/>
    <s v="MARIPI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322"/>
    <s v="GUATEQUE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322"/>
    <s v="GUATEQUE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72"/>
    <s v="PUERTO BOYAC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72"/>
    <s v="PUERTO BOYAC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097"/>
    <s v="BOAVITA"/>
    <n v="420201"/>
    <s v="GENERACIONES &quot;SACÚDETE&quot; - ADOLESCENTES"/>
    <x v="0"/>
    <x v="0"/>
    <s v="C-4102-1500-21-0-4102045-02-00-153"/>
    <n v="60"/>
    <x v="0"/>
    <x v="6"/>
    <n v="21811920"/>
    <m/>
    <n v="5452980"/>
    <n v="5452980"/>
    <n v="5452980"/>
    <n v="5452980"/>
  </r>
  <r>
    <x v="6"/>
    <x v="6"/>
    <n v="15097"/>
    <s v="BOAVITA"/>
    <n v="420202"/>
    <s v="GENERACIONES &quot;SACÚDETE&quot; - JÓVENES"/>
    <x v="0"/>
    <x v="0"/>
    <s v="C-4102-1500-21-0-4102045-02-00-153"/>
    <n v="30"/>
    <x v="0"/>
    <x v="6"/>
    <n v="10905960"/>
    <m/>
    <n v="2726490"/>
    <n v="2726490"/>
    <n v="2726490"/>
    <n v="2726490"/>
  </r>
  <r>
    <x v="6"/>
    <x v="6"/>
    <n v="15183"/>
    <s v="CHITA"/>
    <n v="420201"/>
    <s v="GENERACIONES &quot;SACÚDETE&quot; - ADOLESCENTES"/>
    <x v="0"/>
    <x v="0"/>
    <s v="C-4102-1500-21-0-4102045-02-00-153"/>
    <n v="60"/>
    <x v="0"/>
    <x v="6"/>
    <n v="21811920"/>
    <m/>
    <n v="5452980"/>
    <n v="5452980"/>
    <n v="5452980"/>
    <n v="5452980"/>
  </r>
  <r>
    <x v="6"/>
    <x v="6"/>
    <n v="15183"/>
    <s v="CHITA"/>
    <n v="420202"/>
    <s v="GENERACIONES &quot;SACÚDETE&quot; - JÓVENES"/>
    <x v="0"/>
    <x v="0"/>
    <s v="C-4102-1500-21-0-4102045-02-00-153"/>
    <n v="30"/>
    <x v="0"/>
    <x v="6"/>
    <n v="10905960"/>
    <m/>
    <n v="2726490"/>
    <n v="2726490"/>
    <n v="2726490"/>
    <n v="2726490"/>
  </r>
  <r>
    <x v="6"/>
    <x v="6"/>
    <n v="15753"/>
    <s v="SOATA"/>
    <n v="420201"/>
    <s v="GENERACIONES &quot;SACÚDETE&quot; - ADOLESCENTES"/>
    <x v="0"/>
    <x v="0"/>
    <s v="C-4102-1500-21-0-4102045-02-00-153"/>
    <n v="60"/>
    <x v="0"/>
    <x v="6"/>
    <n v="21811920"/>
    <m/>
    <n v="5452980"/>
    <n v="5452980"/>
    <n v="5452980"/>
    <n v="5452980"/>
  </r>
  <r>
    <x v="6"/>
    <x v="6"/>
    <n v="15753"/>
    <s v="SOATA"/>
    <n v="420202"/>
    <s v="GENERACIONES &quot;SACÚDETE&quot; - JÓVENES"/>
    <x v="0"/>
    <x v="0"/>
    <s v="C-4102-1500-21-0-4102045-02-00-153"/>
    <n v="30"/>
    <x v="0"/>
    <x v="6"/>
    <n v="10905960"/>
    <m/>
    <n v="2726490"/>
    <n v="2726490"/>
    <n v="2726490"/>
    <n v="2726490"/>
  </r>
  <r>
    <x v="6"/>
    <x v="6"/>
    <n v="15673"/>
    <s v="SAN MATE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673"/>
    <s v="SAN MATE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514"/>
    <s v="PAEZ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514"/>
    <s v="PAEZ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897"/>
    <s v="ZETAQUIR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897"/>
    <s v="ZETAQUIR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051"/>
    <s v="ARCABUCO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051"/>
    <s v="ARCABUCO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293"/>
    <s v="GACHANTIV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293"/>
    <s v="GACHANTIV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469"/>
    <s v="MONIQUIR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469"/>
    <s v="MONIQUIR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6"/>
    <x v="6"/>
    <n v="15001"/>
    <s v="TUNJA"/>
    <n v="420201"/>
    <s v="GENERACIONES &quot;SACÚDETE&quot; - ADOLESCENTES"/>
    <x v="0"/>
    <x v="0"/>
    <s v="C-4102-1500-21-0-4102045-02-00-153"/>
    <n v="300"/>
    <x v="0"/>
    <x v="6"/>
    <n v="109059600"/>
    <m/>
    <n v="27264900"/>
    <n v="27264900"/>
    <n v="27264900"/>
    <n v="27264900"/>
  </r>
  <r>
    <x v="6"/>
    <x v="6"/>
    <n v="15001"/>
    <s v="TUNJA"/>
    <n v="420202"/>
    <s v="GENERACIONES &quot;SACÚDETE&quot; - JÓVENES"/>
    <x v="0"/>
    <x v="0"/>
    <s v="C-4102-1500-21-0-4102045-02-00-153"/>
    <n v="180"/>
    <x v="0"/>
    <x v="6"/>
    <n v="65435760"/>
    <m/>
    <n v="16358940"/>
    <n v="16358940"/>
    <n v="16358940"/>
    <n v="16358940"/>
  </r>
  <r>
    <x v="6"/>
    <x v="6"/>
    <n v="15810"/>
    <s v="TIPACOQUE"/>
    <n v="420201"/>
    <s v="GENERACIONES &quot;SACÚDETE&quot; - ADOLESCENTES"/>
    <x v="0"/>
    <x v="0"/>
    <s v="C-4102-1500-21-0-4102045-02-00-153"/>
    <n v="60"/>
    <x v="0"/>
    <x v="6"/>
    <n v="21811920"/>
    <m/>
    <n v="5452980"/>
    <n v="5452980"/>
    <n v="5452980"/>
    <n v="5452980"/>
  </r>
  <r>
    <x v="6"/>
    <x v="6"/>
    <n v="15810"/>
    <s v="TIPACOQUE"/>
    <n v="420202"/>
    <s v="GENERACIONES &quot;SACÚDETE&quot; - JÓVENES"/>
    <x v="0"/>
    <x v="0"/>
    <s v="C-4102-1500-21-0-4102045-02-00-153"/>
    <n v="30"/>
    <x v="0"/>
    <x v="6"/>
    <n v="10905960"/>
    <m/>
    <n v="2726490"/>
    <n v="2726490"/>
    <n v="2726490"/>
    <n v="2726490"/>
  </r>
  <r>
    <x v="6"/>
    <x v="6"/>
    <n v="15764"/>
    <s v="SORACA"/>
    <n v="420201"/>
    <s v="GENERACIONES &quot;SACÚDETE&quot; - ADOLESCENTES"/>
    <x v="0"/>
    <x v="0"/>
    <s v="C-4102-1500-21-0-4102045-02-00-153"/>
    <n v="60"/>
    <x v="0"/>
    <x v="6"/>
    <n v="21811920"/>
    <m/>
    <n v="5452980"/>
    <n v="5452980"/>
    <n v="5452980"/>
    <n v="5452980"/>
  </r>
  <r>
    <x v="6"/>
    <x v="6"/>
    <n v="15764"/>
    <s v="SORACA"/>
    <n v="420202"/>
    <s v="GENERACIONES &quot;SACÚDETE&quot; - JÓVENES"/>
    <x v="0"/>
    <x v="0"/>
    <s v="C-4102-1500-21-0-4102045-02-00-153"/>
    <n v="30"/>
    <x v="0"/>
    <x v="6"/>
    <n v="10905960"/>
    <m/>
    <n v="2726490"/>
    <n v="2726490"/>
    <n v="2726490"/>
    <n v="2726490"/>
  </r>
  <r>
    <x v="6"/>
    <x v="6"/>
    <n v="15187"/>
    <s v="CHIVATA"/>
    <n v="420201"/>
    <s v="GENERACIONES &quot;SACÚDETE&quot; - ADOLESCENTES"/>
    <x v="0"/>
    <x v="0"/>
    <s v="C-4102-1500-21-0-4102045-02-00-153"/>
    <n v="40"/>
    <x v="0"/>
    <x v="6"/>
    <n v="14541280"/>
    <m/>
    <n v="3635320"/>
    <n v="3635320"/>
    <n v="3635320"/>
    <n v="3635320"/>
  </r>
  <r>
    <x v="6"/>
    <x v="6"/>
    <n v="15187"/>
    <s v="CHIVATA"/>
    <n v="420202"/>
    <s v="GENERACIONES &quot;SACÚDETE&quot; - JÓVENES"/>
    <x v="0"/>
    <x v="0"/>
    <s v="C-4102-1500-21-0-4102045-02-00-153"/>
    <n v="20"/>
    <x v="0"/>
    <x v="6"/>
    <n v="7270640"/>
    <m/>
    <n v="1817660"/>
    <n v="1817660"/>
    <n v="1817660"/>
    <n v="1817660"/>
  </r>
  <r>
    <x v="7"/>
    <x v="7"/>
    <n v="17442"/>
    <s v="MARMATO"/>
    <n v="420201"/>
    <s v="GENERACIONES &quot;SACÚDETE&quot; - ADOLESCENT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442"/>
    <s v="MARMATO"/>
    <n v="420202"/>
    <s v="GENERACIONES &quot;SACÚDETE&quot; - JÓVEN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662"/>
    <s v="SAMANA"/>
    <n v="420201"/>
    <s v="GENERACIONES &quot;SACÚDETE&quot; - ADOLESCENT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662"/>
    <s v="SAMANA"/>
    <n v="420202"/>
    <s v="GENERACIONES &quot;SACÚDETE&quot; - JÓVEN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050"/>
    <s v="ARANZAZU"/>
    <n v="420201"/>
    <s v="GENERACIONES &quot;SACÚDETE&quot; - ADOLESCENT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050"/>
    <s v="ARANZAZU"/>
    <n v="420202"/>
    <s v="GENERACIONES &quot;SACÚDETE&quot; - JÓVEN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446"/>
    <s v="MARULANDA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446"/>
    <s v="MARULANDA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088"/>
    <s v="BELALCAZAR"/>
    <n v="420201"/>
    <s v="GENERACIONES &quot;SACÚDETE&quot; - ADOLESCENT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088"/>
    <s v="BELALCAZAR"/>
    <n v="420202"/>
    <s v="GENERACIONES &quot;SACÚDETE&quot; - JÓVEN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001"/>
    <s v="MANIZALES"/>
    <n v="420201"/>
    <s v="GENERACIONES &quot;SACÚDETE&quot; - ADOLESCENTES"/>
    <x v="0"/>
    <x v="2"/>
    <s v="C-4102-1500-21-0-4102045-02-00-153"/>
    <n v="120"/>
    <x v="0"/>
    <x v="7"/>
    <n v="50505120"/>
    <m/>
    <n v="12626280"/>
    <n v="12626280"/>
    <n v="12626280"/>
    <n v="12626280"/>
  </r>
  <r>
    <x v="7"/>
    <x v="7"/>
    <n v="17001"/>
    <s v="MANIZALES"/>
    <n v="420202"/>
    <s v="GENERACIONES &quot;SACÚDETE&quot; - JÓVEN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444"/>
    <s v="MARQUETALIA"/>
    <n v="420201"/>
    <s v="GENERACIONES &quot;SACÚDETE&quot; - ADOLESCENTES"/>
    <x v="0"/>
    <x v="2"/>
    <s v="C-4102-1500-21-0-4102045-02-00-153"/>
    <n v="60"/>
    <x v="0"/>
    <x v="7"/>
    <n v="25252560"/>
    <m/>
    <n v="6313140"/>
    <n v="6313140"/>
    <n v="6313140"/>
    <n v="6313140"/>
  </r>
  <r>
    <x v="7"/>
    <x v="7"/>
    <n v="17444"/>
    <s v="MARQUETALIA"/>
    <n v="420202"/>
    <s v="GENERACIONES &quot;SACÚDETE&quot; - JÓVEN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616"/>
    <s v="RISARALDA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616"/>
    <s v="RISARALDA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388"/>
    <s v="LA MERCED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388"/>
    <s v="LA MERCED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513"/>
    <s v="PACORA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513"/>
    <s v="PACORA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665"/>
    <s v="SAN JOSE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665"/>
    <s v="SAN JOSE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777"/>
    <s v="SUPIA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778"/>
    <s v="SUPIA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7"/>
    <x v="7"/>
    <n v="17614"/>
    <s v="RIOSUCIO"/>
    <n v="420201"/>
    <s v="GENERACIONES &quot;SACÚDETE&quot; - ADOLESCENTES"/>
    <x v="0"/>
    <x v="2"/>
    <s v="C-4102-1500-21-0-4102045-02-00-153"/>
    <n v="110"/>
    <x v="0"/>
    <x v="7"/>
    <n v="46296360"/>
    <m/>
    <n v="11574090"/>
    <n v="11574090"/>
    <n v="11574090"/>
    <n v="11574090"/>
  </r>
  <r>
    <x v="7"/>
    <x v="7"/>
    <n v="17615"/>
    <s v="RIOSUCIO"/>
    <n v="420202"/>
    <s v="GENERACIONES &quot;SACÚDETE&quot; - JÓVENES"/>
    <x v="0"/>
    <x v="2"/>
    <s v="C-4102-1500-21-0-4102045-02-00-153"/>
    <n v="45"/>
    <x v="0"/>
    <x v="7"/>
    <n v="18939420"/>
    <m/>
    <n v="4734855"/>
    <n v="4734855"/>
    <n v="4734855"/>
    <n v="4734855"/>
  </r>
  <r>
    <x v="7"/>
    <x v="7"/>
    <n v="17380"/>
    <s v="LA DORADA"/>
    <n v="420201"/>
    <s v="GENERACIONES &quot;SACÚDETE&quot; - ADOLESCENTES"/>
    <x v="0"/>
    <x v="2"/>
    <s v="C-4102-1500-21-0-4102045-02-00-153"/>
    <n v="110"/>
    <x v="0"/>
    <x v="7"/>
    <n v="46296360"/>
    <m/>
    <n v="11574090"/>
    <n v="11574090"/>
    <n v="11574090"/>
    <n v="11574090"/>
  </r>
  <r>
    <x v="7"/>
    <x v="7"/>
    <n v="17380"/>
    <s v="LA DORADA"/>
    <n v="420202"/>
    <s v="GENERACIONES &quot;SACÚDETE&quot; - JÓVENES"/>
    <x v="0"/>
    <x v="2"/>
    <s v="C-4102-1500-21-0-4102045-02-00-153"/>
    <n v="50"/>
    <x v="0"/>
    <x v="7"/>
    <n v="21043800"/>
    <m/>
    <n v="5260950"/>
    <n v="5260950"/>
    <n v="5260950"/>
    <n v="5260950"/>
  </r>
  <r>
    <x v="7"/>
    <x v="7"/>
    <n v="17272"/>
    <s v="FILADELFIA"/>
    <n v="420201"/>
    <s v="GENERACIONES &quot;SACÚDETE&quot; - ADOLESCENTES"/>
    <x v="0"/>
    <x v="2"/>
    <s v="C-4102-1500-21-0-4102045-02-00-153"/>
    <n v="30"/>
    <x v="0"/>
    <x v="7"/>
    <n v="12626280"/>
    <m/>
    <n v="3156570"/>
    <n v="3156570"/>
    <n v="3156570"/>
    <n v="3156570"/>
  </r>
  <r>
    <x v="7"/>
    <x v="7"/>
    <n v="17272"/>
    <s v="FILADELFIA"/>
    <n v="420202"/>
    <s v="GENERACIONES &quot;SACÚDETE&quot; - JÓVENES"/>
    <x v="0"/>
    <x v="2"/>
    <s v="C-4102-1500-21-0-4102045-02-00-153"/>
    <n v="15"/>
    <x v="0"/>
    <x v="7"/>
    <n v="6313140"/>
    <m/>
    <n v="1578285"/>
    <n v="1578285"/>
    <n v="1578285"/>
    <n v="1578285"/>
  </r>
  <r>
    <x v="8"/>
    <x v="8"/>
    <n v="18001"/>
    <s v="FLORENCIA"/>
    <n v="420201"/>
    <s v="GENERACIONES &quot;SACÚDETE&quot; - ADOLESCENTES"/>
    <x v="0"/>
    <x v="2"/>
    <s v="C-4102-1500-21-0-4102045-02-00-153"/>
    <n v="120"/>
    <x v="0"/>
    <x v="8"/>
    <n v="43547520"/>
    <m/>
    <n v="10886880"/>
    <n v="10886880"/>
    <n v="10886880"/>
    <n v="10886880"/>
  </r>
  <r>
    <x v="8"/>
    <x v="8"/>
    <n v="18001"/>
    <s v="FLORENCIA"/>
    <n v="420202"/>
    <s v="GENERACIONES &quot;SACÚDETE&quot; - JÓVEN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150"/>
    <s v="CARTAGENA DEL CHAIRA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150"/>
    <s v="CARTAGENA DEL CHAIRA"/>
    <n v="420202"/>
    <s v="GENERACIONES &quot;SACÚDETE&quot; - JÓVENES"/>
    <x v="0"/>
    <x v="2"/>
    <s v="C-4102-1500-21-0-4102045-02-00-153"/>
    <n v="30"/>
    <x v="0"/>
    <x v="8"/>
    <n v="10886880"/>
    <m/>
    <n v="2721720"/>
    <n v="2721720"/>
    <n v="2721720"/>
    <n v="2721720"/>
  </r>
  <r>
    <x v="8"/>
    <x v="8"/>
    <n v="18247"/>
    <s v="EL DONCELLO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247"/>
    <s v="EL DONCELLO"/>
    <n v="420202"/>
    <s v="GENERACIONES &quot;SACÚDETE&quot; - JÓVENES"/>
    <x v="0"/>
    <x v="2"/>
    <s v="C-4102-1500-21-0-4102045-02-00-153"/>
    <n v="30"/>
    <x v="0"/>
    <x v="8"/>
    <n v="10886880"/>
    <m/>
    <n v="2721720"/>
    <n v="2721720"/>
    <n v="2721720"/>
    <n v="2721720"/>
  </r>
  <r>
    <x v="8"/>
    <x v="8"/>
    <n v="18410"/>
    <s v="LA MONTAÑITA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410"/>
    <s v="LA MONTAÑITA"/>
    <n v="420202"/>
    <s v="GENERACIONES &quot;SACÚDETE&quot; - JÓVENES"/>
    <x v="0"/>
    <x v="2"/>
    <s v="C-4102-1500-21-0-4102045-02-00-153"/>
    <n v="30"/>
    <x v="0"/>
    <x v="8"/>
    <n v="10886880"/>
    <m/>
    <n v="2721720"/>
    <n v="2721720"/>
    <n v="2721720"/>
    <n v="2721720"/>
  </r>
  <r>
    <x v="8"/>
    <x v="8"/>
    <n v="18592"/>
    <s v="PUERTO RICO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592"/>
    <s v="PUERTO RICO"/>
    <n v="420202"/>
    <s v="GENERACIONES &quot;SACÚDETE&quot; - JÓVENES"/>
    <x v="0"/>
    <x v="2"/>
    <s v="C-4102-1500-21-0-4102045-02-00-153"/>
    <n v="30"/>
    <x v="0"/>
    <x v="8"/>
    <n v="10886880"/>
    <m/>
    <n v="2721720"/>
    <n v="2721720"/>
    <n v="2721720"/>
    <n v="2721720"/>
  </r>
  <r>
    <x v="8"/>
    <x v="8"/>
    <n v="18753"/>
    <s v="SAN VICENTE DEL CAGUAN"/>
    <n v="420201"/>
    <s v="GENERACIONES &quot;SACÚDETE&quot; - ADOLESCENTES"/>
    <x v="0"/>
    <x v="2"/>
    <s v="C-4102-1500-21-0-4102045-02-00-153"/>
    <n v="130"/>
    <x v="0"/>
    <x v="8"/>
    <n v="47176480"/>
    <m/>
    <n v="11794120"/>
    <n v="11794120"/>
    <n v="11794120"/>
    <n v="11794120"/>
  </r>
  <r>
    <x v="8"/>
    <x v="8"/>
    <n v="18753"/>
    <s v="SAN VICENTE DEL CAGUAN"/>
    <n v="420202"/>
    <s v="GENERACIONES &quot;SACÚDETE&quot; - JÓVEN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785"/>
    <s v="SOLITA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785"/>
    <s v="SOLITA"/>
    <n v="420202"/>
    <s v="GENERACIONES &quot;SACÚDETE&quot; - JÓVENES"/>
    <x v="0"/>
    <x v="2"/>
    <s v="C-4102-1500-21-0-4102045-02-00-153"/>
    <n v="30"/>
    <x v="0"/>
    <x v="8"/>
    <n v="10886880"/>
    <m/>
    <n v="2721720"/>
    <n v="2721720"/>
    <n v="2721720"/>
    <n v="2721720"/>
  </r>
  <r>
    <x v="8"/>
    <x v="8"/>
    <n v="18029"/>
    <s v="ALBANIA"/>
    <n v="420201"/>
    <s v="GENERACIONES &quot;SACÚDETE&quot; - ADOLESCENTES"/>
    <x v="0"/>
    <x v="2"/>
    <s v="C-4102-1500-21-0-4102045-02-00-153"/>
    <n v="50"/>
    <x v="0"/>
    <x v="8"/>
    <n v="18144800"/>
    <m/>
    <n v="4536200"/>
    <n v="4536200"/>
    <n v="4536200"/>
    <n v="4536200"/>
  </r>
  <r>
    <x v="8"/>
    <x v="8"/>
    <n v="18029"/>
    <s v="ALBANIA"/>
    <n v="420202"/>
    <s v="GENERACIONES &quot;SACÚDETE&quot; - JÓVENES"/>
    <x v="0"/>
    <x v="2"/>
    <s v="C-4102-1500-21-0-4102045-02-00-153"/>
    <n v="20"/>
    <x v="0"/>
    <x v="8"/>
    <n v="7257920"/>
    <m/>
    <n v="1814480"/>
    <n v="1814480"/>
    <n v="1814480"/>
    <n v="1814480"/>
  </r>
  <r>
    <x v="8"/>
    <x v="8"/>
    <n v="18094"/>
    <s v="BELÉN DE LOS ANDAQUIES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094"/>
    <s v="BELÉN DE LOS ANDAQUIES"/>
    <n v="420202"/>
    <s v="GENERACIONES &quot;SACÚDETE&quot; - JÓVENES"/>
    <x v="0"/>
    <x v="2"/>
    <s v="C-4102-1500-21-0-4102045-02-00-153"/>
    <n v="20"/>
    <x v="0"/>
    <x v="8"/>
    <n v="7257920"/>
    <m/>
    <n v="1814480"/>
    <n v="1814480"/>
    <n v="1814480"/>
    <n v="1814480"/>
  </r>
  <r>
    <x v="8"/>
    <x v="8"/>
    <n v="18256"/>
    <s v="EL PAUJIL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256"/>
    <s v="EL PAUJIL"/>
    <n v="420202"/>
    <s v="GENERACIONES &quot;SACÚDETE&quot; - JÓVENES"/>
    <x v="0"/>
    <x v="2"/>
    <s v="C-4102-1500-21-0-4102045-02-00-153"/>
    <n v="20"/>
    <x v="0"/>
    <x v="8"/>
    <n v="7257920"/>
    <m/>
    <n v="1814480"/>
    <n v="1814480"/>
    <n v="1814480"/>
    <n v="1814480"/>
  </r>
  <r>
    <x v="8"/>
    <x v="8"/>
    <n v="18479"/>
    <s v="MORELIA"/>
    <n v="420201"/>
    <s v="GENERACIONES &quot;SACÚDETE&quot; - ADOLESCENTES"/>
    <x v="0"/>
    <x v="2"/>
    <s v="C-4102-1500-21-0-4102045-02-00-153"/>
    <n v="60"/>
    <x v="0"/>
    <x v="8"/>
    <n v="21773760"/>
    <m/>
    <n v="5443440"/>
    <n v="5443440"/>
    <n v="5443440"/>
    <n v="5443440"/>
  </r>
  <r>
    <x v="8"/>
    <x v="8"/>
    <n v="18479"/>
    <s v="MORELIA"/>
    <n v="420202"/>
    <s v="GENERACIONES &quot;SACÚDETE&quot; - JÓVENES"/>
    <x v="0"/>
    <x v="2"/>
    <s v="C-4102-1500-21-0-4102045-02-00-153"/>
    <n v="20"/>
    <x v="0"/>
    <x v="8"/>
    <n v="7257920"/>
    <m/>
    <n v="1814480"/>
    <n v="1814480"/>
    <n v="1814480"/>
    <n v="1814480"/>
  </r>
  <r>
    <x v="9"/>
    <x v="9"/>
    <n v="85001"/>
    <s v="YOPAL"/>
    <n v="420201"/>
    <s v="GENERACIONES &quot;SACÚDETE&quot; - ADOLESCENTES"/>
    <x v="0"/>
    <x v="0"/>
    <s v="C-4102-1500-21-0-4102045-02-00-153"/>
    <n v="370"/>
    <x v="0"/>
    <x v="9"/>
    <n v="140043520"/>
    <m/>
    <n v="35010880"/>
    <n v="35010880"/>
    <n v="35010880"/>
    <n v="35010880"/>
  </r>
  <r>
    <x v="9"/>
    <x v="9"/>
    <n v="85001"/>
    <s v="YOPAL"/>
    <n v="420202"/>
    <s v="GENERACIONES &quot;SACÚDETE&quot; - JÓVENES"/>
    <x v="0"/>
    <x v="0"/>
    <s v="C-4102-1500-21-0-4102045-02-00-153"/>
    <n v="160"/>
    <x v="0"/>
    <x v="9"/>
    <n v="60559360"/>
    <m/>
    <n v="15139840"/>
    <n v="15139840"/>
    <n v="15139840"/>
    <n v="15139840"/>
  </r>
  <r>
    <x v="9"/>
    <x v="9"/>
    <n v="85010"/>
    <s v="AGUAZUL"/>
    <n v="420201"/>
    <s v="GENERACIONES &quot;SACÚDETE&quot; - ADOLESCENTES"/>
    <x v="0"/>
    <x v="0"/>
    <s v="C-4102-1500-21-0-4102045-02-00-153"/>
    <n v="70"/>
    <x v="0"/>
    <x v="9"/>
    <n v="26494720"/>
    <m/>
    <n v="6623680"/>
    <n v="6623680"/>
    <n v="6623680"/>
    <n v="6623680"/>
  </r>
  <r>
    <x v="9"/>
    <x v="9"/>
    <n v="85010"/>
    <s v="AGUAZUL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125"/>
    <s v="HATO COROZAL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125"/>
    <s v="HATO COROZAL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139"/>
    <s v="MANI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139"/>
    <s v="MANI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230"/>
    <s v="OROCUE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230"/>
    <s v="OROCUE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250"/>
    <s v="PAZ DE ARIPORO"/>
    <n v="420201"/>
    <s v="GENERACIONES &quot;SACÚDETE&quot; - ADOLESCENTES"/>
    <x v="0"/>
    <x v="0"/>
    <s v="C-4102-1500-21-0-4102045-02-00-153"/>
    <n v="180"/>
    <x v="0"/>
    <x v="9"/>
    <n v="68129280"/>
    <m/>
    <n v="17032320"/>
    <n v="17032320"/>
    <n v="17032320"/>
    <n v="17032320"/>
  </r>
  <r>
    <x v="9"/>
    <x v="9"/>
    <n v="85250"/>
    <s v="PAZ DE ARIPORO"/>
    <n v="420202"/>
    <s v="GENERACIONES &quot;SACÚDETE&quot; - JÓVENES"/>
    <x v="0"/>
    <x v="0"/>
    <s v="C-4102-1500-21-0-4102045-02-00-153"/>
    <n v="90"/>
    <x v="0"/>
    <x v="9"/>
    <n v="34064640"/>
    <m/>
    <n v="8516160"/>
    <n v="8516160"/>
    <n v="8516160"/>
    <n v="8516160"/>
  </r>
  <r>
    <x v="9"/>
    <x v="9"/>
    <n v="85263"/>
    <s v="PORE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263"/>
    <s v="PORE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325"/>
    <s v="SAN LUIS DE PALENQUE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325"/>
    <s v="SAN LUIS DE PALENQUE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410"/>
    <s v="TAURAMENA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410"/>
    <s v="TAURAMENA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015"/>
    <s v="CHAMEZA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015"/>
    <s v="CHAMEZA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225"/>
    <s v="NUNCHIA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225"/>
    <s v="NUNCHIA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162"/>
    <s v="MONTERREY"/>
    <n v="420201"/>
    <s v="GENERACIONES &quot;SACÚDETE&quot; - ADOLESCENTES"/>
    <x v="0"/>
    <x v="0"/>
    <s v="C-4102-1500-21-0-4102045-02-00-153"/>
    <n v="60"/>
    <x v="0"/>
    <x v="9"/>
    <n v="22709760"/>
    <m/>
    <n v="5677440"/>
    <n v="5677440"/>
    <n v="5677440"/>
    <n v="5677440"/>
  </r>
  <r>
    <x v="9"/>
    <x v="9"/>
    <n v="85162"/>
    <s v="MONTERREY"/>
    <n v="420202"/>
    <s v="GENERACIONES &quot;SACÚDETE&quot; - JÓVENES"/>
    <x v="0"/>
    <x v="0"/>
    <s v="C-4102-1500-21-0-4102045-02-00-153"/>
    <n v="30"/>
    <x v="0"/>
    <x v="9"/>
    <n v="11354880"/>
    <m/>
    <n v="2838720"/>
    <n v="2838720"/>
    <n v="2838720"/>
    <n v="2838720"/>
  </r>
  <r>
    <x v="9"/>
    <x v="9"/>
    <n v="85440"/>
    <s v="VILLANUEVA"/>
    <n v="420201"/>
    <s v="GENERACIONES &quot;SACÚDETE&quot; - ADOLESCENTES"/>
    <x v="0"/>
    <x v="0"/>
    <s v="C-4102-1500-21-0-4102045-02-00-153"/>
    <n v="120"/>
    <x v="0"/>
    <x v="9"/>
    <n v="45419520"/>
    <m/>
    <n v="11354880"/>
    <n v="11354880"/>
    <n v="11354880"/>
    <n v="11354880"/>
  </r>
  <r>
    <x v="9"/>
    <x v="9"/>
    <n v="85440"/>
    <s v="VILLANUEVA"/>
    <n v="420202"/>
    <s v="GENERACIONES &quot;SACÚDETE&quot; - JÓVENES"/>
    <x v="0"/>
    <x v="0"/>
    <s v="C-4102-1500-21-0-4102045-02-00-153"/>
    <n v="60"/>
    <x v="0"/>
    <x v="9"/>
    <n v="22709760"/>
    <m/>
    <n v="5677440"/>
    <n v="5677440"/>
    <n v="5677440"/>
    <n v="5677440"/>
  </r>
  <r>
    <x v="10"/>
    <x v="10"/>
    <n v="19001"/>
    <s v="POPAYÁN"/>
    <n v="420201"/>
    <s v="GENERACIONES &quot;SACÚDETE&quot; - ADOLESCENTES"/>
    <x v="0"/>
    <x v="2"/>
    <s v="C-4102-1500-21-0-4102045-02-00-153"/>
    <n v="355"/>
    <x v="0"/>
    <x v="10"/>
    <n v="130637160"/>
    <m/>
    <n v="32659290"/>
    <n v="32659290"/>
    <n v="32659290"/>
    <n v="32659290"/>
  </r>
  <r>
    <x v="10"/>
    <x v="10"/>
    <n v="19001"/>
    <s v="POPAYÁN"/>
    <n v="420202"/>
    <s v="GENERACIONES &quot;SACÚDETE&quot; - JÓVENES"/>
    <x v="0"/>
    <x v="2"/>
    <s v="C-4102-1500-21-0-4102045-02-00-153"/>
    <n v="155"/>
    <x v="0"/>
    <x v="10"/>
    <n v="57038760"/>
    <m/>
    <n v="14259690"/>
    <n v="14259690"/>
    <n v="14259690"/>
    <n v="14259690"/>
  </r>
  <r>
    <x v="10"/>
    <x v="10"/>
    <n v="19110"/>
    <s v="BUENOS AIRES"/>
    <n v="420201"/>
    <s v="GENERACIONES &quot;SACÚDETE&quot; - ADOLESCENTES"/>
    <x v="0"/>
    <x v="0"/>
    <s v="C-4102-1500-21-0-4102045-02-00-153"/>
    <n v="120"/>
    <x v="0"/>
    <x v="10"/>
    <n v="44159040"/>
    <m/>
    <n v="11039760"/>
    <n v="11039760"/>
    <n v="11039760"/>
    <n v="11039760"/>
  </r>
  <r>
    <x v="10"/>
    <x v="10"/>
    <n v="19110"/>
    <s v="BUENOS AIRES"/>
    <n v="420202"/>
    <s v="GENERACIONES &quot;SACÚDETE&quot; - JÓVEN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290"/>
    <s v="FLORENCI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290"/>
    <s v="FLORENCI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392"/>
    <s v="LA SIERR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392"/>
    <s v="LA SIERR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743"/>
    <s v="SILVI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743"/>
    <s v="SILVI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807"/>
    <s v="TIMBIO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807"/>
    <s v="TIMBIO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397"/>
    <s v="LA VEG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397"/>
    <s v="LA VEG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622"/>
    <s v="ROSAS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622"/>
    <s v="ROSAS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760"/>
    <s v="SOTARA PAISPAMB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760"/>
    <s v="SOTARA PAISPAMB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355"/>
    <s v="INZ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355"/>
    <s v="INZ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517"/>
    <s v="PAEZ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517"/>
    <s v="PAEZ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824"/>
    <s v="TOTORÒ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824"/>
    <s v="TOTORÒ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142"/>
    <s v="CALOTO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142"/>
    <s v="CALOTO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212"/>
    <s v="CORINTO"/>
    <n v="420201"/>
    <s v="GENERACIONES &quot;SACÚDETE&quot; - ADOLESCENTES"/>
    <x v="0"/>
    <x v="0"/>
    <s v="C-4102-1500-21-0-4102045-02-00-153"/>
    <n v="120"/>
    <x v="0"/>
    <x v="10"/>
    <n v="44159040"/>
    <m/>
    <n v="11039760"/>
    <n v="11039760"/>
    <n v="11039760"/>
    <n v="11039760"/>
  </r>
  <r>
    <x v="10"/>
    <x v="10"/>
    <n v="19212"/>
    <s v="CORINTO"/>
    <n v="420202"/>
    <s v="GENERACIONES &quot;SACÚDETE&quot; - JÓVEN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300"/>
    <s v="GUACHENE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300"/>
    <s v="GUACHENE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455"/>
    <s v="MIRANDA"/>
    <n v="420201"/>
    <s v="GENERACIONES &quot;SACÚDETE&quot; - ADOLESCENTES"/>
    <x v="0"/>
    <x v="0"/>
    <s v="C-4102-1500-21-0-4102045-02-00-153"/>
    <n v="120"/>
    <x v="0"/>
    <x v="10"/>
    <n v="44159040"/>
    <m/>
    <n v="11039760"/>
    <n v="11039760"/>
    <n v="11039760"/>
    <n v="11039760"/>
  </r>
  <r>
    <x v="10"/>
    <x v="10"/>
    <n v="19455"/>
    <s v="MIRANDA"/>
    <n v="420202"/>
    <s v="GENERACIONES &quot;SACÚDETE&quot; - JÓVEN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513"/>
    <s v="PADILL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513"/>
    <s v="PADILL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573"/>
    <s v="PUERTO TEJAD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573"/>
    <s v="PUERTO TEJAD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698"/>
    <s v="SANTANDER DE QUILICHAO"/>
    <n v="420201"/>
    <s v="GENERACIONES &quot;SACÚDETE&quot; - ADOLESCENTES"/>
    <x v="0"/>
    <x v="0"/>
    <s v="C-4102-1500-21-0-4102045-02-00-153"/>
    <n v="190"/>
    <x v="0"/>
    <x v="10"/>
    <n v="69918480"/>
    <m/>
    <n v="17479620"/>
    <n v="17479620"/>
    <n v="17479620"/>
    <n v="17479620"/>
  </r>
  <r>
    <x v="10"/>
    <x v="10"/>
    <n v="19698"/>
    <s v="SANTANDER DE QUILICHAO"/>
    <n v="420202"/>
    <s v="GENERACIONES &quot;SACÚDETE&quot; - JÓVENES"/>
    <x v="0"/>
    <x v="0"/>
    <s v="C-4102-1500-21-0-4102045-02-00-153"/>
    <n v="80"/>
    <x v="0"/>
    <x v="10"/>
    <n v="29439360"/>
    <m/>
    <n v="7359840"/>
    <n v="7359840"/>
    <n v="7359840"/>
    <n v="7359840"/>
  </r>
  <r>
    <x v="10"/>
    <x v="10"/>
    <n v="19780"/>
    <s v="SUAREZ"/>
    <n v="420201"/>
    <s v="GENERACIONES &quot;SACÚDETE&quot; - ADOLESCENTES"/>
    <x v="0"/>
    <x v="0"/>
    <s v="C-4102-1500-21-0-4102045-02-00-153"/>
    <n v="190"/>
    <x v="0"/>
    <x v="10"/>
    <n v="69918480"/>
    <m/>
    <n v="17479620"/>
    <n v="17479620"/>
    <n v="17479620"/>
    <n v="17479620"/>
  </r>
  <r>
    <x v="10"/>
    <x v="10"/>
    <n v="19780"/>
    <s v="SUAREZ"/>
    <n v="420202"/>
    <s v="GENERACIONES &quot;SACÚDETE&quot; - JÓVENES"/>
    <x v="0"/>
    <x v="0"/>
    <s v="C-4102-1500-21-0-4102045-02-00-153"/>
    <n v="80"/>
    <x v="0"/>
    <x v="10"/>
    <n v="29439360"/>
    <m/>
    <n v="7359840"/>
    <n v="7359840"/>
    <n v="7359840"/>
    <n v="7359840"/>
  </r>
  <r>
    <x v="10"/>
    <x v="10"/>
    <n v="19845"/>
    <s v="VILLA RICA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845"/>
    <s v="VILLA RICA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022"/>
    <s v="ALMAGUER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022"/>
    <s v="ALMAGUER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100"/>
    <s v="BOLIVAR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100"/>
    <s v="BOLIVAR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693"/>
    <s v="SAN SEBASTIAN"/>
    <n v="420201"/>
    <s v="GENERACIONES &quot;SACÚDETE&quot; - ADOLESCENTES"/>
    <x v="0"/>
    <x v="0"/>
    <s v="C-4102-1500-21-0-4102045-02-00-153"/>
    <n v="60"/>
    <x v="0"/>
    <x v="10"/>
    <n v="22079520"/>
    <m/>
    <n v="5519880"/>
    <n v="5519880"/>
    <n v="5519880"/>
    <n v="5519880"/>
  </r>
  <r>
    <x v="10"/>
    <x v="10"/>
    <n v="19693"/>
    <s v="SAN SEBASTIAN"/>
    <n v="420202"/>
    <s v="GENERACIONES &quot;SACÚDETE&quot; - JÓVENES"/>
    <x v="0"/>
    <x v="0"/>
    <s v="C-4102-1500-21-0-4102045-02-00-153"/>
    <n v="30"/>
    <x v="0"/>
    <x v="10"/>
    <n v="11039760"/>
    <m/>
    <n v="2759940"/>
    <n v="2759940"/>
    <n v="2759940"/>
    <n v="2759940"/>
  </r>
  <r>
    <x v="10"/>
    <x v="10"/>
    <n v="19256"/>
    <s v="EL TAMBO"/>
    <n v="420201"/>
    <s v="GENERACIONES &quot;SACÚDETE&quot; - ADOLESCENTES"/>
    <x v="0"/>
    <x v="2"/>
    <s v="C-4102-1500-21-0-4102045-02-00-153"/>
    <n v="70"/>
    <x v="0"/>
    <x v="10"/>
    <n v="25759440"/>
    <m/>
    <n v="6439860"/>
    <n v="6439860"/>
    <n v="6439860"/>
    <n v="6439860"/>
  </r>
  <r>
    <x v="10"/>
    <x v="10"/>
    <n v="19256"/>
    <s v="EL TAMBO"/>
    <n v="420202"/>
    <s v="GENERACIONES &quot;SACÚDETE&quot; - JÓVENES"/>
    <x v="0"/>
    <x v="2"/>
    <s v="C-4102-1500-21-0-4102045-02-00-153"/>
    <n v="30"/>
    <x v="0"/>
    <x v="10"/>
    <n v="11039760"/>
    <m/>
    <n v="2759940"/>
    <n v="2759940"/>
    <n v="2759940"/>
    <n v="2759940"/>
  </r>
  <r>
    <x v="10"/>
    <x v="10"/>
    <n v="19821"/>
    <s v="TORIBIO"/>
    <n v="420201"/>
    <s v="GENERACIONES &quot;SACÚDETE&quot; - ADOLESCENTES"/>
    <x v="0"/>
    <x v="2"/>
    <s v="C-4102-1500-21-0-4102045-02-00-153"/>
    <n v="70"/>
    <x v="0"/>
    <x v="10"/>
    <n v="25759440"/>
    <m/>
    <n v="6439860"/>
    <n v="6439860"/>
    <n v="6439860"/>
    <n v="6439860"/>
  </r>
  <r>
    <x v="10"/>
    <x v="10"/>
    <n v="19821"/>
    <s v="TORIBIO"/>
    <n v="420202"/>
    <s v="GENERACIONES &quot;SACÚDETE&quot; - JÓVENES"/>
    <x v="0"/>
    <x v="2"/>
    <s v="C-4102-1500-21-0-4102045-02-00-153"/>
    <n v="30"/>
    <x v="0"/>
    <x v="10"/>
    <n v="11039760"/>
    <m/>
    <n v="2759940"/>
    <n v="2759940"/>
    <n v="2759940"/>
    <n v="2759940"/>
  </r>
  <r>
    <x v="11"/>
    <x v="11"/>
    <n v="20060"/>
    <s v="BOSCONIA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060"/>
    <s v="BOSCONIA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175"/>
    <s v="CHIMICHAGUA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175"/>
    <s v="CHIMICHAGUA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228"/>
    <s v="CURUMANI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228"/>
    <s v="CURUMANI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238"/>
    <s v="EL COPEY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238"/>
    <s v="EL COPEY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10"/>
    <s v="SAN ALBERTO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710"/>
    <s v="SAN ALBERTO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87"/>
    <s v="TAMALAMEQUE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87"/>
    <s v="TAMALAMEQUE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750"/>
    <s v="SAN DIEGO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50"/>
    <s v="SAN DIEGO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032"/>
    <s v="ASTREA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032"/>
    <s v="ASTREA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178"/>
    <s v="CHIRIGUANÁ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178"/>
    <s v="CHIRIGUANÁ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250"/>
    <s v="EL PASO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250"/>
    <s v="EL PASO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011"/>
    <s v="AGUACHICA"/>
    <n v="420201"/>
    <s v="GENERACIONES &quot;SACÚDETE&quot; - ADOLESCENTES"/>
    <x v="0"/>
    <x v="0"/>
    <s v="C-4102-1500-21-0-4102045-02-00-153"/>
    <n v="190"/>
    <x v="0"/>
    <x v="11"/>
    <n v="71640640"/>
    <m/>
    <n v="17910160"/>
    <n v="17910160"/>
    <n v="17910160"/>
    <n v="17910160"/>
  </r>
  <r>
    <x v="11"/>
    <x v="11"/>
    <n v="20011"/>
    <s v="AGUACHICA"/>
    <n v="420202"/>
    <s v="GENERACIONES &quot;SACÚDETE&quot; - JÓVENES"/>
    <x v="0"/>
    <x v="0"/>
    <s v="C-4102-1500-21-0-4102045-02-00-153"/>
    <n v="80"/>
    <x v="0"/>
    <x v="11"/>
    <n v="30164480"/>
    <m/>
    <n v="7541120"/>
    <n v="7541120"/>
    <n v="7541120"/>
    <n v="7541120"/>
  </r>
  <r>
    <x v="11"/>
    <x v="11"/>
    <n v="20295"/>
    <s v="GAMARRA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295"/>
    <s v="GAMARRA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310"/>
    <s v="GONZALEZ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310"/>
    <s v="GONZALEZ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383"/>
    <s v="LA GLORIA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383"/>
    <s v="LA GLORIA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517"/>
    <s v="PAILITAS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517"/>
    <s v="PAILITAS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550"/>
    <s v="PELAYA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550"/>
    <s v="PELAYA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614"/>
    <s v="RIO DE ORO"/>
    <n v="420201"/>
    <s v="GENERACIONES &quot;SACÚDETE&quot; - ADOLESCENTES"/>
    <x v="0"/>
    <x v="0"/>
    <s v="C-4102-1500-21-0-4102045-02-00-153"/>
    <n v="120"/>
    <x v="0"/>
    <x v="11"/>
    <n v="45246720"/>
    <m/>
    <n v="11311680"/>
    <n v="11311680"/>
    <n v="11311680"/>
    <n v="11311680"/>
  </r>
  <r>
    <x v="11"/>
    <x v="11"/>
    <n v="20614"/>
    <s v="RIO DE ORO"/>
    <n v="420202"/>
    <s v="GENERACIONES &quot;SACÚDETE&quot; - JÓVEN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70"/>
    <s v="SAN MARTIN"/>
    <n v="420201"/>
    <s v="GENERACIONES &quot;SACÚDETE&quot; - ADOLESCENTES"/>
    <x v="0"/>
    <x v="0"/>
    <s v="C-4102-1500-21-0-4102045-02-00-153"/>
    <n v="60"/>
    <x v="0"/>
    <x v="11"/>
    <n v="22623360"/>
    <m/>
    <n v="5655840"/>
    <n v="5655840"/>
    <n v="5655840"/>
    <n v="5655840"/>
  </r>
  <r>
    <x v="11"/>
    <x v="11"/>
    <n v="20770"/>
    <s v="SAN MARTIN"/>
    <n v="420202"/>
    <s v="GENERACIONES &quot;SACÚDETE&quot; - JÓVENES"/>
    <x v="0"/>
    <x v="0"/>
    <s v="C-4102-1500-21-0-4102045-02-00-153"/>
    <n v="30"/>
    <x v="0"/>
    <x v="11"/>
    <n v="11311680"/>
    <m/>
    <n v="2827920"/>
    <n v="2827920"/>
    <n v="2827920"/>
    <n v="2827920"/>
  </r>
  <r>
    <x v="11"/>
    <x v="11"/>
    <n v="20001"/>
    <s v="VALLEDUPAR"/>
    <n v="420201"/>
    <s v="GENERACIONES &quot;SACÚDETE&quot; - ADOLESCENTES"/>
    <x v="0"/>
    <x v="0"/>
    <s v="C-4102-1500-21-0-4102045-02-00-153"/>
    <n v="180"/>
    <x v="0"/>
    <x v="11"/>
    <n v="67870080"/>
    <m/>
    <n v="16967520"/>
    <n v="16967520"/>
    <n v="16967520"/>
    <n v="16967520"/>
  </r>
  <r>
    <x v="11"/>
    <x v="11"/>
    <n v="20001"/>
    <s v="VALLEDUPAR"/>
    <n v="420202"/>
    <s v="GENERACIONES &quot;SACÚDETE&quot; - JÓVENES"/>
    <x v="0"/>
    <x v="0"/>
    <s v="C-4102-1500-21-0-4102045-02-00-153"/>
    <n v="120"/>
    <x v="0"/>
    <x v="11"/>
    <n v="45246720"/>
    <m/>
    <n v="11311680"/>
    <n v="11311680"/>
    <n v="11311680"/>
    <n v="11311680"/>
  </r>
  <r>
    <x v="12"/>
    <x v="12"/>
    <n v="27001"/>
    <s v="QUIBDÓ"/>
    <n v="420207"/>
    <s v="GENERACIONES &quot;SACÚDETE&quot; - ADOLESCENTES (BID)"/>
    <x v="1"/>
    <x v="1"/>
    <s v="C-4102-1500-21-0-4102045-02-21-153"/>
    <n v="300"/>
    <x v="0"/>
    <x v="12"/>
    <n v="118921200"/>
    <m/>
    <n v="29730300"/>
    <n v="29730300"/>
    <n v="29730300"/>
    <n v="29730300"/>
  </r>
  <r>
    <x v="12"/>
    <x v="12"/>
    <n v="27001"/>
    <s v="QUIBDÓ"/>
    <n v="420208"/>
    <s v="GENERACIONES &quot;SACÚDETE&quot; - JÓVENES (BID)"/>
    <x v="1"/>
    <x v="1"/>
    <s v="C-4102-1500-21-0-4102045-02-21-153"/>
    <n v="100"/>
    <x v="0"/>
    <x v="12"/>
    <n v="39640400"/>
    <m/>
    <n v="9910100"/>
    <n v="9910100"/>
    <n v="9910100"/>
    <n v="9910100"/>
  </r>
  <r>
    <x v="12"/>
    <x v="12"/>
    <n v="27361"/>
    <s v="ISTMINA"/>
    <n v="420207"/>
    <s v="GENERACIONES &quot;SACÚDETE&quot; - ADOLESCENTES (BID)"/>
    <x v="1"/>
    <x v="1"/>
    <s v="C-4102-1500-21-0-4102045-02-21-153"/>
    <n v="60"/>
    <x v="0"/>
    <x v="12"/>
    <n v="23784240"/>
    <m/>
    <n v="5946060"/>
    <n v="5946060"/>
    <n v="5946060"/>
    <n v="5946060"/>
  </r>
  <r>
    <x v="12"/>
    <x v="12"/>
    <n v="27361"/>
    <s v="ISTMINA"/>
    <n v="420208"/>
    <s v="GENERACIONES &quot;SACÚDETE&quot; - JÓVENES (BID)"/>
    <x v="1"/>
    <x v="1"/>
    <s v="C-4102-1500-21-0-4102045-02-21-153"/>
    <n v="30"/>
    <x v="0"/>
    <x v="12"/>
    <n v="11892120"/>
    <m/>
    <n v="2973030"/>
    <n v="2973030"/>
    <n v="2973030"/>
    <n v="2973030"/>
  </r>
  <r>
    <x v="12"/>
    <x v="12"/>
    <n v="27001"/>
    <s v="QUIBDÓ"/>
    <n v="420201"/>
    <s v="GENERACIONES &quot;SACÚDETE&quot; - ADOLESCENTES"/>
    <x v="0"/>
    <x v="0"/>
    <s v="C-4102-1500-21-0-4102045-02-00-153"/>
    <n v="720"/>
    <x v="0"/>
    <x v="12"/>
    <n v="285410880"/>
    <m/>
    <n v="71352720"/>
    <n v="71352720"/>
    <n v="71352720"/>
    <n v="71352720"/>
  </r>
  <r>
    <x v="12"/>
    <x v="12"/>
    <n v="27001"/>
    <s v="QUIBDÓ"/>
    <n v="420202"/>
    <s v="GENERACIONES &quot;SACÚDETE&quot; - JÓVENES"/>
    <x v="0"/>
    <x v="0"/>
    <s v="C-4102-1500-21-0-4102045-02-00-153"/>
    <n v="310"/>
    <x v="0"/>
    <x v="12"/>
    <n v="122885240"/>
    <m/>
    <n v="30721310"/>
    <n v="30721310"/>
    <n v="30721310"/>
    <n v="30721310"/>
  </r>
  <r>
    <x v="12"/>
    <x v="12"/>
    <n v="27025"/>
    <s v="ALTO BAUDO"/>
    <n v="420201"/>
    <s v="GENERACIONES &quot;SACÚDETE&quot; - ADOLESCENTES"/>
    <x v="0"/>
    <x v="0"/>
    <s v="C-4102-1500-21-0-4102045-02-00-153"/>
    <n v="220"/>
    <x v="0"/>
    <x v="12"/>
    <n v="87208880"/>
    <m/>
    <n v="21802220"/>
    <n v="21802220"/>
    <n v="21802220"/>
    <n v="21802220"/>
  </r>
  <r>
    <x v="12"/>
    <x v="12"/>
    <n v="27025"/>
    <s v="ALTO BAUDO"/>
    <n v="420202"/>
    <s v="GENERACIONES &quot;SACÚDETE&quot; - JÓVEN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050"/>
    <s v="ATRATO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050"/>
    <s v="ATRAT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073"/>
    <s v="BAGADO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073"/>
    <s v="BAGADO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075"/>
    <s v="BAHIA SOLANO"/>
    <n v="420201"/>
    <s v="GENERACIONES &quot;SACÚDETE&quot; - ADOLESCENTES"/>
    <x v="0"/>
    <x v="0"/>
    <s v="C-4102-1500-21-0-4102045-02-00-153"/>
    <n v="120"/>
    <x v="0"/>
    <x v="12"/>
    <n v="47568480"/>
    <m/>
    <n v="11892120"/>
    <n v="11892120"/>
    <n v="11892120"/>
    <n v="11892120"/>
  </r>
  <r>
    <x v="12"/>
    <x v="12"/>
    <n v="27075"/>
    <s v="BAHIA SOLAN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077"/>
    <s v="BAJO BAUDO"/>
    <n v="420201"/>
    <s v="GENERACIONES &quot;SACÚDETE&quot; - ADOLESCENTES"/>
    <x v="0"/>
    <x v="0"/>
    <s v="C-4102-1500-21-0-4102045-02-00-153"/>
    <n v="235"/>
    <x v="0"/>
    <x v="12"/>
    <n v="93154940"/>
    <m/>
    <n v="23288735"/>
    <n v="23288735"/>
    <n v="23288735"/>
    <n v="23288735"/>
  </r>
  <r>
    <x v="12"/>
    <x v="12"/>
    <n v="27077"/>
    <s v="BAJO BAUDO"/>
    <n v="420202"/>
    <s v="GENERACIONES &quot;SACÚDETE&quot; - JÓVENES"/>
    <x v="0"/>
    <x v="0"/>
    <s v="C-4102-1500-21-0-4102045-02-00-153"/>
    <n v="95"/>
    <x v="0"/>
    <x v="12"/>
    <n v="37658380"/>
    <m/>
    <n v="9414595"/>
    <n v="9414595"/>
    <n v="9414595"/>
    <n v="9414595"/>
  </r>
  <r>
    <x v="12"/>
    <x v="12"/>
    <n v="27160"/>
    <s v="CERTEGUI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160"/>
    <s v="CERTEGUI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413"/>
    <s v="LLORO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413"/>
    <s v="LLOR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430"/>
    <s v="MEDIO BAUDO"/>
    <n v="420201"/>
    <s v="GENERACIONES &quot;SACÚDETE&quot; - ADOLESCENTES"/>
    <x v="0"/>
    <x v="0"/>
    <s v="C-4102-1500-21-0-4102045-02-00-153"/>
    <n v="90"/>
    <x v="0"/>
    <x v="12"/>
    <n v="35676360"/>
    <m/>
    <n v="8919090"/>
    <n v="8919090"/>
    <n v="8919090"/>
    <n v="8919090"/>
  </r>
  <r>
    <x v="12"/>
    <x v="12"/>
    <n v="27430"/>
    <s v="MEDIO BAUD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495"/>
    <s v="NUQUI"/>
    <n v="420201"/>
    <s v="GENERACIONES &quot;SACÚDETE&quot; - ADOLESCENTES"/>
    <x v="0"/>
    <x v="0"/>
    <s v="C-4102-1500-21-0-4102045-02-00-153"/>
    <n v="90"/>
    <x v="0"/>
    <x v="12"/>
    <n v="35676360"/>
    <m/>
    <n v="8919090"/>
    <n v="8919090"/>
    <n v="8919090"/>
    <n v="8919090"/>
  </r>
  <r>
    <x v="12"/>
    <x v="12"/>
    <n v="27495"/>
    <s v="NUQUI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660"/>
    <s v="SAN JOSE DEL PALMAR"/>
    <n v="420201"/>
    <s v="GENERACIONES &quot;SACÚDETE&quot; - ADOLESCENTES"/>
    <x v="0"/>
    <x v="0"/>
    <s v="C-4102-1500-21-0-4102045-02-00-153"/>
    <n v="70"/>
    <x v="0"/>
    <x v="12"/>
    <n v="27748280"/>
    <m/>
    <n v="6937070"/>
    <n v="6937070"/>
    <n v="6937070"/>
    <n v="6937070"/>
  </r>
  <r>
    <x v="12"/>
    <x v="12"/>
    <n v="27660"/>
    <s v="SAN JOSE DEL PALMAR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787"/>
    <s v="TADO"/>
    <n v="420201"/>
    <s v="GENERACIONES &quot;SACÚDETE&quot; - ADOLESCENTES"/>
    <x v="0"/>
    <x v="0"/>
    <s v="C-4102-1500-21-0-4102045-02-00-153"/>
    <n v="250"/>
    <x v="0"/>
    <x v="12"/>
    <n v="99101000"/>
    <m/>
    <n v="24775250"/>
    <n v="24775250"/>
    <n v="24775250"/>
    <n v="24775250"/>
  </r>
  <r>
    <x v="12"/>
    <x v="12"/>
    <n v="27787"/>
    <s v="TADO"/>
    <n v="420202"/>
    <s v="GENERACIONES &quot;SACÚDETE&quot; - JÓVENES"/>
    <x v="0"/>
    <x v="0"/>
    <s v="C-4102-1500-21-0-4102045-02-00-153"/>
    <n v="110"/>
    <x v="0"/>
    <x v="12"/>
    <n v="43604440"/>
    <m/>
    <n v="10901110"/>
    <n v="10901110"/>
    <n v="10901110"/>
    <n v="10901110"/>
  </r>
  <r>
    <x v="12"/>
    <x v="12"/>
    <n v="27245"/>
    <s v="EL CARMEN DE ATRATO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245"/>
    <s v="EL CARMEN DE ATRAT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600"/>
    <s v="RIO QUITO"/>
    <n v="420201"/>
    <s v="GENERACIONES &quot;SACÚDETE&quot; - ADOLESCENTES"/>
    <x v="0"/>
    <x v="0"/>
    <s v="C-4102-1500-21-0-4102045-02-00-153"/>
    <n v="60"/>
    <x v="0"/>
    <x v="12"/>
    <n v="23784240"/>
    <m/>
    <n v="5946060"/>
    <n v="5946060"/>
    <n v="5946060"/>
    <n v="5946060"/>
  </r>
  <r>
    <x v="12"/>
    <x v="12"/>
    <n v="27600"/>
    <s v="RIO QUITO"/>
    <n v="420202"/>
    <s v="GENERACIONES &quot;SACÚDETE&quot; - JÓVENES"/>
    <x v="0"/>
    <x v="0"/>
    <s v="C-4102-1500-21-0-4102045-02-00-153"/>
    <n v="30"/>
    <x v="0"/>
    <x v="12"/>
    <n v="11892120"/>
    <m/>
    <n v="2973030"/>
    <n v="2973030"/>
    <n v="2973030"/>
    <n v="2973030"/>
  </r>
  <r>
    <x v="12"/>
    <x v="12"/>
    <n v="27580"/>
    <s v="RIO IRO"/>
    <n v="420201"/>
    <s v="GENERACIONES &quot;SACÚDETE&quot; - ADOLESCENTES"/>
    <x v="0"/>
    <x v="0"/>
    <s v="C-4102-1500-21-0-4102045-02-00-153"/>
    <n v="70"/>
    <x v="0"/>
    <x v="12"/>
    <n v="27748280"/>
    <m/>
    <n v="6937070"/>
    <n v="6937070"/>
    <n v="6937070"/>
    <n v="6937070"/>
  </r>
  <r>
    <x v="12"/>
    <x v="12"/>
    <n v="27580"/>
    <s v="RIO IRO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372"/>
    <s v="JURADO"/>
    <n v="420201"/>
    <s v="GENERACIONES &quot;SACÚDETE&quot; - ADOLESCENTES"/>
    <x v="0"/>
    <x v="0"/>
    <s v="C-4102-1500-21-0-4102045-02-00-153"/>
    <n v="70"/>
    <x v="0"/>
    <x v="12"/>
    <n v="27748280"/>
    <m/>
    <n v="6937070"/>
    <n v="6937070"/>
    <n v="6937070"/>
    <n v="6937070"/>
  </r>
  <r>
    <x v="12"/>
    <x v="12"/>
    <n v="27372"/>
    <s v="JURADO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135"/>
    <s v="EL CANTON DEL SAN PABLO"/>
    <n v="420201"/>
    <s v="GENERACIONES &quot;SACÚDETE&quot; - ADOLESCENTES"/>
    <x v="0"/>
    <x v="0"/>
    <s v="C-4102-1500-21-0-4102045-02-00-153"/>
    <n v="70"/>
    <x v="0"/>
    <x v="12"/>
    <n v="27748280"/>
    <m/>
    <n v="6937070"/>
    <n v="6937070"/>
    <n v="6937070"/>
    <n v="6937070"/>
  </r>
  <r>
    <x v="12"/>
    <x v="12"/>
    <n v="27135"/>
    <s v="EL CANTON DEL SAN PABLO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810"/>
    <s v="UNION PANAMERICANA"/>
    <n v="420201"/>
    <s v="GENERACIONES &quot;SACÚDETE&quot; - ADOLESCENTES"/>
    <x v="0"/>
    <x v="0"/>
    <s v="C-4102-1500-21-0-4102045-02-00-153"/>
    <n v="70"/>
    <x v="0"/>
    <x v="12"/>
    <n v="27748280"/>
    <m/>
    <n v="6937070"/>
    <n v="6937070"/>
    <n v="6937070"/>
    <n v="6937070"/>
  </r>
  <r>
    <x v="12"/>
    <x v="12"/>
    <n v="27810"/>
    <s v="UNION PANAMERICANA"/>
    <n v="420202"/>
    <s v="GENERACIONES &quot;SACÚDETE&quot; - JÓVENES"/>
    <x v="0"/>
    <x v="0"/>
    <s v="C-4102-1500-21-0-4102045-02-00-153"/>
    <n v="20"/>
    <x v="0"/>
    <x v="12"/>
    <n v="7928080"/>
    <m/>
    <n v="1982020"/>
    <n v="1982020"/>
    <n v="1982020"/>
    <n v="1982020"/>
  </r>
  <r>
    <x v="12"/>
    <x v="12"/>
    <n v="27150"/>
    <s v="CARMEN DEL DARIEN"/>
    <n v="420201"/>
    <s v="GENERACIONES &quot;SACÚDETE&quot; - ADOLESCENTES"/>
    <x v="0"/>
    <x v="2"/>
    <s v="C-4102-1500-21-0-4102045-02-00-153"/>
    <n v="70"/>
    <x v="0"/>
    <x v="12"/>
    <n v="27748280"/>
    <m/>
    <n v="6937070"/>
    <n v="6937070"/>
    <n v="6937070"/>
    <n v="6937070"/>
  </r>
  <r>
    <x v="12"/>
    <x v="12"/>
    <n v="27150"/>
    <s v="CARMEN DEL DARIEN"/>
    <n v="420202"/>
    <s v="GENERACIONES &quot;SACÚDETE&quot; - JÓVENES"/>
    <x v="0"/>
    <x v="2"/>
    <s v="C-4102-1500-21-0-4102045-02-00-153"/>
    <n v="30"/>
    <x v="0"/>
    <x v="12"/>
    <n v="11892120"/>
    <m/>
    <n v="2973030"/>
    <n v="2973030"/>
    <n v="2973030"/>
    <n v="2973030"/>
  </r>
  <r>
    <x v="12"/>
    <x v="12"/>
    <n v="27250"/>
    <s v="EL LITORAL DEL SAN JUAN"/>
    <n v="420201"/>
    <s v="GENERACIONES &quot;SACÚDETE&quot; - ADOLESCENTES"/>
    <x v="0"/>
    <x v="2"/>
    <s v="C-4102-1500-21-0-4102045-02-00-153"/>
    <n v="70"/>
    <x v="0"/>
    <x v="12"/>
    <n v="27748280"/>
    <m/>
    <n v="6937070"/>
    <n v="6937070"/>
    <n v="6937070"/>
    <n v="6937070"/>
  </r>
  <r>
    <x v="12"/>
    <x v="12"/>
    <n v="27250"/>
    <s v="EL LITORAL DEL SAN JUAN"/>
    <n v="420202"/>
    <s v="GENERACIONES &quot;SACÚDETE&quot; - JÓVENES"/>
    <x v="0"/>
    <x v="2"/>
    <s v="C-4102-1500-21-0-4102045-02-00-153"/>
    <n v="30"/>
    <x v="0"/>
    <x v="12"/>
    <n v="11892120"/>
    <m/>
    <n v="2973030"/>
    <n v="2973030"/>
    <n v="2973030"/>
    <n v="2973030"/>
  </r>
  <r>
    <x v="13"/>
    <x v="13"/>
    <n v="23001"/>
    <s v="MONTERÍA"/>
    <n v="420201"/>
    <s v="GENERACIONES &quot;SACÚDETE&quot; - ADOLESCENTES"/>
    <x v="0"/>
    <x v="0"/>
    <s v="C-4102-1500-21-0-4102045-02-00-153"/>
    <n v="500"/>
    <x v="0"/>
    <x v="13"/>
    <n v="187810000"/>
    <m/>
    <n v="46952500"/>
    <n v="46952500"/>
    <n v="46952500"/>
    <n v="46952500"/>
  </r>
  <r>
    <x v="13"/>
    <x v="13"/>
    <n v="23001"/>
    <s v="MONTERÍA"/>
    <n v="420202"/>
    <s v="GENERACIONES &quot;SACÚDETE&quot; - JÓVENES"/>
    <x v="0"/>
    <x v="0"/>
    <s v="C-4102-1500-21-0-4102045-02-00-153"/>
    <n v="220"/>
    <x v="0"/>
    <x v="13"/>
    <n v="82636400"/>
    <m/>
    <n v="20659100"/>
    <n v="20659100"/>
    <n v="20659100"/>
    <n v="20659100"/>
  </r>
  <r>
    <x v="13"/>
    <x v="13"/>
    <n v="23068"/>
    <s v="AYAPEL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068"/>
    <s v="AYAPEL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500"/>
    <s v="MOÑITOS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500"/>
    <s v="MOÑITOS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555"/>
    <s v="PLANETA RIC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555"/>
    <s v="PLANETA RIC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570"/>
    <s v="PUEBLO NUEVO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570"/>
    <s v="PUEBLO NUEVO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78"/>
    <s v="SAN CARLOS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678"/>
    <s v="SAN CARLOS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090"/>
    <s v="CANALETE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090"/>
    <s v="CANALETE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419"/>
    <s v="LOS CORDOBAS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419"/>
    <s v="LOS CORDOBAS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574"/>
    <s v="PUERTO ESCONDIDO"/>
    <n v="420201"/>
    <s v="GENERACIONES &quot;SACÚDETE&quot; - ADOLESCENTES"/>
    <x v="0"/>
    <x v="0"/>
    <s v="C-4102-1500-21-0-4102045-02-00-153"/>
    <n v="270"/>
    <x v="0"/>
    <x v="13"/>
    <n v="101417400"/>
    <m/>
    <n v="25354350"/>
    <n v="25354350"/>
    <n v="25354350"/>
    <n v="25354350"/>
  </r>
  <r>
    <x v="13"/>
    <x v="13"/>
    <n v="23574"/>
    <s v="PUERTO ESCONDIDO"/>
    <n v="420202"/>
    <s v="GENERACIONES &quot;SACÚDETE&quot; - JÓVENES"/>
    <x v="0"/>
    <x v="0"/>
    <s v="C-4102-1500-21-0-4102045-02-00-153"/>
    <n v="120"/>
    <x v="0"/>
    <x v="13"/>
    <n v="45074400"/>
    <m/>
    <n v="11268600"/>
    <n v="11268600"/>
    <n v="11268600"/>
    <n v="11268600"/>
  </r>
  <r>
    <x v="13"/>
    <x v="13"/>
    <n v="23162"/>
    <s v="CERETE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162"/>
    <s v="CERETE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189"/>
    <s v="CIENAGA DE ORO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189"/>
    <s v="CIENAGA DE ORO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300"/>
    <s v="COTORR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300"/>
    <s v="COTORR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86"/>
    <s v="SAN PELAYO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686"/>
    <s v="SAN PELAYO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079"/>
    <s v="BUENAVIST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079"/>
    <s v="BUENAVIST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350"/>
    <s v="LA APARTAD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350"/>
    <s v="LA APARTAD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417"/>
    <s v="LORIC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417"/>
    <s v="LORIC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464"/>
    <s v="MOMIL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464"/>
    <s v="MOMIL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586"/>
    <s v="PURISIMA DE LA CONCEPCION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586"/>
    <s v="PURISIMA DE LA CONCEPCION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72"/>
    <s v="SAN ANTERO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672"/>
    <s v="SAN ANTERO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75"/>
    <s v="SAN BERNARDO DEL VIENTO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675"/>
    <s v="SAN BERNARDO DEL VIENTO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182"/>
    <s v="CHINU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182"/>
    <s v="CHINU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60"/>
    <s v="SAHAGUN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660"/>
    <s v="SAHAGUN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168"/>
    <s v="CHIMA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168"/>
    <s v="CHIMA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670"/>
    <s v="SAN ANDRES DE SOTAVENTO"/>
    <n v="420201"/>
    <s v="GENERACIONES &quot;SACÚDETE&quot; - ADOLESCENTES"/>
    <x v="0"/>
    <x v="0"/>
    <s v="C-4102-1500-21-0-4102045-02-00-153"/>
    <n v="120"/>
    <x v="0"/>
    <x v="13"/>
    <n v="45074400"/>
    <m/>
    <n v="11268600"/>
    <n v="11268600"/>
    <n v="11268600"/>
    <n v="11268600"/>
  </r>
  <r>
    <x v="13"/>
    <x v="13"/>
    <n v="23670"/>
    <s v="SAN ANDRES DE SOTAVENTO"/>
    <n v="420202"/>
    <s v="GENERACIONES &quot;SACÚDETE&quot; - JÓVEN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815"/>
    <s v="TUCHIN"/>
    <n v="420201"/>
    <s v="GENERACIONES &quot;SACÚDETE&quot; - ADOLESCENTES"/>
    <x v="0"/>
    <x v="0"/>
    <s v="C-4102-1500-21-0-4102045-02-00-153"/>
    <n v="60"/>
    <x v="0"/>
    <x v="13"/>
    <n v="22537200"/>
    <m/>
    <n v="5634300"/>
    <n v="5634300"/>
    <n v="5634300"/>
    <n v="5634300"/>
  </r>
  <r>
    <x v="13"/>
    <x v="13"/>
    <n v="23815"/>
    <s v="TUCHIN"/>
    <n v="420202"/>
    <s v="GENERACIONES &quot;SACÚDETE&quot; - JÓVENES"/>
    <x v="0"/>
    <x v="0"/>
    <s v="C-4102-1500-21-0-4102045-02-00-153"/>
    <n v="30"/>
    <x v="0"/>
    <x v="13"/>
    <n v="11268600"/>
    <m/>
    <n v="2817150"/>
    <n v="2817150"/>
    <n v="2817150"/>
    <n v="2817150"/>
  </r>
  <r>
    <x v="13"/>
    <x v="13"/>
    <n v="23807"/>
    <s v="TIERRALTA"/>
    <n v="420201"/>
    <s v="GENERACIONES &quot;SACÚDETE&quot; - ADOLESCENTES"/>
    <x v="0"/>
    <x v="2"/>
    <s v="C-4102-1500-21-0-4102045-02-00-153"/>
    <n v="210"/>
    <x v="0"/>
    <x v="13"/>
    <n v="78880200"/>
    <m/>
    <n v="19720050"/>
    <n v="19720050"/>
    <n v="19720050"/>
    <n v="19720050"/>
  </r>
  <r>
    <x v="13"/>
    <x v="13"/>
    <n v="23807"/>
    <s v="TIERRALTA"/>
    <n v="420202"/>
    <s v="GENERACIONES &quot;SACÚDETE&quot; - JÓVENES"/>
    <x v="0"/>
    <x v="2"/>
    <s v="C-4102-1500-21-0-4102045-02-00-153"/>
    <n v="90"/>
    <x v="0"/>
    <x v="13"/>
    <n v="33805800"/>
    <m/>
    <n v="8451450"/>
    <n v="8451450"/>
    <n v="8451450"/>
    <n v="8451450"/>
  </r>
  <r>
    <x v="14"/>
    <x v="14"/>
    <n v="25269"/>
    <s v="FACATATIV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269"/>
    <s v="FACATATIV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290"/>
    <s v="FUSAGASUG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290"/>
    <s v="FUSAGASUG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307"/>
    <s v="GIRARDOT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307"/>
    <s v="GIRARDOT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430"/>
    <s v="MADRID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430"/>
    <s v="MADRID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473"/>
    <s v="MOSQUER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473"/>
    <s v="MOSQUER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843"/>
    <s v="VILLA DE SAN DIEGO DE UBATE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843"/>
    <s v="VILLA DE SAN DIEGO DE UBATE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875"/>
    <s v="VILLET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875"/>
    <s v="VILLET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899"/>
    <s v="ZIPAQUIR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899"/>
    <s v="ZIPAQUIR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486"/>
    <s v="NEMOCON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486"/>
    <s v="NEMOCON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148"/>
    <s v="CAPARRAPI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148"/>
    <s v="CAPARRAPI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322"/>
    <s v="GUASCA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322"/>
    <s v="GUASCA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099"/>
    <s v="CHAGUANI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099"/>
    <s v="CHAGUANI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258"/>
    <s v="EL PEÑON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258"/>
    <s v="EL PEÑON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653"/>
    <s v="SAN CAYETANO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653"/>
    <s v="SAN CAYETANO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099"/>
    <s v="BOJACÁ"/>
    <n v="420201"/>
    <s v="GENERACIONES &quot;SACÚDETE&quot; - ADOLESCENTES"/>
    <x v="0"/>
    <x v="0"/>
    <s v="C-4102-1500-21-0-4102045-02-00-153"/>
    <n v="60"/>
    <x v="0"/>
    <x v="14"/>
    <n v="22571040"/>
    <m/>
    <n v="5642760"/>
    <n v="5642760"/>
    <n v="5642760"/>
    <n v="5642760"/>
  </r>
  <r>
    <x v="14"/>
    <x v="14"/>
    <n v="25099"/>
    <s v="BOJACÁ"/>
    <n v="420202"/>
    <s v="GENERACIONES &quot;SACÚDETE&quot; - JÓVENES"/>
    <x v="0"/>
    <x v="0"/>
    <s v="C-4102-1500-21-0-4102045-02-00-153"/>
    <n v="30"/>
    <x v="0"/>
    <x v="14"/>
    <n v="11285520"/>
    <m/>
    <n v="2821380"/>
    <n v="2821380"/>
    <n v="2821380"/>
    <n v="2821380"/>
  </r>
  <r>
    <x v="14"/>
    <x v="14"/>
    <n v="25645"/>
    <s v="SOACHA"/>
    <n v="420201"/>
    <s v="GENERACIONES &quot;SACÚDETE&quot; - ADOLESCENTES"/>
    <x v="0"/>
    <x v="0"/>
    <s v="C-4102-1500-21-0-4102045-02-00-153"/>
    <n v="360"/>
    <x v="0"/>
    <x v="14"/>
    <n v="135426240"/>
    <m/>
    <n v="33856560"/>
    <n v="33856560"/>
    <n v="33856560"/>
    <n v="33856560"/>
  </r>
  <r>
    <x v="14"/>
    <x v="14"/>
    <n v="25645"/>
    <s v="SOACHA"/>
    <n v="420202"/>
    <s v="GENERACIONES &quot;SACÚDETE&quot; - JÓVENES"/>
    <x v="0"/>
    <x v="0"/>
    <s v="C-4102-1500-21-0-4102045-02-00-153"/>
    <n v="180"/>
    <x v="0"/>
    <x v="14"/>
    <n v="67713120"/>
    <m/>
    <n v="16928280"/>
    <n v="16928280"/>
    <n v="16928280"/>
    <n v="16928280"/>
  </r>
  <r>
    <x v="15"/>
    <x v="15"/>
    <n v="94001"/>
    <s v="INIRIDA"/>
    <n v="420201"/>
    <s v="GENERACIONES &quot;SACÚDETE&quot; - ADOLESCENTES"/>
    <x v="0"/>
    <x v="2"/>
    <s v="C-4102-1500-21-0-4102045-02-00-153"/>
    <n v="360"/>
    <x v="0"/>
    <x v="15"/>
    <n v="252702720"/>
    <m/>
    <n v="63175680"/>
    <n v="63175680"/>
    <n v="63175680"/>
    <n v="63175680"/>
  </r>
  <r>
    <x v="15"/>
    <x v="15"/>
    <n v="94001"/>
    <s v="INIRIDA"/>
    <n v="420202"/>
    <s v="GENERACIONES &quot;SACÚDETE&quot; - JÓVENES"/>
    <x v="0"/>
    <x v="2"/>
    <s v="C-4102-1500-21-0-4102045-02-00-153"/>
    <n v="140"/>
    <x v="0"/>
    <x v="15"/>
    <n v="98273280"/>
    <m/>
    <n v="24568320"/>
    <n v="24568320"/>
    <n v="24568320"/>
    <n v="24568320"/>
  </r>
  <r>
    <x v="15"/>
    <x v="15"/>
    <n v="94343"/>
    <s v="BARRANCOMINAS"/>
    <n v="420201"/>
    <s v="GENERACIONES &quot;SACÚDETE&quot; - ADOLESCENTES"/>
    <x v="0"/>
    <x v="0"/>
    <s v="C-4102-1500-21-0-4102045-02-00-153"/>
    <n v="90"/>
    <x v="0"/>
    <x v="15"/>
    <n v="63175680"/>
    <m/>
    <n v="15793920"/>
    <n v="15793920"/>
    <n v="15793920"/>
    <n v="15793920"/>
  </r>
  <r>
    <x v="15"/>
    <x v="15"/>
    <n v="94343"/>
    <s v="BARRANCOMINAS"/>
    <n v="420202"/>
    <s v="GENERACIONES &quot;SACÚDETE&quot; - JÓVENES"/>
    <x v="0"/>
    <x v="0"/>
    <s v="C-4102-1500-21-0-4102045-02-00-153"/>
    <n v="40"/>
    <x v="0"/>
    <x v="15"/>
    <n v="28078080"/>
    <m/>
    <n v="7019520"/>
    <n v="7019520"/>
    <n v="7019520"/>
    <n v="7019520"/>
  </r>
  <r>
    <x v="16"/>
    <x v="16"/>
    <n v="95001"/>
    <s v="SAN JOSE DEL GUAVIARE"/>
    <n v="420201"/>
    <s v="GENERACIONES &quot;SACÚDETE&quot; - ADOLESCENTES"/>
    <x v="0"/>
    <x v="0"/>
    <s v="C-4102-1500-21-0-4102045-02-00-153"/>
    <n v="260"/>
    <x v="0"/>
    <x v="16"/>
    <n v="178772880"/>
    <m/>
    <n v="44693220"/>
    <n v="44693220"/>
    <n v="44693220"/>
    <n v="44693220"/>
  </r>
  <r>
    <x v="16"/>
    <x v="16"/>
    <n v="95001"/>
    <s v="SAN JOSE DEL GUAVIARE"/>
    <n v="420202"/>
    <s v="GENERACIONES &quot;SACÚDETE&quot; - JÓVENES"/>
    <x v="0"/>
    <x v="0"/>
    <s v="C-4102-1500-21-0-4102045-02-00-153"/>
    <n v="120"/>
    <x v="0"/>
    <x v="16"/>
    <n v="82510560"/>
    <m/>
    <n v="20627640"/>
    <n v="20627640"/>
    <n v="20627640"/>
    <n v="20627640"/>
  </r>
  <r>
    <x v="16"/>
    <x v="16"/>
    <n v="95015"/>
    <s v="CALAMAR"/>
    <n v="420201"/>
    <s v="GENERACIONES &quot;SACÚDETE&quot; - ADOLESCENTES"/>
    <x v="0"/>
    <x v="0"/>
    <s v="C-4102-1500-21-0-4102045-02-00-153"/>
    <n v="120"/>
    <x v="0"/>
    <x v="16"/>
    <n v="82510560"/>
    <m/>
    <n v="20627640"/>
    <n v="20627640"/>
    <n v="20627640"/>
    <n v="20627640"/>
  </r>
  <r>
    <x v="16"/>
    <x v="16"/>
    <n v="95015"/>
    <s v="CALAMAR"/>
    <n v="420202"/>
    <s v="GENERACIONES &quot;SACÚDETE&quot; - JÓVENES"/>
    <x v="0"/>
    <x v="0"/>
    <s v="C-4102-1500-21-0-4102045-02-00-153"/>
    <n v="50"/>
    <x v="0"/>
    <x v="16"/>
    <n v="34379400"/>
    <m/>
    <n v="8594850"/>
    <n v="8594850"/>
    <n v="8594850"/>
    <n v="8594850"/>
  </r>
  <r>
    <x v="16"/>
    <x v="16"/>
    <n v="95025"/>
    <s v="EL RETORNO"/>
    <n v="420201"/>
    <s v="GENERACIONES &quot;SACÚDETE&quot; - ADOLESCENTES"/>
    <x v="0"/>
    <x v="0"/>
    <s v="C-4102-1500-21-0-4102045-02-00-153"/>
    <n v="100"/>
    <x v="0"/>
    <x v="16"/>
    <n v="68758800"/>
    <m/>
    <n v="17189700"/>
    <n v="17189700"/>
    <n v="17189700"/>
    <n v="17189700"/>
  </r>
  <r>
    <x v="16"/>
    <x v="16"/>
    <n v="95025"/>
    <s v="EL RETORNO"/>
    <n v="420202"/>
    <s v="GENERACIONES &quot;SACÚDETE&quot; - JÓVENES"/>
    <x v="0"/>
    <x v="0"/>
    <s v="C-4102-1500-21-0-4102045-02-00-153"/>
    <n v="50"/>
    <x v="0"/>
    <x v="16"/>
    <n v="34379400"/>
    <m/>
    <n v="8594850"/>
    <n v="8594850"/>
    <n v="8594850"/>
    <n v="8594850"/>
  </r>
  <r>
    <x v="16"/>
    <x v="16"/>
    <n v="95200"/>
    <s v="MIRAFLORES"/>
    <n v="420201"/>
    <s v="GENERACIONES &quot;SACÚDETE&quot; - ADOLESCENTES"/>
    <x v="0"/>
    <x v="0"/>
    <s v="C-4102-1500-21-0-4102045-02-00-153"/>
    <n v="100"/>
    <x v="0"/>
    <x v="16"/>
    <n v="68758800"/>
    <m/>
    <n v="17189700"/>
    <n v="17189700"/>
    <n v="17189700"/>
    <n v="17189700"/>
  </r>
  <r>
    <x v="16"/>
    <x v="16"/>
    <n v="95200"/>
    <s v="MIRAFLORES"/>
    <n v="420202"/>
    <s v="GENERACIONES &quot;SACÚDETE&quot; - JÓVENES"/>
    <x v="0"/>
    <x v="0"/>
    <s v="C-4102-1500-21-0-4102045-02-00-153"/>
    <n v="50"/>
    <x v="0"/>
    <x v="16"/>
    <n v="34379400"/>
    <m/>
    <n v="8594850"/>
    <n v="8594850"/>
    <n v="8594850"/>
    <n v="8594850"/>
  </r>
  <r>
    <x v="17"/>
    <x v="17"/>
    <n v="41001"/>
    <s v="NEIVA"/>
    <n v="420201"/>
    <s v="GENERACIONES &quot;SACÚDETE&quot; - ADOLESCENTES"/>
    <x v="0"/>
    <x v="0"/>
    <s v="C-4102-1500-21-0-4102045-02-00-153"/>
    <n v="120"/>
    <x v="0"/>
    <x v="17"/>
    <n v="44274240"/>
    <m/>
    <n v="11068560"/>
    <n v="11068560"/>
    <n v="11068560"/>
    <n v="11068560"/>
  </r>
  <r>
    <x v="17"/>
    <x v="17"/>
    <n v="41001"/>
    <s v="NEIVA"/>
    <n v="420202"/>
    <s v="GENERACIONES &quot;SACÚDETE&quot; - JÓVEN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013"/>
    <s v="AGRADO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013"/>
    <s v="AGRADO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668"/>
    <s v="SAN AGUSTIN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668"/>
    <s v="SAN AGUSTIN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791"/>
    <s v="TARQUI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791"/>
    <s v="TARQUI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244"/>
    <s v="ELIAS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244"/>
    <s v="ELIAS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503"/>
    <s v="OPORAPA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503"/>
    <s v="OPORAPA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807"/>
    <s v="TIMANA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807"/>
    <s v="TIMANA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006"/>
    <s v="ACEVEDO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006"/>
    <s v="ACEVEDO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359"/>
    <s v="ISNOS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359"/>
    <s v="ISNOS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7"/>
    <x v="17"/>
    <n v="41378"/>
    <s v="LA ARGENTINA"/>
    <n v="420201"/>
    <s v="GENERACIONES &quot;SACÚDETE&quot; - ADOLESCENTES"/>
    <x v="0"/>
    <x v="0"/>
    <s v="C-4102-1500-21-0-4102045-02-00-153"/>
    <n v="120"/>
    <x v="0"/>
    <x v="17"/>
    <n v="44274240"/>
    <m/>
    <n v="11068560"/>
    <n v="11068560"/>
    <n v="11068560"/>
    <n v="11068560"/>
  </r>
  <r>
    <x v="17"/>
    <x v="17"/>
    <n v="41378"/>
    <s v="LA ARGENTINA"/>
    <n v="420202"/>
    <s v="GENERACIONES &quot;SACÚDETE&quot; - JÓVEN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396"/>
    <s v="LA PLATA"/>
    <n v="420201"/>
    <s v="GENERACIONES &quot;SACÚDETE&quot; - ADOLESCENTES"/>
    <x v="0"/>
    <x v="0"/>
    <s v="C-4102-1500-21-0-4102045-02-00-153"/>
    <n v="190"/>
    <x v="0"/>
    <x v="17"/>
    <n v="70100880"/>
    <m/>
    <n v="17525220"/>
    <n v="17525220"/>
    <n v="17525220"/>
    <n v="17525220"/>
  </r>
  <r>
    <x v="17"/>
    <x v="17"/>
    <n v="41396"/>
    <s v="LA PLATA"/>
    <n v="420202"/>
    <s v="GENERACIONES &quot;SACÚDETE&quot; - JÓVENES"/>
    <x v="0"/>
    <x v="0"/>
    <s v="C-4102-1500-21-0-4102045-02-00-153"/>
    <n v="80"/>
    <x v="0"/>
    <x v="17"/>
    <n v="29516160"/>
    <m/>
    <n v="7379040"/>
    <n v="7379040"/>
    <n v="7379040"/>
    <n v="7379040"/>
  </r>
  <r>
    <x v="17"/>
    <x v="17"/>
    <n v="41518"/>
    <s v="PAICOL"/>
    <n v="420201"/>
    <s v="GENERACIONES &quot;SACÚDETE&quot; - ADOLESCENTES"/>
    <x v="0"/>
    <x v="0"/>
    <s v="C-4102-1500-21-0-4102045-02-00-153"/>
    <n v="120"/>
    <x v="0"/>
    <x v="17"/>
    <n v="44274240"/>
    <m/>
    <n v="11068560"/>
    <n v="11068560"/>
    <n v="11068560"/>
    <n v="11068560"/>
  </r>
  <r>
    <x v="17"/>
    <x v="17"/>
    <n v="41518"/>
    <s v="PAICOL"/>
    <n v="420202"/>
    <s v="GENERACIONES &quot;SACÚDETE&quot; - JÓVEN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319"/>
    <s v="GUADALUPE"/>
    <n v="420201"/>
    <s v="GENERACIONES &quot;SACÚDETE&quot; - ADOLESCENTES"/>
    <x v="0"/>
    <x v="0"/>
    <s v="C-4102-1500-21-0-4102045-02-00-153"/>
    <n v="120"/>
    <x v="0"/>
    <x v="17"/>
    <n v="44274240"/>
    <m/>
    <n v="11068560"/>
    <n v="11068560"/>
    <n v="11068560"/>
    <n v="11068560"/>
  </r>
  <r>
    <x v="17"/>
    <x v="17"/>
    <n v="41319"/>
    <s v="GUADALUPE"/>
    <n v="420202"/>
    <s v="GENERACIONES &quot;SACÚDETE&quot; - JÓVEN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020"/>
    <s v="ALGECIRAS"/>
    <n v="420201"/>
    <s v="GENERACIONES &quot;SACÚDETE&quot; - ADOLESCENTES"/>
    <x v="0"/>
    <x v="0"/>
    <s v="C-4102-1500-21-0-4102045-02-00-153"/>
    <n v="60"/>
    <x v="0"/>
    <x v="17"/>
    <n v="22137120"/>
    <m/>
    <n v="5534280"/>
    <n v="5534280"/>
    <n v="5534280"/>
    <n v="5534280"/>
  </r>
  <r>
    <x v="17"/>
    <x v="17"/>
    <n v="41020"/>
    <s v="ALGECIRAS"/>
    <n v="420202"/>
    <s v="GENERACIONES &quot;SACÚDETE&quot; - JÓVENES"/>
    <x v="0"/>
    <x v="0"/>
    <s v="C-4102-1500-21-0-4102045-02-00-153"/>
    <n v="30"/>
    <x v="0"/>
    <x v="17"/>
    <n v="11068560"/>
    <m/>
    <n v="2767140"/>
    <n v="2767140"/>
    <n v="2767140"/>
    <n v="2767140"/>
  </r>
  <r>
    <x v="18"/>
    <x v="18"/>
    <n v="44001"/>
    <s v="RIOHACHA"/>
    <n v="420201"/>
    <s v="GENERACIONES &quot;SACÚDETE&quot; - ADOLESCENTES"/>
    <x v="0"/>
    <x v="0"/>
    <s v="C-4102-1500-21-0-4102045-02-00-153"/>
    <n v="710"/>
    <x v="0"/>
    <x v="18"/>
    <n v="273449400"/>
    <m/>
    <n v="68362350"/>
    <n v="68362350"/>
    <n v="68362350"/>
    <n v="68362350"/>
  </r>
  <r>
    <x v="18"/>
    <x v="18"/>
    <n v="44001"/>
    <s v="RIOHACHA"/>
    <n v="420202"/>
    <s v="GENERACIONES &quot;SACÚDETE&quot; - JÓVENES"/>
    <x v="0"/>
    <x v="0"/>
    <s v="C-4102-1500-21-0-4102045-02-00-153"/>
    <n v="310"/>
    <x v="0"/>
    <x v="18"/>
    <n v="119393400"/>
    <m/>
    <n v="29848350"/>
    <n v="29848350"/>
    <n v="29848350"/>
    <n v="29848350"/>
  </r>
  <r>
    <x v="18"/>
    <x v="18"/>
    <n v="44035"/>
    <s v="ALBANIA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035"/>
    <s v="ALBANIA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078"/>
    <s v="BARRANCAS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078"/>
    <s v="BARRANCAS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098"/>
    <s v="DISTRACCION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098"/>
    <s v="DISTRACCION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110"/>
    <s v="EL MOLINO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110"/>
    <s v="EL MOLINO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378"/>
    <s v="HATONUEVO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378"/>
    <s v="HATONUEVO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420"/>
    <s v="LA JAGUA DEL PILAR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420"/>
    <s v="LA JAGUA DEL PILAR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430"/>
    <s v="MAICAO"/>
    <n v="420201"/>
    <s v="GENERACIONES &quot;SACÚDETE&quot; - ADOLESCENTES"/>
    <x v="0"/>
    <x v="0"/>
    <s v="C-4102-1500-21-0-4102045-02-00-153"/>
    <n v="190"/>
    <x v="0"/>
    <x v="18"/>
    <n v="73176600"/>
    <m/>
    <n v="18294150"/>
    <n v="18294150"/>
    <n v="18294150"/>
    <n v="18294150"/>
  </r>
  <r>
    <x v="18"/>
    <x v="18"/>
    <n v="44430"/>
    <s v="MAICAO"/>
    <n v="420202"/>
    <s v="GENERACIONES &quot;SACÚDETE&quot; - JÓVENES"/>
    <x v="0"/>
    <x v="0"/>
    <s v="C-4102-1500-21-0-4102045-02-00-153"/>
    <n v="80"/>
    <x v="0"/>
    <x v="18"/>
    <n v="30811200"/>
    <m/>
    <n v="7702800"/>
    <n v="7702800"/>
    <n v="7702800"/>
    <n v="7702800"/>
  </r>
  <r>
    <x v="18"/>
    <x v="18"/>
    <n v="44560"/>
    <s v="MANAURE"/>
    <n v="420201"/>
    <s v="GENERACIONES &quot;SACÚDETE&quot; - ADOLESCENTES"/>
    <x v="0"/>
    <x v="0"/>
    <s v="C-4102-1500-21-0-4102045-02-00-153"/>
    <n v="270"/>
    <x v="0"/>
    <x v="18"/>
    <n v="103987800"/>
    <m/>
    <n v="25996950"/>
    <n v="25996950"/>
    <n v="25996950"/>
    <n v="25996950"/>
  </r>
  <r>
    <x v="18"/>
    <x v="18"/>
    <n v="44560"/>
    <s v="MANAURE"/>
    <n v="420202"/>
    <s v="GENERACIONES &quot;SACÚDETE&quot; - JÓVENES"/>
    <x v="0"/>
    <x v="0"/>
    <s v="C-4102-1500-21-0-4102045-02-00-153"/>
    <n v="120"/>
    <x v="0"/>
    <x v="18"/>
    <n v="46216800"/>
    <m/>
    <n v="11554200"/>
    <n v="11554200"/>
    <n v="11554200"/>
    <n v="11554200"/>
  </r>
  <r>
    <x v="18"/>
    <x v="18"/>
    <n v="44847"/>
    <s v="URIBIA"/>
    <n v="420201"/>
    <s v="GENERACIONES &quot;SACÚDETE&quot; - ADOLESCENTES"/>
    <x v="0"/>
    <x v="0"/>
    <s v="C-4102-1500-21-0-4102045-02-00-153"/>
    <n v="440"/>
    <x v="0"/>
    <x v="18"/>
    <n v="169461600"/>
    <m/>
    <n v="42365400"/>
    <n v="42365400"/>
    <n v="42365400"/>
    <n v="42365400"/>
  </r>
  <r>
    <x v="18"/>
    <x v="18"/>
    <n v="44847"/>
    <s v="URIBIA"/>
    <n v="420202"/>
    <s v="GENERACIONES &quot;SACÚDETE&quot; - JÓVENES"/>
    <x v="0"/>
    <x v="0"/>
    <s v="C-4102-1500-21-0-4102045-02-00-153"/>
    <n v="190"/>
    <x v="0"/>
    <x v="18"/>
    <n v="73176600"/>
    <m/>
    <n v="18294150"/>
    <n v="18294150"/>
    <n v="18294150"/>
    <n v="18294150"/>
  </r>
  <r>
    <x v="18"/>
    <x v="18"/>
    <n v="44874"/>
    <s v="VILLANUEVA"/>
    <n v="420201"/>
    <s v="GENERACIONES &quot;SACÚDETE&quot; - ADOLESCENTES"/>
    <x v="0"/>
    <x v="0"/>
    <s v="C-4102-1500-21-0-4102045-02-00-153"/>
    <n v="120"/>
    <x v="0"/>
    <x v="18"/>
    <n v="46216800"/>
    <m/>
    <n v="11554200"/>
    <n v="11554200"/>
    <n v="11554200"/>
    <n v="11554200"/>
  </r>
  <r>
    <x v="18"/>
    <x v="18"/>
    <n v="44874"/>
    <s v="VILLANUEVA"/>
    <n v="420202"/>
    <s v="GENERACIONES &quot;SACÚDETE&quot; - JÓVEN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855"/>
    <s v="URUMITA"/>
    <n v="420201"/>
    <s v="GENERACIONES &quot;SACÚDETE&quot; - ADOLESCENTES"/>
    <x v="0"/>
    <x v="0"/>
    <s v="C-4102-1500-21-0-4102045-02-00-153"/>
    <n v="60"/>
    <x v="0"/>
    <x v="18"/>
    <n v="23108400"/>
    <m/>
    <n v="5777100"/>
    <n v="5777100"/>
    <n v="5777100"/>
    <n v="5777100"/>
  </r>
  <r>
    <x v="18"/>
    <x v="18"/>
    <n v="44855"/>
    <s v="URUMITA"/>
    <n v="420202"/>
    <s v="GENERACIONES &quot;SACÚDETE&quot; - JÓVENES"/>
    <x v="0"/>
    <x v="0"/>
    <s v="C-4102-1500-21-0-4102045-02-00-153"/>
    <n v="30"/>
    <x v="0"/>
    <x v="18"/>
    <n v="11554200"/>
    <m/>
    <n v="2888550"/>
    <n v="2888550"/>
    <n v="2888550"/>
    <n v="2888550"/>
  </r>
  <r>
    <x v="18"/>
    <x v="18"/>
    <n v="44090"/>
    <s v="DIBULLA"/>
    <n v="420201"/>
    <s v="GENERACIONES &quot;SACÚDETE&quot; - ADOLESCENTES"/>
    <x v="0"/>
    <x v="2"/>
    <s v="C-4102-1500-21-0-4102045-02-00-153"/>
    <n v="110"/>
    <x v="0"/>
    <x v="18"/>
    <n v="42365400"/>
    <m/>
    <n v="10591350"/>
    <n v="10591350"/>
    <n v="10591350"/>
    <n v="10591350"/>
  </r>
  <r>
    <x v="18"/>
    <x v="18"/>
    <n v="44090"/>
    <s v="DIBULLA"/>
    <n v="420202"/>
    <s v="GENERACIONES &quot;SACÚDETE&quot; - JÓVENES"/>
    <x v="0"/>
    <x v="2"/>
    <s v="C-4102-1500-21-0-4102045-02-00-153"/>
    <n v="50"/>
    <x v="0"/>
    <x v="18"/>
    <n v="19257000"/>
    <m/>
    <n v="4814250"/>
    <n v="4814250"/>
    <n v="4814250"/>
    <n v="4814250"/>
  </r>
  <r>
    <x v="18"/>
    <x v="18"/>
    <n v="44650"/>
    <s v="SAN JUAN DEL CESAR"/>
    <n v="420201"/>
    <s v="GENERACIONES &quot;SACÚDETE&quot; - ADOLESCENTES"/>
    <x v="0"/>
    <x v="2"/>
    <s v="C-4102-1500-21-0-4102045-02-00-153"/>
    <n v="70"/>
    <x v="0"/>
    <x v="18"/>
    <n v="26959800"/>
    <m/>
    <n v="6739950"/>
    <n v="6739950"/>
    <n v="6739950"/>
    <n v="6739950"/>
  </r>
  <r>
    <x v="18"/>
    <x v="18"/>
    <n v="44650"/>
    <s v="SAN JUAN DEL CESAR"/>
    <n v="420202"/>
    <s v="GENERACIONES &quot;SACÚDETE&quot; - JÓVENES"/>
    <x v="0"/>
    <x v="2"/>
    <s v="C-4102-1500-21-0-4102045-02-00-153"/>
    <n v="30"/>
    <x v="0"/>
    <x v="18"/>
    <n v="11554200"/>
    <m/>
    <n v="2888550"/>
    <n v="2888550"/>
    <n v="2888550"/>
    <n v="2888550"/>
  </r>
  <r>
    <x v="19"/>
    <x v="19"/>
    <n v="47258"/>
    <s v="EL PIÑON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258"/>
    <s v="EL PIÑON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268"/>
    <s v="EL RETEN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268"/>
    <s v="EL RETEN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551"/>
    <s v="PIVIJAY"/>
    <n v="420201"/>
    <s v="GENERACIONES &quot;SACÚDETE&quot; - ADOLESCENTES"/>
    <x v="0"/>
    <x v="0"/>
    <s v="C-4102-1500-21-0-4102045-02-00-153"/>
    <n v="120"/>
    <x v="0"/>
    <x v="19"/>
    <n v="43937280"/>
    <m/>
    <n v="10984320"/>
    <n v="10984320"/>
    <n v="10984320"/>
    <n v="10984320"/>
  </r>
  <r>
    <x v="19"/>
    <x v="19"/>
    <n v="47551"/>
    <s v="PIVIJAY"/>
    <n v="420202"/>
    <s v="GENERACIONES &quot;SACÚDETE&quot; - JÓVEN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570"/>
    <s v="PUEBLOVIEJ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570"/>
    <s v="PUEBLOVIEJ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980"/>
    <s v="ZONA BANANER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980"/>
    <s v="ZONA BANANER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161"/>
    <s v="CERRO DE SAN ANTONI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161"/>
    <s v="CERRO DE SAN ANTONI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205"/>
    <s v="CONCORDI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205"/>
    <s v="CONCORDI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541"/>
    <s v="PEDRAZ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541"/>
    <s v="PEDRAZ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675"/>
    <s v="SALAMIN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675"/>
    <s v="SALAMIN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960"/>
    <s v="ZAPAYAN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960"/>
    <s v="ZAPAYAN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605"/>
    <s v="REMOLIN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605"/>
    <s v="REMOLIN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745"/>
    <s v="SITIONUEV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745"/>
    <s v="SITIONUEV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030"/>
    <s v="ALGARROB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030"/>
    <s v="ALGARROB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170"/>
    <s v="CHIVOL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170"/>
    <s v="CHIVOL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460"/>
    <s v="NUEVA GRANAD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460"/>
    <s v="NUEVA GRANAD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660"/>
    <s v="SABANAS DE SAN ANGEL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660"/>
    <s v="SABANAS DE SAN ANGEL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798"/>
    <s v="TENERIFE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798"/>
    <s v="TENERIFE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245"/>
    <s v="EL BANCO"/>
    <n v="420201"/>
    <s v="GENERACIONES &quot;SACÚDETE&quot; - ADOLESCENTES"/>
    <x v="0"/>
    <x v="0"/>
    <s v="C-4102-1500-21-0-4102045-02-00-153"/>
    <n v="150"/>
    <x v="0"/>
    <x v="19"/>
    <n v="54921600"/>
    <m/>
    <n v="13730400"/>
    <n v="13730400"/>
    <n v="13730400"/>
    <n v="13730400"/>
  </r>
  <r>
    <x v="19"/>
    <x v="19"/>
    <n v="47245"/>
    <s v="EL BANCO"/>
    <n v="420202"/>
    <s v="GENERACIONES &quot;SACÚDETE&quot; - JÓVEN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318"/>
    <s v="GUAMAL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318"/>
    <s v="GUAMAL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692"/>
    <s v="SAN SEBASTIAN DE BUENAVIST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692"/>
    <s v="SAN SEBASTIAN DE BUENAVIST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545"/>
    <s v="PIJIÑO DEL CARMEN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545"/>
    <s v="PIJIÑO DEL CARMEN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703"/>
    <s v="SAN ZENON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703"/>
    <s v="SAN ZENON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707"/>
    <s v="SANTA ANA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707"/>
    <s v="SANTA ANA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19"/>
    <x v="19"/>
    <n v="47720"/>
    <s v="SANTA BARBARA DE PINTO"/>
    <n v="420201"/>
    <s v="GENERACIONES &quot;SACÚDETE&quot; - ADOLESCENTES"/>
    <x v="0"/>
    <x v="0"/>
    <s v="C-4102-1500-21-0-4102045-02-00-153"/>
    <n v="60"/>
    <x v="0"/>
    <x v="19"/>
    <n v="21968640"/>
    <m/>
    <n v="5492160"/>
    <n v="5492160"/>
    <n v="5492160"/>
    <n v="5492160"/>
  </r>
  <r>
    <x v="19"/>
    <x v="19"/>
    <n v="47720"/>
    <s v="SANTA BARBARA DE PINTO"/>
    <n v="420202"/>
    <s v="GENERACIONES &quot;SACÚDETE&quot; - JÓVENES"/>
    <x v="0"/>
    <x v="0"/>
    <s v="C-4102-1500-21-0-4102045-02-00-153"/>
    <n v="30"/>
    <x v="0"/>
    <x v="19"/>
    <n v="10984320"/>
    <m/>
    <n v="2746080"/>
    <n v="2746080"/>
    <n v="2746080"/>
    <n v="2746080"/>
  </r>
  <r>
    <x v="20"/>
    <x v="20"/>
    <n v="50006"/>
    <s v="ACACIAS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006"/>
    <s v="ACACIAS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110"/>
    <s v="BARRANCA DE UPIA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110"/>
    <s v="BARRANCA DE UPIA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124"/>
    <s v="CABUYARO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124"/>
    <s v="CABUYARO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223"/>
    <s v="CUBARRAL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223"/>
    <s v="CUBARRAL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251"/>
    <s v="EL CASTILLO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251"/>
    <s v="EL CASTILLO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270"/>
    <s v="EL DORADO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270"/>
    <s v="EL DORADO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313"/>
    <s v="GRANADA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313"/>
    <s v="GRANADA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400"/>
    <s v="LEJANIAS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400"/>
    <s v="LEJANIAS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568"/>
    <s v="PUERTO GAITAN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568"/>
    <s v="PUERTO GAITAN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573"/>
    <s v="PUERTO LOPEZ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573"/>
    <s v="PUERTO LOPEZ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683"/>
    <s v="SAN JUAN DE ARAMA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683"/>
    <s v="SAN JUAN DE ARAMA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689"/>
    <s v="SAN MARTIN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689"/>
    <s v="SAN MARTIN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287"/>
    <s v="FUENTE DE ORO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287"/>
    <s v="FUENTE DE ORO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318"/>
    <s v="GUAMAL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318"/>
    <s v="GUAMAL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680"/>
    <s v="SAN CARLOS DE GUAROA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680"/>
    <s v="SAN CARLOS DE GUAROA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226"/>
    <s v="CUMARAL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226"/>
    <s v="CUMARAL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606"/>
    <s v="RESTREPO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606"/>
    <s v="RESTREPO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150"/>
    <s v="CASTILLA LA NUEVA"/>
    <n v="420207"/>
    <s v="GENERACIONES &quot;SACÚDETE&quot; - ADOLESCENTES (BID)"/>
    <x v="1"/>
    <x v="1"/>
    <s v="C-4102-1500-21-0-4102045-02-21-153"/>
    <n v="60"/>
    <x v="0"/>
    <x v="20"/>
    <n v="22354320"/>
    <m/>
    <n v="5588580"/>
    <n v="5588580"/>
    <n v="5588580"/>
    <n v="5588580"/>
  </r>
  <r>
    <x v="20"/>
    <x v="20"/>
    <n v="50150"/>
    <s v="CASTILLA LA NUEVA"/>
    <n v="420208"/>
    <s v="GENERACIONES &quot;SACÚDETE&quot; - JÓVENES (BID)"/>
    <x v="1"/>
    <x v="1"/>
    <s v="C-4102-1500-21-0-4102045-02-21-153"/>
    <n v="30"/>
    <x v="0"/>
    <x v="20"/>
    <n v="11177160"/>
    <m/>
    <n v="2794290"/>
    <n v="2794290"/>
    <n v="2794290"/>
    <n v="2794290"/>
  </r>
  <r>
    <x v="20"/>
    <x v="20"/>
    <n v="50001"/>
    <s v="VILLAVICENCIO"/>
    <n v="420207"/>
    <s v="GENERACIONES &quot;SACÚDETE&quot; - ADOLESCENTES (BID)"/>
    <x v="1"/>
    <x v="1"/>
    <s v="C-4102-1500-21-0-4102045-02-21-153"/>
    <n v="265"/>
    <x v="0"/>
    <x v="20"/>
    <n v="98731580"/>
    <m/>
    <n v="24682895"/>
    <n v="24682895"/>
    <n v="24682895"/>
    <n v="24682895"/>
  </r>
  <r>
    <x v="20"/>
    <x v="20"/>
    <n v="50001"/>
    <s v="VILLAVICENCIO"/>
    <n v="420208"/>
    <s v="GENERACIONES &quot;SACÚDETE&quot; - JÓVENES (BID)"/>
    <x v="1"/>
    <x v="1"/>
    <s v="C-4102-1500-21-0-4102045-02-21-153"/>
    <n v="115"/>
    <x v="0"/>
    <x v="20"/>
    <n v="42845780"/>
    <m/>
    <n v="10711445"/>
    <n v="10711445"/>
    <n v="10711445"/>
    <n v="10711445"/>
  </r>
  <r>
    <x v="20"/>
    <x v="20"/>
    <n v="50577"/>
    <s v="PUERTO LLERAS"/>
    <n v="420207"/>
    <s v="GENERACIONES &quot;SACÚDETE&quot; - ADOLESCENTES (BID)"/>
    <x v="1"/>
    <x v="1"/>
    <s v="C-4102-1500-21-0-4102045-02-21-153"/>
    <n v="70"/>
    <x v="0"/>
    <x v="20"/>
    <n v="26080040"/>
    <m/>
    <n v="6520010"/>
    <n v="6520010"/>
    <n v="6520010"/>
    <n v="6520010"/>
  </r>
  <r>
    <x v="20"/>
    <x v="20"/>
    <n v="50577"/>
    <s v="PUERTO LLERAS"/>
    <n v="420208"/>
    <s v="GENERACIONES &quot;SACÚDETE&quot; - JÓVENES (BID)"/>
    <x v="1"/>
    <x v="1"/>
    <s v="C-4102-1500-21-0-4102045-02-21-153"/>
    <n v="35"/>
    <x v="0"/>
    <x v="20"/>
    <n v="13040020"/>
    <m/>
    <n v="3260005"/>
    <n v="3260005"/>
    <n v="3260005"/>
    <n v="3260005"/>
  </r>
  <r>
    <x v="20"/>
    <x v="20"/>
    <n v="50711"/>
    <s v="VISTAHERMOSA"/>
    <n v="420207"/>
    <s v="GENERACIONES &quot;SACÚDETE&quot; - ADOLESCENTES (BID)"/>
    <x v="1"/>
    <x v="1"/>
    <s v="C-4102-1500-21-0-4102045-02-21-153"/>
    <n v="70"/>
    <x v="0"/>
    <x v="20"/>
    <n v="26080040"/>
    <m/>
    <n v="6520010"/>
    <n v="6520010"/>
    <n v="6520010"/>
    <n v="6520010"/>
  </r>
  <r>
    <x v="20"/>
    <x v="20"/>
    <n v="50711"/>
    <s v="VISTAHERMOSA"/>
    <n v="420208"/>
    <s v="GENERACIONES &quot;SACÚDETE&quot; - JÓVENES (BID)"/>
    <x v="1"/>
    <x v="1"/>
    <s v="C-4102-1500-21-0-4102045-02-21-153"/>
    <n v="35"/>
    <x v="0"/>
    <x v="20"/>
    <n v="13040020"/>
    <m/>
    <n v="3260005"/>
    <n v="3260005"/>
    <n v="3260005"/>
    <n v="3260005"/>
  </r>
  <r>
    <x v="21"/>
    <x v="21"/>
    <n v="52250"/>
    <s v="EL CHARCO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250"/>
    <s v="EL CHARCO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390"/>
    <s v="LA TOLA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390"/>
    <s v="LA TOLA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473"/>
    <s v="MOSQUERA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473"/>
    <s v="MOSQUERA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079"/>
    <s v="BARBACOAS"/>
    <n v="420201"/>
    <s v="GENERACIONES &quot;SACÚDETE&quot; - ADOLESCENTES"/>
    <x v="0"/>
    <x v="0"/>
    <s v="C-4102-1500-21-0-4102045-02-00-153"/>
    <n v="130"/>
    <x v="0"/>
    <x v="21"/>
    <n v="48073480"/>
    <m/>
    <n v="12018370"/>
    <n v="12018370"/>
    <n v="12018370"/>
    <n v="12018370"/>
  </r>
  <r>
    <x v="21"/>
    <x v="21"/>
    <n v="52079"/>
    <s v="BARBACOAS"/>
    <n v="420202"/>
    <s v="GENERACIONES &quot;SACÚDETE&quot; - JÓVEN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427"/>
    <s v="MAGUI"/>
    <n v="420201"/>
    <s v="GENERACIONES &quot;SACÚDETE&quot; - ADOLESCENTES"/>
    <x v="0"/>
    <x v="0"/>
    <s v="C-4102-1500-21-0-4102045-02-00-153"/>
    <n v="125"/>
    <x v="0"/>
    <x v="21"/>
    <n v="46224500"/>
    <m/>
    <n v="11556125"/>
    <n v="11556125"/>
    <n v="11556125"/>
    <n v="11556125"/>
  </r>
  <r>
    <x v="21"/>
    <x v="21"/>
    <n v="52427"/>
    <s v="MAGUI"/>
    <n v="420202"/>
    <s v="GENERACIONES &quot;SACÚDETE&quot; - JÓVENES"/>
    <x v="0"/>
    <x v="0"/>
    <s v="C-4102-1500-21-0-4102045-02-00-153"/>
    <n v="50"/>
    <x v="0"/>
    <x v="21"/>
    <n v="18489800"/>
    <m/>
    <n v="4622450"/>
    <n v="4622450"/>
    <n v="4622450"/>
    <n v="4622450"/>
  </r>
  <r>
    <x v="21"/>
    <x v="21"/>
    <n v="52520"/>
    <s v="FRANCISCO PIZARRO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520"/>
    <s v="FRANCISCO PIZARRO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621"/>
    <s v="ROBERTO PAYAN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621"/>
    <s v="ROBERTO PAYAN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835"/>
    <s v="SAN ANDRÉS DE TUMACO"/>
    <n v="420201"/>
    <s v="GENERACIONES &quot;SACÚDETE&quot; - ADOLESCENTES"/>
    <x v="0"/>
    <x v="0"/>
    <s v="C-4102-1500-21-0-4102045-02-00-153"/>
    <n v="255"/>
    <x v="0"/>
    <x v="21"/>
    <n v="94297980"/>
    <m/>
    <n v="23574495"/>
    <n v="23574495"/>
    <n v="23574495"/>
    <n v="23574495"/>
  </r>
  <r>
    <x v="21"/>
    <x v="21"/>
    <n v="52835"/>
    <s v="SAN ANDRÉS DE TUMACO"/>
    <n v="420202"/>
    <s v="GENERACIONES &quot;SACÚDETE&quot; - JÓVENES"/>
    <x v="0"/>
    <x v="0"/>
    <s v="C-4102-1500-21-0-4102045-02-00-153"/>
    <n v="110"/>
    <x v="0"/>
    <x v="21"/>
    <n v="40677560"/>
    <m/>
    <n v="10169390"/>
    <n v="10169390"/>
    <n v="10169390"/>
    <n v="10169390"/>
  </r>
  <r>
    <x v="21"/>
    <x v="21"/>
    <n v="52215"/>
    <s v="CORDOBA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215"/>
    <s v="CORDOBA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258"/>
    <s v="EL TABLON DE GOMEZ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258"/>
    <s v="EL TABLON DE GOMEZ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260"/>
    <s v="EL TAMBO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260"/>
    <s v="EL TAMBO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356"/>
    <s v="IPIALES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356"/>
    <s v="IPIALES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612"/>
    <s v="RICAURTE"/>
    <n v="420201"/>
    <s v="GENERACIONES &quot;SACÚDETE&quot; - ADOLESCENTES"/>
    <x v="0"/>
    <x v="0"/>
    <s v="C-4102-1500-21-0-4102045-02-00-153"/>
    <n v="120"/>
    <x v="0"/>
    <x v="21"/>
    <n v="44375520"/>
    <m/>
    <n v="11093880"/>
    <n v="11093880"/>
    <n v="11093880"/>
    <n v="11093880"/>
  </r>
  <r>
    <x v="21"/>
    <x v="21"/>
    <n v="52612"/>
    <s v="RICAURTE"/>
    <n v="420202"/>
    <s v="GENERACIONES &quot;SACÚDETE&quot; - JÓVEN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683"/>
    <s v="SANDONA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683"/>
    <s v="SANDONA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224"/>
    <s v="CUASPUD CARLOSAMA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224"/>
    <s v="CUASPUD CARLOSAMA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838"/>
    <s v="TUQUERRES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838"/>
    <s v="TUQUERRES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227"/>
    <s v="CUMBAL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227"/>
    <s v="CUMBAL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585"/>
    <s v="PUPIALES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585"/>
    <s v="PUPIALES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565"/>
    <s v="PROVIDENCIA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565"/>
    <s v="PROVIDENCIA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699"/>
    <s v="SANTACRUZ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699"/>
    <s v="SANTACRUZ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687"/>
    <s v="SAN LORENZO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687"/>
    <s v="SAN LORENZO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001"/>
    <s v="PASTO"/>
    <n v="420207"/>
    <s v="GENERACIONES &quot;SACÚDETE&quot; - ADOLESCENTES (BID)"/>
    <x v="1"/>
    <x v="1"/>
    <s v="C-4102-1500-21-0-4102045-02-21-153"/>
    <n v="130"/>
    <x v="0"/>
    <x v="21"/>
    <n v="48073480"/>
    <m/>
    <n v="12018370"/>
    <n v="12018370"/>
    <n v="12018370"/>
    <n v="12018370"/>
  </r>
  <r>
    <x v="21"/>
    <x v="21"/>
    <n v="52001"/>
    <s v="PASTO"/>
    <n v="420208"/>
    <s v="GENERACIONES &quot;SACÚDETE&quot; - JÓVENES (BID)"/>
    <x v="1"/>
    <x v="1"/>
    <s v="C-4102-1500-21-0-4102045-02-21-153"/>
    <n v="70"/>
    <x v="0"/>
    <x v="21"/>
    <n v="25885720"/>
    <m/>
    <n v="6471430"/>
    <n v="6471430"/>
    <n v="6471430"/>
    <n v="6471430"/>
  </r>
  <r>
    <x v="21"/>
    <x v="21"/>
    <n v="52323"/>
    <s v="GUACHUCAL"/>
    <n v="420201"/>
    <s v="GENERACIONES &quot;SACÚDETE&quot; - ADOLESCENTES"/>
    <x v="0"/>
    <x v="0"/>
    <s v="C-4102-1500-21-0-4102045-02-00-153"/>
    <n v="60"/>
    <x v="0"/>
    <x v="21"/>
    <n v="22187760"/>
    <m/>
    <n v="5546940"/>
    <n v="5546940"/>
    <n v="5546940"/>
    <n v="5546940"/>
  </r>
  <r>
    <x v="21"/>
    <x v="21"/>
    <n v="52323"/>
    <s v="GUACHUCAL"/>
    <n v="420202"/>
    <s v="GENERACIONES &quot;SACÚDETE&quot; - JÓVENES"/>
    <x v="0"/>
    <x v="0"/>
    <s v="C-4102-1500-21-0-4102045-02-00-153"/>
    <n v="30"/>
    <x v="0"/>
    <x v="21"/>
    <n v="11093880"/>
    <m/>
    <n v="2773470"/>
    <n v="2773470"/>
    <n v="2773470"/>
    <n v="2773470"/>
  </r>
  <r>
    <x v="21"/>
    <x v="21"/>
    <n v="52233"/>
    <s v="CUMBITARA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233"/>
    <s v="CUMBITARA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405"/>
    <s v="LEIVA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405"/>
    <s v="LEIVA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418"/>
    <s v="LOS ANDES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418"/>
    <s v="LOS ANDES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540"/>
    <s v="POLICARPA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540"/>
    <s v="POLICARPA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1"/>
    <x v="21"/>
    <n v="52256"/>
    <s v="EL ROSARIO"/>
    <n v="420207"/>
    <s v="GENERACIONES &quot;SACÚDETE&quot; - ADOLESCENTES (BID)"/>
    <x v="1"/>
    <x v="1"/>
    <s v="C-4102-1500-21-0-4102045-02-21-153"/>
    <n v="60"/>
    <x v="0"/>
    <x v="21"/>
    <n v="22187760"/>
    <m/>
    <n v="5546940"/>
    <n v="5546940"/>
    <n v="5546940"/>
    <n v="5546940"/>
  </r>
  <r>
    <x v="21"/>
    <x v="21"/>
    <n v="52256"/>
    <s v="EL ROSARIO"/>
    <n v="420208"/>
    <s v="GENERACIONES &quot;SACÚDETE&quot; - JÓVENES (BID)"/>
    <x v="1"/>
    <x v="1"/>
    <s v="C-4102-1500-21-0-4102045-02-21-153"/>
    <n v="30"/>
    <x v="0"/>
    <x v="21"/>
    <n v="11093880"/>
    <m/>
    <n v="2773470"/>
    <n v="2773470"/>
    <n v="2773470"/>
    <n v="2773470"/>
  </r>
  <r>
    <x v="22"/>
    <x v="22"/>
    <n v="54261"/>
    <s v="EL ZULIA"/>
    <n v="420201"/>
    <s v="GENERACIONES &quot;SACÚDETE&quot; - ADOLESCENTES"/>
    <x v="0"/>
    <x v="0"/>
    <s v="C-4102-1500-21-0-4102045-02-00-153"/>
    <n v="60"/>
    <x v="0"/>
    <x v="22"/>
    <n v="22338720"/>
    <m/>
    <n v="5584680"/>
    <n v="5584680"/>
    <n v="5584680"/>
    <n v="5584680"/>
  </r>
  <r>
    <x v="22"/>
    <x v="22"/>
    <n v="54261"/>
    <s v="EL ZULIA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313"/>
    <s v="GRAMALOTE"/>
    <n v="420201"/>
    <s v="GENERACIONES &quot;SACÚDETE&quot; - ADOLESCENTES"/>
    <x v="0"/>
    <x v="0"/>
    <s v="C-4102-1500-21-0-4102045-02-00-153"/>
    <n v="30"/>
    <x v="0"/>
    <x v="22"/>
    <n v="11169360"/>
    <m/>
    <n v="2792340"/>
    <n v="2792340"/>
    <n v="2792340"/>
    <n v="2792340"/>
  </r>
  <r>
    <x v="22"/>
    <x v="22"/>
    <n v="54313"/>
    <s v="GRAMALOTE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498"/>
    <s v="OCAÑA"/>
    <n v="420201"/>
    <s v="GENERACIONES &quot;SACÚDETE&quot; - ADOLESCENTES"/>
    <x v="0"/>
    <x v="0"/>
    <s v="C-4102-1500-21-0-4102045-02-00-153"/>
    <n v="180"/>
    <x v="0"/>
    <x v="22"/>
    <n v="67016160"/>
    <m/>
    <n v="16754040"/>
    <n v="16754040"/>
    <n v="16754040"/>
    <n v="16754040"/>
  </r>
  <r>
    <x v="22"/>
    <x v="22"/>
    <n v="54498"/>
    <s v="OCAÑA"/>
    <n v="420202"/>
    <s v="GENERACIONES &quot;SACÚDETE&quot; - JÓVENES"/>
    <x v="0"/>
    <x v="0"/>
    <s v="C-4102-1500-21-0-4102045-02-00-153"/>
    <n v="60"/>
    <x v="0"/>
    <x v="22"/>
    <n v="22338720"/>
    <m/>
    <n v="5584680"/>
    <n v="5584680"/>
    <n v="5584680"/>
    <n v="5584680"/>
  </r>
  <r>
    <x v="22"/>
    <x v="22"/>
    <n v="54553"/>
    <s v="PUERTO SANTANDER"/>
    <n v="420201"/>
    <s v="GENERACIONES &quot;SACÚDETE&quot; - ADOLESCENTES"/>
    <x v="0"/>
    <x v="0"/>
    <s v="C-4102-1500-21-0-4102045-02-00-153"/>
    <n v="60"/>
    <x v="0"/>
    <x v="22"/>
    <n v="22338720"/>
    <m/>
    <n v="5584680"/>
    <n v="5584680"/>
    <n v="5584680"/>
    <n v="5584680"/>
  </r>
  <r>
    <x v="22"/>
    <x v="22"/>
    <n v="54553"/>
    <s v="PUERTO SANTANDER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874"/>
    <s v="VILLA DEL ROSARIO"/>
    <n v="420201"/>
    <s v="GENERACIONES &quot;SACÚDETE&quot; - ADOLESCENTES"/>
    <x v="0"/>
    <x v="0"/>
    <s v="C-4102-1500-21-0-4102045-02-00-153"/>
    <n v="90"/>
    <x v="0"/>
    <x v="22"/>
    <n v="33508080"/>
    <m/>
    <n v="8377020"/>
    <n v="8377020"/>
    <n v="8377020"/>
    <n v="8377020"/>
  </r>
  <r>
    <x v="22"/>
    <x v="22"/>
    <n v="54874"/>
    <s v="VILLA DEL ROSARIO"/>
    <n v="420202"/>
    <s v="GENERACIONES &quot;SACÚDETE&quot; - JÓVENES"/>
    <x v="0"/>
    <x v="0"/>
    <s v="C-4102-1500-21-0-4102045-02-00-153"/>
    <n v="30"/>
    <x v="0"/>
    <x v="22"/>
    <n v="11169360"/>
    <m/>
    <n v="2792340"/>
    <n v="2792340"/>
    <n v="2792340"/>
    <n v="2792340"/>
  </r>
  <r>
    <x v="22"/>
    <x v="22"/>
    <n v="54172"/>
    <s v="CHINACOTA"/>
    <n v="420201"/>
    <s v="GENERACIONES &quot;SACÚDETE&quot; - ADOLESCENTES"/>
    <x v="0"/>
    <x v="0"/>
    <s v="C-4102-1500-21-0-4102045-02-00-153"/>
    <n v="70"/>
    <x v="0"/>
    <x v="22"/>
    <n v="26061840"/>
    <m/>
    <n v="6515460"/>
    <n v="6515460"/>
    <n v="6515460"/>
    <n v="6515460"/>
  </r>
  <r>
    <x v="22"/>
    <x v="22"/>
    <n v="54172"/>
    <s v="CHNACOTA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051"/>
    <s v="ARBOLEDAS"/>
    <n v="420201"/>
    <s v="GENERACIONES &quot;SACÚDETE&quot; - ADOLESCENTES"/>
    <x v="0"/>
    <x v="0"/>
    <s v="C-4102-1500-21-0-4102045-02-00-153"/>
    <n v="40"/>
    <x v="0"/>
    <x v="22"/>
    <n v="14892480"/>
    <m/>
    <n v="3723120"/>
    <n v="3723120"/>
    <n v="3723120"/>
    <n v="3723120"/>
  </r>
  <r>
    <x v="22"/>
    <x v="22"/>
    <n v="54051"/>
    <s v="ARBOLEDAS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518"/>
    <s v="PAMPLONA"/>
    <n v="420201"/>
    <s v="GENERACIONES &quot;SACÚDETE&quot; - ADOLESCENTES"/>
    <x v="0"/>
    <x v="0"/>
    <s v="C-4102-1500-21-0-4102045-02-00-153"/>
    <n v="40"/>
    <x v="0"/>
    <x v="22"/>
    <n v="14892480"/>
    <m/>
    <n v="3723120"/>
    <n v="3723120"/>
    <n v="3723120"/>
    <n v="3723120"/>
  </r>
  <r>
    <x v="22"/>
    <x v="22"/>
    <n v="54518"/>
    <s v="PAMPLONA"/>
    <n v="420202"/>
    <s v="GENERACIONES &quot;SACÚDETE&quot; - JÓVENES"/>
    <x v="0"/>
    <x v="0"/>
    <s v="C-4102-1500-21-0-4102045-02-00-153"/>
    <n v="20"/>
    <x v="0"/>
    <x v="22"/>
    <n v="7446240"/>
    <m/>
    <n v="1861560"/>
    <n v="1861560"/>
    <n v="1861560"/>
    <n v="1861560"/>
  </r>
  <r>
    <x v="22"/>
    <x v="22"/>
    <n v="54001"/>
    <s v="SAN JOSÉ DE CÚCUTA"/>
    <n v="420201"/>
    <s v="GENERACIONES &quot;SACÚDETE&quot; - ADOLESCENTES"/>
    <x v="0"/>
    <x v="0"/>
    <s v="C-4102-1500-21-0-4102045-02-00-153"/>
    <n v="495"/>
    <x v="0"/>
    <x v="22"/>
    <n v="184294440"/>
    <m/>
    <n v="46073610"/>
    <n v="46073610"/>
    <n v="46073610"/>
    <n v="46073610"/>
  </r>
  <r>
    <x v="22"/>
    <x v="22"/>
    <n v="54001"/>
    <s v="SAN JOSÉ DE CÚCUTA"/>
    <n v="420202"/>
    <s v="GENERACIONES &quot;SACÚDETE&quot; - JÓVENES"/>
    <x v="0"/>
    <x v="0"/>
    <s v="C-4102-1500-21-0-4102045-02-00-153"/>
    <n v="255"/>
    <x v="0"/>
    <x v="22"/>
    <n v="94939560"/>
    <m/>
    <n v="23734890"/>
    <n v="23734890"/>
    <n v="23734890"/>
    <n v="23734890"/>
  </r>
  <r>
    <x v="22"/>
    <x v="22"/>
    <n v="54405"/>
    <s v="LOS PATIOS"/>
    <n v="420201"/>
    <s v="GENERACIONES &quot;SACÚDETE&quot; - ADOLESCENTES"/>
    <x v="0"/>
    <x v="0"/>
    <s v="C-4102-1500-21-0-4102045-02-00-153"/>
    <n v="90"/>
    <x v="0"/>
    <x v="22"/>
    <n v="33508080"/>
    <m/>
    <n v="8377020"/>
    <n v="8377020"/>
    <n v="8377020"/>
    <n v="8377020"/>
  </r>
  <r>
    <x v="22"/>
    <x v="22"/>
    <n v="54405"/>
    <s v="LOS PATIOS"/>
    <n v="420202"/>
    <s v="GENERACIONES &quot;SACÚDETE&quot; - JÓVENES"/>
    <x v="0"/>
    <x v="0"/>
    <s v="C-4102-1500-21-0-4102045-02-00-153"/>
    <n v="30"/>
    <x v="0"/>
    <x v="22"/>
    <n v="11169360"/>
    <m/>
    <n v="2792340"/>
    <n v="2792340"/>
    <n v="2792340"/>
    <n v="2792340"/>
  </r>
  <r>
    <x v="23"/>
    <x v="23"/>
    <n v="86573"/>
    <s v="PUERTO LEGUIZAMO"/>
    <n v="420201"/>
    <s v="GENERACIONES &quot;SACÚDETE&quot; - ADOLESCENTES"/>
    <x v="0"/>
    <x v="0"/>
    <s v="C-4102-1500-21-0-4102045-02-00-153"/>
    <n v="250"/>
    <x v="0"/>
    <x v="23"/>
    <n v="170302000"/>
    <m/>
    <n v="42575500"/>
    <n v="42575500"/>
    <n v="42575500"/>
    <n v="42575500"/>
  </r>
  <r>
    <x v="23"/>
    <x v="23"/>
    <n v="86573"/>
    <s v="PUERTO LEGUIZAMO"/>
    <n v="420202"/>
    <s v="GENERACIONES &quot;SACÚDETE&quot; - JÓVENES"/>
    <x v="0"/>
    <x v="0"/>
    <s v="C-4102-1500-21-0-4102045-02-00-153"/>
    <n v="110"/>
    <x v="0"/>
    <x v="23"/>
    <n v="74932880"/>
    <m/>
    <n v="18733220"/>
    <n v="18733220"/>
    <n v="18733220"/>
    <n v="18733220"/>
  </r>
  <r>
    <x v="23"/>
    <x v="23"/>
    <n v="86749"/>
    <s v="SIBUNDOY"/>
    <n v="420201"/>
    <s v="GENERACIONES &quot;SACÚDETE&quot; - ADOLESCENTES"/>
    <x v="0"/>
    <x v="0"/>
    <s v="C-4102-1500-21-0-4102045-02-00-153"/>
    <n v="60"/>
    <x v="0"/>
    <x v="23"/>
    <n v="40872480"/>
    <m/>
    <n v="10218120"/>
    <n v="10218120"/>
    <n v="10218120"/>
    <n v="10218120"/>
  </r>
  <r>
    <x v="23"/>
    <x v="23"/>
    <n v="86749"/>
    <s v="SIBUNDOY"/>
    <n v="420202"/>
    <s v="GENERACIONES &quot;SACÚDETE&quot; - JÓVENES"/>
    <x v="0"/>
    <x v="0"/>
    <s v="C-4102-1500-21-0-4102045-02-00-153"/>
    <n v="30"/>
    <x v="0"/>
    <x v="23"/>
    <n v="20436240"/>
    <m/>
    <n v="5109060"/>
    <n v="5109060"/>
    <n v="5109060"/>
    <n v="5109060"/>
  </r>
  <r>
    <x v="23"/>
    <x v="23"/>
    <n v="86755"/>
    <s v="SAN FRANCISCO"/>
    <n v="420201"/>
    <s v="GENERACIONES &quot;SACÚDETE&quot; - ADOLESCENTES"/>
    <x v="0"/>
    <x v="0"/>
    <s v="C-4102-1500-21-0-4102045-02-00-153"/>
    <n v="60"/>
    <x v="0"/>
    <x v="23"/>
    <n v="40872480"/>
    <m/>
    <n v="10218120"/>
    <n v="10218120"/>
    <n v="10218120"/>
    <n v="10218120"/>
  </r>
  <r>
    <x v="23"/>
    <x v="23"/>
    <n v="86755"/>
    <s v="SAN FRANCISCO"/>
    <n v="420202"/>
    <s v="GENERACIONES &quot;SACÚDETE&quot; - JÓVENES"/>
    <x v="0"/>
    <x v="0"/>
    <s v="C-4102-1500-21-0-4102045-02-00-153"/>
    <n v="30"/>
    <x v="0"/>
    <x v="23"/>
    <n v="20436240"/>
    <m/>
    <n v="5109060"/>
    <n v="5109060"/>
    <n v="5109060"/>
    <n v="5109060"/>
  </r>
  <r>
    <x v="23"/>
    <x v="23"/>
    <n v="86760"/>
    <s v="SANTIAGO"/>
    <n v="420201"/>
    <s v="GENERACIONES &quot;SACÚDETE&quot; - ADOLESCENTES"/>
    <x v="0"/>
    <x v="0"/>
    <s v="C-4102-1500-21-0-4102045-02-00-153"/>
    <n v="60"/>
    <x v="0"/>
    <x v="23"/>
    <n v="40872480"/>
    <m/>
    <n v="10218120"/>
    <n v="10218120"/>
    <n v="10218120"/>
    <n v="10218120"/>
  </r>
  <r>
    <x v="23"/>
    <x v="23"/>
    <n v="86760"/>
    <s v="SANTIAGO"/>
    <n v="420202"/>
    <s v="GENERACIONES &quot;SACÚDETE&quot; - JÓVENES"/>
    <x v="0"/>
    <x v="0"/>
    <s v="C-4102-1500-21-0-4102045-02-00-153"/>
    <n v="30"/>
    <x v="0"/>
    <x v="23"/>
    <n v="20436240"/>
    <m/>
    <n v="5109060"/>
    <n v="5109060"/>
    <n v="5109060"/>
    <n v="5109060"/>
  </r>
  <r>
    <x v="23"/>
    <x v="23"/>
    <n v="86571"/>
    <s v="PUERTO GUZMÁN"/>
    <n v="420201"/>
    <s v="GENERACIONES &quot;SACÚDETE&quot; - ADOLESCENTES"/>
    <x v="0"/>
    <x v="2"/>
    <s v="C-4102-1500-21-0-4102045-02-00-153"/>
    <n v="70"/>
    <x v="0"/>
    <x v="23"/>
    <n v="47684560"/>
    <m/>
    <n v="11921140"/>
    <n v="11921140"/>
    <n v="11921140"/>
    <n v="11921140"/>
  </r>
  <r>
    <x v="23"/>
    <x v="23"/>
    <n v="86571"/>
    <s v="PUERTO GUZMÁN"/>
    <n v="420202"/>
    <s v="GENERACIONES &quot;SACÚDETE&quot; - JÓVENES"/>
    <x v="0"/>
    <x v="2"/>
    <s v="C-4102-1500-21-0-4102045-02-00-153"/>
    <n v="30"/>
    <x v="0"/>
    <x v="23"/>
    <n v="20436240"/>
    <m/>
    <n v="5109060"/>
    <n v="5109060"/>
    <n v="5109060"/>
    <n v="5109060"/>
  </r>
  <r>
    <x v="23"/>
    <x v="23"/>
    <n v="86568"/>
    <s v="PUERTO ASÍS"/>
    <n v="420201"/>
    <s v="GENERACIONES &quot;SACÚDETE&quot; - ADOLESCENTES"/>
    <x v="0"/>
    <x v="2"/>
    <s v="C-4102-1500-21-0-4102045-02-00-153"/>
    <n v="70"/>
    <x v="0"/>
    <x v="23"/>
    <n v="47684560"/>
    <m/>
    <n v="11921140"/>
    <n v="11921140"/>
    <n v="11921140"/>
    <n v="11921140"/>
  </r>
  <r>
    <x v="23"/>
    <x v="23"/>
    <n v="86568"/>
    <s v="PUERTO ASÍS"/>
    <n v="420202"/>
    <s v="GENERACIONES &quot;SACÚDETE&quot; - JÓVENES"/>
    <x v="0"/>
    <x v="2"/>
    <s v="C-4102-1500-21-0-4102045-02-00-153"/>
    <n v="30"/>
    <x v="0"/>
    <x v="23"/>
    <n v="20436240"/>
    <m/>
    <n v="5109060"/>
    <n v="5109060"/>
    <n v="5109060"/>
    <n v="5109060"/>
  </r>
  <r>
    <x v="24"/>
    <x v="24"/>
    <n v="63001"/>
    <s v="ARMENIA"/>
    <n v="420201"/>
    <s v="GENERACIONES &quot;SACÚDETE&quot; - ADOLESCENTES"/>
    <x v="0"/>
    <x v="0"/>
    <s v="C-4102-1500-21-0-4102045-02-00-153"/>
    <n v="180"/>
    <x v="0"/>
    <x v="24"/>
    <n v="75783600"/>
    <m/>
    <n v="18945900"/>
    <n v="18945900"/>
    <n v="18945900"/>
    <n v="18945900"/>
  </r>
  <r>
    <x v="24"/>
    <x v="24"/>
    <n v="63001"/>
    <s v="ARMENIA"/>
    <n v="420202"/>
    <s v="GENERACIONES &quot;SACÚDETE&quot; - JÓVENES"/>
    <x v="0"/>
    <x v="0"/>
    <s v="C-4102-1500-21-0-4102045-02-00-153"/>
    <n v="90"/>
    <x v="0"/>
    <x v="24"/>
    <n v="37891800"/>
    <m/>
    <n v="9472950"/>
    <n v="9472950"/>
    <n v="9472950"/>
    <n v="9472950"/>
  </r>
  <r>
    <x v="24"/>
    <x v="24"/>
    <n v="63111"/>
    <s v="BUENAVIST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111"/>
    <s v="BUENAVIST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130"/>
    <s v="CALARC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130"/>
    <s v="CALARC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401"/>
    <s v="LA TEBAID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401"/>
    <s v="LA TEBAID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548"/>
    <s v="PIJAO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548"/>
    <s v="PIJAO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190"/>
    <s v="CIRCASI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190"/>
    <s v="CIRCASI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272"/>
    <s v="FILANDI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272"/>
    <s v="FILANDI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470"/>
    <s v="MONTENEGRO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470"/>
    <s v="MONTENEGRO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594"/>
    <s v="QUIMBAY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594"/>
    <s v="QUIMBAY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4"/>
    <x v="24"/>
    <n v="63302"/>
    <s v="GENOVA"/>
    <n v="420201"/>
    <s v="GENERACIONES &quot;SACÚDETE&quot; - ADOLESCENTES"/>
    <x v="0"/>
    <x v="0"/>
    <s v="C-4102-1500-21-0-4102045-02-00-153"/>
    <n v="40"/>
    <x v="0"/>
    <x v="24"/>
    <n v="16840800"/>
    <m/>
    <n v="4210200"/>
    <n v="4210200"/>
    <n v="4210200"/>
    <n v="4210200"/>
  </r>
  <r>
    <x v="24"/>
    <x v="24"/>
    <n v="63302"/>
    <s v="GENOVA"/>
    <n v="420202"/>
    <s v="GENERACIONES &quot;SACÚDETE&quot; - JÓVENES"/>
    <x v="0"/>
    <x v="0"/>
    <s v="C-4102-1500-21-0-4102045-02-00-153"/>
    <n v="20"/>
    <x v="0"/>
    <x v="24"/>
    <n v="8420400"/>
    <m/>
    <n v="2105100"/>
    <n v="2105100"/>
    <n v="2105100"/>
    <n v="2105100"/>
  </r>
  <r>
    <x v="25"/>
    <x v="25"/>
    <n v="66001"/>
    <s v="PEREIRA"/>
    <n v="420207"/>
    <s v="GENERACIONES &quot;SACÚDETE&quot; - ADOLESCENTES (BID)"/>
    <x v="1"/>
    <x v="1"/>
    <s v="C-4102-1500-21-0-4102045-02-21-153"/>
    <n v="250"/>
    <x v="0"/>
    <x v="25"/>
    <n v="94059000"/>
    <m/>
    <n v="23514750"/>
    <n v="23514750"/>
    <n v="23514750"/>
    <n v="23514750"/>
  </r>
  <r>
    <x v="25"/>
    <x v="25"/>
    <n v="66001"/>
    <s v="PEREIRA"/>
    <n v="420208"/>
    <s v="GENERACIONES &quot;SACÚDETE&quot; - JÓVENES (BID)"/>
    <x v="1"/>
    <x v="1"/>
    <s v="C-4102-1500-21-0-4102045-02-21-153"/>
    <n v="120"/>
    <x v="0"/>
    <x v="25"/>
    <n v="45148320"/>
    <m/>
    <n v="11287080"/>
    <n v="11287080"/>
    <n v="11287080"/>
    <n v="11287080"/>
  </r>
  <r>
    <x v="25"/>
    <x v="25"/>
    <n v="66440"/>
    <s v="MARSELLA"/>
    <n v="420207"/>
    <s v="GENERACIONES &quot;SACÚDETE&quot; - ADOLESCENTES (BID)"/>
    <x v="1"/>
    <x v="1"/>
    <s v="C-4102-1500-21-0-4102045-02-21-153"/>
    <n v="70"/>
    <x v="0"/>
    <x v="25"/>
    <n v="26336520"/>
    <m/>
    <n v="6584130"/>
    <n v="6584130"/>
    <n v="6584130"/>
    <n v="6584130"/>
  </r>
  <r>
    <x v="25"/>
    <x v="25"/>
    <n v="66440"/>
    <s v="MARSELL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045"/>
    <s v="API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045"/>
    <s v="API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088"/>
    <s v="BELEN DE UMBRI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088"/>
    <s v="BELEN DE UMBRI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440"/>
    <s v="MARSELL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440"/>
    <s v="MARSELL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456"/>
    <s v="MISTRATO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456"/>
    <s v="MISTRATO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572"/>
    <s v="PUEBLO RICO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572"/>
    <s v="PUEBLO RICO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682"/>
    <s v="SANTA ROSA DE CABAL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682"/>
    <s v="SANTA ROSA DE CABAL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383"/>
    <s v="LA CELI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383"/>
    <s v="LA CELI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400"/>
    <s v="LA VIRGINI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400"/>
    <s v="LA VIRGINI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687"/>
    <s v="SANTUARIO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687"/>
    <s v="SANTUARIO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318"/>
    <s v="GUATIC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318"/>
    <s v="GUATIC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594"/>
    <s v="QUINCHIA"/>
    <n v="420207"/>
    <s v="GENERACIONES &quot;SACÚDETE&quot; - ADOLESCENTES (BID)"/>
    <x v="1"/>
    <x v="1"/>
    <s v="C-4102-1500-21-0-4102045-02-21-153"/>
    <n v="60"/>
    <x v="0"/>
    <x v="25"/>
    <n v="22574160"/>
    <m/>
    <n v="5643540"/>
    <n v="5643540"/>
    <n v="5643540"/>
    <n v="5643540"/>
  </r>
  <r>
    <x v="25"/>
    <x v="25"/>
    <n v="66594"/>
    <s v="QUINCHIA"/>
    <n v="420208"/>
    <s v="GENERACIONES &quot;SACÚDETE&quot; - JÓVENES (BID)"/>
    <x v="1"/>
    <x v="1"/>
    <s v="C-4102-1500-21-0-4102045-02-21-153"/>
    <n v="30"/>
    <x v="0"/>
    <x v="25"/>
    <n v="11287080"/>
    <m/>
    <n v="2821770"/>
    <n v="2821770"/>
    <n v="2821770"/>
    <n v="2821770"/>
  </r>
  <r>
    <x v="25"/>
    <x v="25"/>
    <n v="66170"/>
    <s v="DOSQUEBRADAS"/>
    <n v="420207"/>
    <s v="GENERACIONES &quot;SACÚDETE&quot; - ADOLESCENTES (BID)"/>
    <x v="1"/>
    <x v="1"/>
    <s v="C-4102-1500-21-0-4102045-02-21-153"/>
    <n v="190"/>
    <x v="0"/>
    <x v="25"/>
    <n v="71484840"/>
    <m/>
    <n v="17871210"/>
    <n v="17871210"/>
    <n v="17871210"/>
    <n v="17871210"/>
  </r>
  <r>
    <x v="25"/>
    <x v="25"/>
    <n v="66170"/>
    <s v="DOSQUEBRADAS"/>
    <n v="420208"/>
    <s v="GENERACIONES &quot;SACÚDETE&quot; - JÓVENES (BID)"/>
    <x v="1"/>
    <x v="1"/>
    <s v="C-4102-1500-21-0-4102045-02-21-153"/>
    <n v="80"/>
    <x v="0"/>
    <x v="25"/>
    <n v="30098880"/>
    <m/>
    <n v="7524720"/>
    <n v="7524720"/>
    <n v="7524720"/>
    <n v="7524720"/>
  </r>
  <r>
    <x v="26"/>
    <x v="26"/>
    <n v="88001"/>
    <s v="SAN ANDRÉS"/>
    <n v="420201"/>
    <s v="GENERACIONES &quot;SACÚDETE&quot; - ADOLESCENTES"/>
    <x v="0"/>
    <x v="0"/>
    <s v="C-4102-1500-21-0-4102045-02-00-153"/>
    <n v="1150"/>
    <x v="0"/>
    <x v="26"/>
    <n v="515379400"/>
    <m/>
    <n v="128844850"/>
    <n v="128844850"/>
    <n v="128844850"/>
    <n v="128844850"/>
  </r>
  <r>
    <x v="26"/>
    <x v="26"/>
    <n v="88001"/>
    <s v="SAN ANDRÉS"/>
    <n v="420202"/>
    <s v="GENERACIONES &quot;SACÚDETE&quot; - JÓVENES"/>
    <x v="0"/>
    <x v="0"/>
    <s v="C-4102-1500-21-0-4102045-02-00-153"/>
    <n v="180"/>
    <x v="0"/>
    <x v="26"/>
    <n v="80668080"/>
    <m/>
    <n v="20167020"/>
    <n v="20167020"/>
    <n v="20167020"/>
    <n v="20167020"/>
  </r>
  <r>
    <x v="26"/>
    <x v="26"/>
    <n v="88564"/>
    <s v="PROVIDENCIA"/>
    <n v="420201"/>
    <s v="GENERACIONES &quot;SACÚDETE&quot; - ADOLESCENTES"/>
    <x v="0"/>
    <x v="0"/>
    <s v="C-4102-1500-21-0-4102045-02-00-153"/>
    <n v="220"/>
    <x v="0"/>
    <x v="26"/>
    <n v="98594320"/>
    <m/>
    <n v="24648580"/>
    <n v="24648580"/>
    <n v="24648580"/>
    <n v="24648580"/>
  </r>
  <r>
    <x v="26"/>
    <x v="26"/>
    <n v="88564"/>
    <s v="PROVIDENCIA"/>
    <n v="420202"/>
    <s v="GENERACIONES &quot;SACÚDETE&quot; - JÓVENES"/>
    <x v="0"/>
    <x v="0"/>
    <s v="C-4102-1500-21-0-4102045-02-00-153"/>
    <n v="50"/>
    <x v="0"/>
    <x v="26"/>
    <n v="22407800"/>
    <m/>
    <n v="5601950"/>
    <n v="5601950"/>
    <n v="5601950"/>
    <n v="5601950"/>
  </r>
  <r>
    <x v="27"/>
    <x v="27"/>
    <n v="68001"/>
    <s v="BUCARAMANGA"/>
    <n v="420201"/>
    <s v="GENERACIONES &quot;SACÚDETE&quot; - ADOLESCENTES"/>
    <x v="0"/>
    <x v="0"/>
    <s v="C-4102-1500-21-0-4102045-02-00-153"/>
    <n v="320"/>
    <x v="0"/>
    <x v="27"/>
    <n v="115783680"/>
    <m/>
    <n v="28945920"/>
    <n v="28945920"/>
    <n v="28945920"/>
    <n v="28945920"/>
  </r>
  <r>
    <x v="27"/>
    <x v="27"/>
    <n v="68001"/>
    <s v="BUCARAMANGA"/>
    <n v="420202"/>
    <s v="GENERACIONES &quot;SACÚDETE&quot; - JÓVENES"/>
    <x v="0"/>
    <x v="0"/>
    <s v="C-4102-1500-21-0-4102045-02-00-153"/>
    <n v="130"/>
    <x v="0"/>
    <x v="27"/>
    <n v="47037120"/>
    <m/>
    <n v="11759280"/>
    <n v="11759280"/>
    <n v="11759280"/>
    <n v="11759280"/>
  </r>
  <r>
    <x v="27"/>
    <x v="27"/>
    <n v="68081"/>
    <s v="BARRANCABERMEJA"/>
    <n v="420201"/>
    <s v="GENERACIONES &quot;SACÚDETE&quot; - ADOLESCENTES"/>
    <x v="0"/>
    <x v="0"/>
    <s v="C-4102-1500-21-0-4102045-02-00-153"/>
    <n v="120"/>
    <x v="0"/>
    <x v="27"/>
    <n v="43418880"/>
    <m/>
    <n v="10854720"/>
    <n v="10854720"/>
    <n v="10854720"/>
    <n v="10854720"/>
  </r>
  <r>
    <x v="27"/>
    <x v="27"/>
    <n v="68081"/>
    <s v="BARRANCABERMEJA"/>
    <n v="420202"/>
    <s v="GENERACIONES &quot;SACÚDETE&quot; - JÓVEN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276"/>
    <s v="FLORIDABLANC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276"/>
    <s v="FLORIDABLANC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307"/>
    <s v="GIRON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307"/>
    <s v="GIRON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406"/>
    <s v="LEBRIJ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406"/>
    <s v="LEBRIJ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432"/>
    <s v="MALAG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432"/>
    <s v="MALAG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464"/>
    <s v="MOGOTES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464"/>
    <s v="MOGOTES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547"/>
    <s v="PIEDECUEST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547"/>
    <s v="PIEDECUEST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575"/>
    <s v="PUERTO WILCHES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575"/>
    <s v="PUERTO WILCHES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655"/>
    <s v="SABANA DE TORRES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655"/>
    <s v="SABANA DE TORRES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190"/>
    <s v="CIMITARR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190"/>
    <s v="CIMITARR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615"/>
    <s v="RIONEGRO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615"/>
    <s v="RIONEGRO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255"/>
    <s v="EL PLAYON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255"/>
    <s v="EL PLAYON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689"/>
    <s v="SAN VICENTE DE CHUCURI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689"/>
    <s v="SAN VICENTE DE CHUCURI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745"/>
    <s v="SIMACOT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745"/>
    <s v="SIMACOT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235"/>
    <s v="EL CARMEN DE CHUCURI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235"/>
    <s v="EL CARMEN DE CHUCURI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167"/>
    <s v="CHARAL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167"/>
    <s v="CHARAL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755"/>
    <s v="SOCORRO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755"/>
    <s v="SOCORRO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500"/>
    <s v="OIB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500"/>
    <s v="OIB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077"/>
    <s v="BARBOS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077"/>
    <s v="BARBOS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861"/>
    <s v="VELEZ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861"/>
    <s v="VELEZ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368"/>
    <s v="JESUS MARIA 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368"/>
    <s v="JESUS MARIA 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444"/>
    <s v="MATANZ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444"/>
    <s v="MATANZ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207"/>
    <s v="CONCEPCION 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207"/>
    <s v="CONCEPCION 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679"/>
    <s v="SAN GIL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679"/>
    <s v="SAN GIL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7"/>
    <x v="27"/>
    <n v="68770"/>
    <s v="SUAITA"/>
    <n v="420201"/>
    <s v="GENERACIONES &quot;SACÚDETE&quot; - ADOLESCENTES"/>
    <x v="0"/>
    <x v="0"/>
    <s v="C-4102-1500-21-0-4102045-02-00-153"/>
    <n v="60"/>
    <x v="0"/>
    <x v="27"/>
    <n v="21709440"/>
    <m/>
    <n v="5427360"/>
    <n v="5427360"/>
    <n v="5427360"/>
    <n v="5427360"/>
  </r>
  <r>
    <x v="27"/>
    <x v="27"/>
    <n v="68770"/>
    <s v="SUAITA"/>
    <n v="420202"/>
    <s v="GENERACIONES &quot;SACÚDETE&quot; - JÓVENES"/>
    <x v="0"/>
    <x v="0"/>
    <s v="C-4102-1500-21-0-4102045-02-00-153"/>
    <n v="30"/>
    <x v="0"/>
    <x v="27"/>
    <n v="10854720"/>
    <m/>
    <n v="2713680"/>
    <n v="2713680"/>
    <n v="2713680"/>
    <n v="2713680"/>
  </r>
  <r>
    <x v="28"/>
    <x v="28"/>
    <n v="70001"/>
    <s v="SINCELEJO"/>
    <n v="420201"/>
    <s v="GENERACIONES &quot;SACÚDETE&quot; - ADOLESCENTES"/>
    <x v="0"/>
    <x v="0"/>
    <s v="C-4102-1500-21-0-4102045-02-00-153"/>
    <n v="510"/>
    <x v="0"/>
    <x v="28"/>
    <n v="188563320"/>
    <m/>
    <n v="47140830"/>
    <n v="47140830"/>
    <n v="47140830"/>
    <n v="47140830"/>
  </r>
  <r>
    <x v="28"/>
    <x v="28"/>
    <n v="70001"/>
    <s v="SINCELEJO"/>
    <n v="420202"/>
    <s v="GENERACIONES &quot;SACÚDETE&quot; - JÓVENES"/>
    <x v="0"/>
    <x v="0"/>
    <s v="C-4102-1500-21-0-4102045-02-00-153"/>
    <n v="220"/>
    <x v="0"/>
    <x v="28"/>
    <n v="81341040"/>
    <m/>
    <n v="20335260"/>
    <n v="20335260"/>
    <n v="20335260"/>
    <n v="20335260"/>
  </r>
  <r>
    <x v="28"/>
    <x v="28"/>
    <n v="70110"/>
    <s v="BUENAVISTA"/>
    <n v="420201"/>
    <s v="GENERACIONES &quot;SACÚDETE&quot; - ADOLESCENTES"/>
    <x v="0"/>
    <x v="0"/>
    <s v="C-4102-1500-21-0-4102045-02-00-153"/>
    <n v="70"/>
    <x v="0"/>
    <x v="28"/>
    <n v="25881240"/>
    <m/>
    <n v="6470310"/>
    <n v="6470310"/>
    <n v="6470310"/>
    <n v="6470310"/>
  </r>
  <r>
    <x v="28"/>
    <x v="28"/>
    <n v="70110"/>
    <s v="BUENAVISTA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124"/>
    <s v="CAIMITO"/>
    <n v="420201"/>
    <s v="GENERACIONES &quot;SACÚDETE&quot; - ADOLESCENTES"/>
    <x v="0"/>
    <x v="0"/>
    <s v="C-4102-1500-21-0-4102045-02-00-153"/>
    <n v="70"/>
    <x v="0"/>
    <x v="28"/>
    <n v="25881240"/>
    <m/>
    <n v="6470310"/>
    <n v="6470310"/>
    <n v="6470310"/>
    <n v="6470310"/>
  </r>
  <r>
    <x v="28"/>
    <x v="28"/>
    <n v="70124"/>
    <s v="CAIMITO"/>
    <n v="420202"/>
    <s v="GENERACIONES &quot;SACÚDETE&quot; - JÓVENES"/>
    <x v="0"/>
    <x v="0"/>
    <s v="C-4102-1500-21-0-4102045-02-00-153"/>
    <n v="20"/>
    <x v="0"/>
    <x v="28"/>
    <n v="7394640"/>
    <m/>
    <n v="1848660"/>
    <n v="1848660"/>
    <n v="1848660"/>
    <n v="1848660"/>
  </r>
  <r>
    <x v="28"/>
    <x v="28"/>
    <n v="70215"/>
    <s v="COROZAL"/>
    <n v="420201"/>
    <s v="GENERACIONES &quot;SACÚDETE&quot; - ADOLESCENTES"/>
    <x v="0"/>
    <x v="0"/>
    <s v="C-4102-1500-21-0-4102045-02-00-153"/>
    <n v="60"/>
    <x v="0"/>
    <x v="28"/>
    <n v="22183920"/>
    <m/>
    <n v="5545980"/>
    <n v="5545980"/>
    <n v="5545980"/>
    <n v="5545980"/>
  </r>
  <r>
    <x v="28"/>
    <x v="28"/>
    <n v="70215"/>
    <s v="COROZAL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221"/>
    <s v="COVEÑAS"/>
    <n v="420201"/>
    <s v="GENERACIONES &quot;SACÚDETE&quot; - ADOLESCENTES"/>
    <x v="0"/>
    <x v="0"/>
    <s v="C-4102-1500-21-0-4102045-02-00-153"/>
    <n v="100"/>
    <x v="0"/>
    <x v="28"/>
    <n v="36973200"/>
    <m/>
    <n v="9243300"/>
    <n v="9243300"/>
    <n v="9243300"/>
    <n v="9243300"/>
  </r>
  <r>
    <x v="28"/>
    <x v="28"/>
    <n v="70221"/>
    <s v="COVEÑAS"/>
    <n v="420202"/>
    <s v="GENERACIONES &quot;SACÚDETE&quot; - JÓVENES"/>
    <x v="0"/>
    <x v="0"/>
    <s v="C-4102-1500-21-0-4102045-02-00-153"/>
    <n v="40"/>
    <x v="0"/>
    <x v="28"/>
    <n v="14789280"/>
    <m/>
    <n v="3697320"/>
    <n v="3697320"/>
    <n v="3697320"/>
    <n v="3697320"/>
  </r>
  <r>
    <x v="28"/>
    <x v="28"/>
    <n v="70233"/>
    <s v="EL ROBLE"/>
    <n v="420201"/>
    <s v="GENERACIONES &quot;SACÚDETE&quot; - ADOLESCENTES"/>
    <x v="0"/>
    <x v="0"/>
    <s v="C-4102-1500-21-0-4102045-02-00-153"/>
    <n v="61"/>
    <x v="0"/>
    <x v="28"/>
    <n v="22553652"/>
    <m/>
    <n v="5638413"/>
    <n v="5638413"/>
    <n v="5638413"/>
    <n v="5638413"/>
  </r>
  <r>
    <x v="28"/>
    <x v="28"/>
    <n v="70233"/>
    <s v="EL ROBLE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235"/>
    <s v="GALERAS"/>
    <n v="420201"/>
    <s v="GENERACIONES &quot;SACÚDETE&quot; - ADOLESCENTES"/>
    <x v="0"/>
    <x v="0"/>
    <s v="C-4102-1500-21-0-4102045-02-00-153"/>
    <n v="60"/>
    <x v="0"/>
    <x v="28"/>
    <n v="22183920"/>
    <m/>
    <n v="5545980"/>
    <n v="5545980"/>
    <n v="5545980"/>
    <n v="5545980"/>
  </r>
  <r>
    <x v="28"/>
    <x v="28"/>
    <n v="70235"/>
    <s v="GALERAS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265"/>
    <s v="GUARANDA"/>
    <n v="420201"/>
    <s v="GENERACIONES &quot;SACÚDETE&quot; - ADOLESCENT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265"/>
    <s v="GUARANDA"/>
    <n v="420202"/>
    <s v="GENERACIONES &quot;SACÚDETE&quot; - JÓVENES"/>
    <x v="0"/>
    <x v="0"/>
    <s v="C-4102-1500-21-0-4102045-02-00-153"/>
    <n v="20"/>
    <x v="0"/>
    <x v="28"/>
    <n v="7394640"/>
    <m/>
    <n v="1848660"/>
    <n v="1848660"/>
    <n v="1848660"/>
    <n v="1848660"/>
  </r>
  <r>
    <x v="28"/>
    <x v="28"/>
    <n v="70429"/>
    <s v="MAJAGUAL"/>
    <n v="420201"/>
    <s v="GENERACIONES &quot;SACÚDETE&quot; - ADOLESCENTES"/>
    <x v="0"/>
    <x v="0"/>
    <s v="C-4102-1500-21-0-4102045-02-00-153"/>
    <n v="100"/>
    <x v="0"/>
    <x v="28"/>
    <n v="36973200"/>
    <m/>
    <n v="9243300"/>
    <n v="9243300"/>
    <n v="9243300"/>
    <n v="9243300"/>
  </r>
  <r>
    <x v="28"/>
    <x v="28"/>
    <n v="70429"/>
    <s v="MAJAGUAL"/>
    <n v="420202"/>
    <s v="GENERACIONES &quot;SACÚDETE&quot; - JÓVENES"/>
    <x v="0"/>
    <x v="0"/>
    <s v="C-4102-1500-21-0-4102045-02-00-153"/>
    <n v="50"/>
    <x v="0"/>
    <x v="28"/>
    <n v="18486600"/>
    <m/>
    <n v="4621650"/>
    <n v="4621650"/>
    <n v="4621650"/>
    <n v="4621650"/>
  </r>
  <r>
    <x v="28"/>
    <x v="28"/>
    <n v="70670"/>
    <s v="SAMPUÉS"/>
    <n v="420201"/>
    <s v="GENERACIONES &quot;SACÚDETE&quot; - ADOLESCENTES"/>
    <x v="0"/>
    <x v="0"/>
    <s v="C-4102-1500-21-0-4102045-02-00-153"/>
    <n v="120"/>
    <x v="0"/>
    <x v="28"/>
    <n v="44367840"/>
    <m/>
    <n v="11091960"/>
    <n v="11091960"/>
    <n v="11091960"/>
    <n v="11091960"/>
  </r>
  <r>
    <x v="28"/>
    <x v="28"/>
    <n v="70670"/>
    <s v="SAMPUÉS"/>
    <n v="420202"/>
    <s v="GENERACIONES &quot;SACÚDETE&quot; - JÓVENES"/>
    <x v="0"/>
    <x v="0"/>
    <s v="C-4102-1500-21-0-4102045-02-00-153"/>
    <n v="50"/>
    <x v="0"/>
    <x v="28"/>
    <n v="18486600"/>
    <m/>
    <n v="4621650"/>
    <n v="4621650"/>
    <n v="4621650"/>
    <n v="4621650"/>
  </r>
  <r>
    <x v="28"/>
    <x v="28"/>
    <n v="70678"/>
    <s v="SAN BENITO ABAD"/>
    <n v="420201"/>
    <s v="GENERACIONES &quot;SACÚDETE&quot; - ADOLESCENTES"/>
    <x v="0"/>
    <x v="0"/>
    <s v="C-4102-1500-21-0-4102045-02-00-153"/>
    <n v="60"/>
    <x v="0"/>
    <x v="28"/>
    <n v="22183920"/>
    <m/>
    <n v="5545980"/>
    <n v="5545980"/>
    <n v="5545980"/>
    <n v="5545980"/>
  </r>
  <r>
    <x v="28"/>
    <x v="28"/>
    <n v="70678"/>
    <s v="SAN BENITO ABAD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708"/>
    <s v="SAN MARCOS"/>
    <n v="420201"/>
    <s v="GENERACIONES &quot;SACÚDETE&quot; - ADOLESCENTES"/>
    <x v="0"/>
    <x v="0"/>
    <s v="C-4102-1500-21-0-4102045-02-00-153"/>
    <n v="150"/>
    <x v="0"/>
    <x v="28"/>
    <n v="55459800"/>
    <m/>
    <n v="13864950"/>
    <n v="13864950"/>
    <n v="13864950"/>
    <n v="13864950"/>
  </r>
  <r>
    <x v="28"/>
    <x v="28"/>
    <n v="70708"/>
    <s v="SAN MARCOS"/>
    <n v="420202"/>
    <s v="GENERACIONES &quot;SACÚDETE&quot; - JÓVENES"/>
    <x v="0"/>
    <x v="0"/>
    <s v="C-4102-1500-21-0-4102045-02-00-153"/>
    <n v="70"/>
    <x v="0"/>
    <x v="28"/>
    <n v="25881240"/>
    <m/>
    <n v="6470310"/>
    <n v="6470310"/>
    <n v="6470310"/>
    <n v="6470310"/>
  </r>
  <r>
    <x v="28"/>
    <x v="28"/>
    <n v="70717"/>
    <s v="SAN PEDRO"/>
    <n v="420201"/>
    <s v="GENERACIONES &quot;SACÚDETE&quot; - ADOLESCENTES"/>
    <x v="0"/>
    <x v="0"/>
    <s v="C-4102-1500-21-0-4102045-02-00-153"/>
    <n v="80"/>
    <x v="0"/>
    <x v="28"/>
    <n v="29578560"/>
    <m/>
    <n v="7394640"/>
    <n v="7394640"/>
    <n v="7394640"/>
    <n v="7394640"/>
  </r>
  <r>
    <x v="28"/>
    <x v="28"/>
    <n v="70717"/>
    <s v="SAN PEDRO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742"/>
    <s v="SAN LUIS DE SINCE"/>
    <n v="420201"/>
    <s v="GENERACIONES &quot;SACÚDETE&quot; - ADOLESCENTES"/>
    <x v="0"/>
    <x v="0"/>
    <s v="C-4102-1500-21-0-4102045-02-00-153"/>
    <n v="60"/>
    <x v="0"/>
    <x v="28"/>
    <n v="22183920"/>
    <m/>
    <n v="5545980"/>
    <n v="5545980"/>
    <n v="5545980"/>
    <n v="5545980"/>
  </r>
  <r>
    <x v="28"/>
    <x v="28"/>
    <n v="70742"/>
    <s v="SAN LUIS DE SINCE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771"/>
    <s v="SUCRE"/>
    <n v="420201"/>
    <s v="GENERACIONES &quot;SACÚDETE&quot; - ADOLESCENTES"/>
    <x v="0"/>
    <x v="0"/>
    <s v="C-4102-1500-21-0-4102045-02-00-153"/>
    <n v="100"/>
    <x v="0"/>
    <x v="28"/>
    <n v="36973200"/>
    <m/>
    <n v="9243300"/>
    <n v="9243300"/>
    <n v="9243300"/>
    <n v="9243300"/>
  </r>
  <r>
    <x v="28"/>
    <x v="28"/>
    <n v="70771"/>
    <s v="SUCRE"/>
    <n v="420202"/>
    <s v="GENERACIONES &quot;SACÚDETE&quot; - JÓVENES"/>
    <x v="0"/>
    <x v="0"/>
    <s v="C-4102-1500-21-0-4102045-02-00-153"/>
    <n v="40"/>
    <x v="0"/>
    <x v="28"/>
    <n v="14789280"/>
    <m/>
    <n v="3697320"/>
    <n v="3697320"/>
    <n v="3697320"/>
    <n v="3697320"/>
  </r>
  <r>
    <x v="28"/>
    <x v="28"/>
    <n v="70820"/>
    <s v="SANTIAGO DE TOLU"/>
    <n v="420201"/>
    <s v="GENERACIONES &quot;SACÚDETE&quot; - ADOLESCENTES"/>
    <x v="0"/>
    <x v="0"/>
    <s v="C-4102-1500-21-0-4102045-02-00-153"/>
    <n v="170"/>
    <x v="0"/>
    <x v="28"/>
    <n v="62854440"/>
    <m/>
    <n v="15713610"/>
    <n v="15713610"/>
    <n v="15713610"/>
    <n v="15713610"/>
  </r>
  <r>
    <x v="28"/>
    <x v="28"/>
    <n v="70820"/>
    <s v="SANTIAGO DE TOLU"/>
    <n v="420202"/>
    <s v="GENERACIONES &quot;SACÚDETE&quot; - JÓVENES"/>
    <x v="0"/>
    <x v="0"/>
    <s v="C-4102-1500-21-0-4102045-02-00-153"/>
    <n v="70"/>
    <x v="0"/>
    <x v="28"/>
    <n v="25881240"/>
    <m/>
    <n v="6470310"/>
    <n v="6470310"/>
    <n v="6470310"/>
    <n v="6470310"/>
  </r>
  <r>
    <x v="28"/>
    <x v="28"/>
    <n v="70702"/>
    <s v="SAN JUAN DE BETULIA"/>
    <n v="420201"/>
    <s v="GENERACIONES &quot;SACÚDETE&quot; - ADOLESCENT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702"/>
    <s v="SAN JUAN DE BETULIA"/>
    <n v="420202"/>
    <s v="GENERACIONES &quot;SACÚDETE&quot; - JÓVENES"/>
    <x v="0"/>
    <x v="0"/>
    <s v="C-4102-1500-21-0-4102045-02-00-153"/>
    <n v="20"/>
    <x v="0"/>
    <x v="28"/>
    <n v="7394640"/>
    <m/>
    <n v="1848660"/>
    <n v="1848660"/>
    <n v="1848660"/>
    <n v="1848660"/>
  </r>
  <r>
    <x v="28"/>
    <x v="28"/>
    <n v="70400"/>
    <s v="LA UNION"/>
    <n v="420201"/>
    <s v="GENERACIONES &quot;SACÚDETE&quot; - ADOLESCENTES"/>
    <x v="0"/>
    <x v="0"/>
    <s v="C-4102-1500-21-0-4102045-02-00-153"/>
    <n v="90"/>
    <x v="0"/>
    <x v="28"/>
    <n v="33275880"/>
    <m/>
    <n v="8318970"/>
    <n v="8318970"/>
    <n v="8318970"/>
    <n v="8318970"/>
  </r>
  <r>
    <x v="28"/>
    <x v="28"/>
    <n v="70400"/>
    <s v="LA UNION"/>
    <n v="420202"/>
    <s v="GENERACIONES &quot;SACÚDETE&quot; - JÓVENES"/>
    <x v="0"/>
    <x v="0"/>
    <s v="C-4102-1500-21-0-4102045-02-00-153"/>
    <n v="30"/>
    <x v="0"/>
    <x v="28"/>
    <n v="11091960"/>
    <m/>
    <n v="2772990"/>
    <n v="2772990"/>
    <n v="2772990"/>
    <n v="2772990"/>
  </r>
  <r>
    <x v="28"/>
    <x v="28"/>
    <n v="70523"/>
    <s v="PALMITO"/>
    <n v="420201"/>
    <s v="GENERACIONES &quot;SACÚDETE&quot; - ADOLESCENTES"/>
    <x v="0"/>
    <x v="2"/>
    <s v="C-4102-1500-21-0-4102045-02-00-153"/>
    <n v="70"/>
    <x v="0"/>
    <x v="28"/>
    <n v="25881240"/>
    <m/>
    <n v="6470310"/>
    <n v="6470310"/>
    <n v="6470310"/>
    <n v="6470310"/>
  </r>
  <r>
    <x v="28"/>
    <x v="28"/>
    <n v="70523"/>
    <s v="PALMITO"/>
    <n v="420202"/>
    <s v="GENERACIONES &quot;SACÚDETE&quot; - JÓVENES"/>
    <x v="0"/>
    <x v="2"/>
    <s v="C-4102-1500-21-0-4102045-02-00-153"/>
    <n v="30"/>
    <x v="0"/>
    <x v="28"/>
    <n v="11091960"/>
    <m/>
    <n v="2772990"/>
    <n v="2772990"/>
    <n v="2772990"/>
    <n v="2772990"/>
  </r>
  <r>
    <x v="28"/>
    <x v="28"/>
    <n v="70713"/>
    <s v="SAN ONOFRE"/>
    <n v="420201"/>
    <s v="GENERACIONES &quot;SACÚDETE&quot; - ADOLESCENTES"/>
    <x v="0"/>
    <x v="2"/>
    <s v="C-4102-1500-21-0-4102045-02-00-153"/>
    <n v="90"/>
    <x v="0"/>
    <x v="28"/>
    <n v="33275880"/>
    <m/>
    <n v="8318970"/>
    <n v="8318970"/>
    <n v="8318970"/>
    <n v="8318970"/>
  </r>
  <r>
    <x v="28"/>
    <x v="28"/>
    <n v="70713"/>
    <s v="SAN ONOFRE"/>
    <n v="420202"/>
    <s v="GENERACIONES &quot;SACÚDETE&quot; - JÓVENES"/>
    <x v="0"/>
    <x v="2"/>
    <s v="C-4102-1500-21-0-4102045-02-00-153"/>
    <n v="40"/>
    <x v="0"/>
    <x v="28"/>
    <n v="14789280"/>
    <m/>
    <n v="3697320"/>
    <n v="3697320"/>
    <n v="3697320"/>
    <n v="3697320"/>
  </r>
  <r>
    <x v="29"/>
    <x v="29"/>
    <n v="73236"/>
    <s v="DOLORES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236"/>
    <s v="DOLORES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449"/>
    <s v="MELGAR 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449"/>
    <s v="MELGAR 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678"/>
    <s v="SAN LUIS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678"/>
    <s v="SAN LUIS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443"/>
    <s v="SAN SEBASTIÁN DE MARIQUIT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443"/>
    <s v="SAN SEBASTIÁN DE MARIQUIT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411"/>
    <s v="LIBANO 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411"/>
    <s v="LIBANO 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152"/>
    <s v="CASABIANC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152"/>
    <s v="CASABIANC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043"/>
    <s v="ANZOATEGUI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043"/>
    <s v="ANZOATEGUI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024"/>
    <s v="ALPUJARR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024"/>
    <s v="ALPUJARR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861"/>
    <s v="VENADILLO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861"/>
    <s v="VENADILLO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148"/>
    <s v="CARMEN DE APICAL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148"/>
    <s v="CARMEN DE APICAL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001"/>
    <s v="IBAGUÉ"/>
    <n v="420207"/>
    <s v="GENERACIONES &quot;SACÚDETE&quot; - ADOLESCENTES (BID)"/>
    <x v="1"/>
    <x v="1"/>
    <s v="C-4102-1500-21-0-4102045-02-21-153"/>
    <n v="190"/>
    <x v="0"/>
    <x v="29"/>
    <n v="70805400"/>
    <m/>
    <n v="17701350"/>
    <n v="17701350"/>
    <n v="17701350"/>
    <n v="17701350"/>
  </r>
  <r>
    <x v="29"/>
    <x v="29"/>
    <n v="73001"/>
    <s v="IBAGUÉ"/>
    <n v="420208"/>
    <s v="GENERACIONES &quot;SACÚDETE&quot; - JÓVENES (BID)"/>
    <x v="1"/>
    <x v="1"/>
    <s v="C-4102-1500-21-0-4102045-02-21-153"/>
    <n v="80"/>
    <x v="0"/>
    <x v="29"/>
    <n v="29812800"/>
    <m/>
    <n v="7453200"/>
    <n v="7453200"/>
    <n v="7453200"/>
    <n v="7453200"/>
  </r>
  <r>
    <x v="29"/>
    <x v="29"/>
    <n v="73030"/>
    <s v="AMBALEMA 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030"/>
    <s v="AMBALEMA 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124"/>
    <s v="CAJAMARC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124"/>
    <s v="CAJAMARC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200"/>
    <s v="COELLO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200"/>
    <s v="COELLO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483"/>
    <s v="NATAGAIM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483"/>
    <s v="NATAGAIM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870"/>
    <s v="VILLAHERMOS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870"/>
    <s v="VILLAHERMOS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226"/>
    <s v="LÉRIDA"/>
    <n v="420207"/>
    <s v="GENERACIONES &quot;SACÚDETE&quot; - ADOLESCENTES (BID)"/>
    <x v="1"/>
    <x v="1"/>
    <s v="C-4102-1500-21-0-4102045-02-21-153"/>
    <n v="60"/>
    <x v="0"/>
    <x v="29"/>
    <n v="22359600"/>
    <m/>
    <n v="5589900"/>
    <n v="5589900"/>
    <n v="5589900"/>
    <n v="5589900"/>
  </r>
  <r>
    <x v="29"/>
    <x v="29"/>
    <n v="73226"/>
    <s v="LÉRIDA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268"/>
    <s v="ESPINAL"/>
    <n v="420207"/>
    <s v="GENERACIONES &quot;SACÚDETE&quot; - ADOLESCENTES (BID)"/>
    <x v="1"/>
    <x v="1"/>
    <s v="C-4102-1500-21-0-4102045-02-21-153"/>
    <n v="70"/>
    <x v="0"/>
    <x v="29"/>
    <n v="26086200"/>
    <m/>
    <n v="6521550"/>
    <n v="6521550"/>
    <n v="6521550"/>
    <n v="6521550"/>
  </r>
  <r>
    <x v="29"/>
    <x v="29"/>
    <n v="73268"/>
    <s v="ESPINAL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275"/>
    <s v="FLANDES"/>
    <n v="420207"/>
    <s v="GENERACIONES &quot;SACÚDETE&quot; - ADOLESCENTES (BID)"/>
    <x v="1"/>
    <x v="1"/>
    <s v="C-4102-1500-21-0-4102045-02-21-153"/>
    <n v="70"/>
    <x v="0"/>
    <x v="29"/>
    <n v="26086200"/>
    <m/>
    <n v="6521550"/>
    <n v="6521550"/>
    <n v="6521550"/>
    <n v="6521550"/>
  </r>
  <r>
    <x v="29"/>
    <x v="29"/>
    <n v="73275"/>
    <s v="FLANDES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29"/>
    <x v="29"/>
    <n v="73352"/>
    <s v="ICONONZO "/>
    <n v="420207"/>
    <s v="GENERACIONES &quot;SACÚDETE&quot; - ADOLESCENTES (BID)"/>
    <x v="1"/>
    <x v="1"/>
    <s v="C-4102-1500-21-0-4102045-02-21-153"/>
    <n v="70"/>
    <x v="0"/>
    <x v="29"/>
    <n v="26086200"/>
    <m/>
    <n v="6521550"/>
    <n v="6521550"/>
    <n v="6521550"/>
    <n v="6521550"/>
  </r>
  <r>
    <x v="29"/>
    <x v="29"/>
    <n v="73352"/>
    <s v="ICONONZO "/>
    <n v="420208"/>
    <s v="GENERACIONES &quot;SACÚDETE&quot; - JÓVENES (BID)"/>
    <x v="1"/>
    <x v="1"/>
    <s v="C-4102-1500-21-0-4102045-02-21-153"/>
    <n v="30"/>
    <x v="0"/>
    <x v="29"/>
    <n v="11179800"/>
    <m/>
    <n v="2794950"/>
    <n v="2794950"/>
    <n v="2794950"/>
    <n v="2794950"/>
  </r>
  <r>
    <x v="30"/>
    <x v="30"/>
    <n v="76100"/>
    <s v="BOLIVAR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100"/>
    <s v="BOLIVAR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113"/>
    <s v="BUGALAGRANDE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113"/>
    <s v="BUGALAGRANDE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233"/>
    <s v="DAGU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233"/>
    <s v="DAGU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246"/>
    <s v="EL CAIR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246"/>
    <s v="EL CAIR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400"/>
    <s v="LA UNION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400"/>
    <s v="LA UNION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520"/>
    <s v="PALMIR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520"/>
    <s v="PALMIR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563"/>
    <s v="PRADER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563"/>
    <s v="PRADER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28"/>
    <s v="TRUJILL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28"/>
    <s v="TRUJILL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34"/>
    <s v="TULUÁ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34"/>
    <s v="TULUÁ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63"/>
    <s v="VERSALLES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63"/>
    <s v="VERSALLES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92"/>
    <s v="YUMB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92"/>
    <s v="YUMB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622"/>
    <s v="ROLDANILL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622"/>
    <s v="ROLDANILL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306"/>
    <s v="GINEBR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306"/>
    <s v="GINEBR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111"/>
    <s v="GUADALAJARA DE BUG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111"/>
    <s v="GUADALAJARA DE BUG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126"/>
    <s v="CALIM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126"/>
    <s v="CALIM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606"/>
    <s v="RESTREP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606"/>
    <s v="RESTREP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670"/>
    <s v="SAN PEDR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670"/>
    <s v="SAN PEDR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90"/>
    <s v="YOTOC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90"/>
    <s v="YOTOC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036"/>
    <s v="ANDALUCI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036"/>
    <s v="ANDALUCI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250"/>
    <s v="EL DOVI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250"/>
    <s v="EL DOVI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23"/>
    <s v="TOR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23"/>
    <s v="TOR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020"/>
    <s v="ALCALÁ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020"/>
    <s v="ALCALÁ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041"/>
    <s v="ANSERMANUEV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041"/>
    <s v="ANSERMANUEV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054"/>
    <s v="ARGELI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054"/>
    <s v="ARGELI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147"/>
    <s v="CARTAGO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147"/>
    <s v="CARTAGO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243"/>
    <s v="EL AGUIL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243"/>
    <s v="EL AGUIL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403"/>
    <s v="LA VICTORIA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403"/>
    <s v="LA VICTORIA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001"/>
    <s v="CALI"/>
    <n v="420201"/>
    <s v="GENERACIONES &quot;SACÚDETE&quot; - ADOLESCENTES"/>
    <x v="0"/>
    <x v="0"/>
    <s v="C-4102-1500-21-0-4102045-02-00-153"/>
    <n v="420"/>
    <x v="0"/>
    <x v="30"/>
    <n v="155495760"/>
    <m/>
    <n v="38873940"/>
    <n v="38873940"/>
    <n v="38873940"/>
    <n v="38873940"/>
  </r>
  <r>
    <x v="30"/>
    <x v="30"/>
    <n v="76001"/>
    <s v="CALI"/>
    <n v="420202"/>
    <s v="GENERACIONES &quot;SACÚDETE&quot; - JÓVENES"/>
    <x v="0"/>
    <x v="0"/>
    <s v="C-4102-1500-21-0-4102045-02-00-153"/>
    <n v="180"/>
    <x v="0"/>
    <x v="30"/>
    <n v="66641040"/>
    <m/>
    <n v="16660260"/>
    <n v="16660260"/>
    <n v="16660260"/>
    <n v="16660260"/>
  </r>
  <r>
    <x v="30"/>
    <x v="30"/>
    <n v="76364"/>
    <s v="JAMUNDI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364"/>
    <s v="JAMUNDI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869"/>
    <s v="VIJES"/>
    <n v="420201"/>
    <s v="GENERACIONES &quot;SACÚDETE&quot; - ADOLESCENTES"/>
    <x v="0"/>
    <x v="0"/>
    <s v="C-4102-1500-21-0-4102045-02-00-153"/>
    <n v="60"/>
    <x v="0"/>
    <x v="30"/>
    <n v="22213680"/>
    <m/>
    <n v="5553420"/>
    <n v="5553420"/>
    <n v="5553420"/>
    <n v="5553420"/>
  </r>
  <r>
    <x v="30"/>
    <x v="30"/>
    <n v="76869"/>
    <s v="VIJES"/>
    <n v="420202"/>
    <s v="GENERACIONES &quot;SACÚDETE&quot; - JÓVENES"/>
    <x v="0"/>
    <x v="0"/>
    <s v="C-4102-1500-21-0-4102045-02-00-153"/>
    <n v="30"/>
    <x v="0"/>
    <x v="30"/>
    <n v="11106840"/>
    <m/>
    <n v="2776710"/>
    <n v="2776710"/>
    <n v="2776710"/>
    <n v="2776710"/>
  </r>
  <r>
    <x v="30"/>
    <x v="30"/>
    <n v="76109"/>
    <s v="BUENAVENTURA"/>
    <n v="420201"/>
    <s v="GENERACIONES &quot;SACÚDETE&quot; - ADOLESCENTES"/>
    <x v="0"/>
    <x v="0"/>
    <s v="C-4102-1500-21-0-4102045-02-00-153"/>
    <n v="600"/>
    <x v="0"/>
    <x v="30"/>
    <n v="222136800"/>
    <m/>
    <n v="55534200"/>
    <n v="55534200"/>
    <n v="55534200"/>
    <n v="55534200"/>
  </r>
  <r>
    <x v="30"/>
    <x v="30"/>
    <n v="76109"/>
    <s v="BUENAVENTURA"/>
    <n v="420202"/>
    <s v="GENERACIONES &quot;SACÚDETE&quot; - JÓVENES"/>
    <x v="0"/>
    <x v="0"/>
    <s v="C-4102-1500-21-0-4102045-02-00-153"/>
    <n v="250"/>
    <x v="0"/>
    <x v="30"/>
    <n v="92557000"/>
    <m/>
    <n v="23139250"/>
    <n v="23139250"/>
    <n v="23139250"/>
    <n v="23139250"/>
  </r>
  <r>
    <x v="30"/>
    <x v="30"/>
    <n v="76275"/>
    <s v="FLORIDA"/>
    <n v="420201"/>
    <s v="GENERACIONES &quot;SACÚDETE&quot; - ADOLESCENTES"/>
    <x v="0"/>
    <x v="2"/>
    <s v="C-4102-1500-21-0-4102045-02-00-153"/>
    <n v="70"/>
    <x v="0"/>
    <x v="30"/>
    <n v="25915960"/>
    <m/>
    <n v="6478990"/>
    <n v="6478990"/>
    <n v="6478990"/>
    <n v="6478990"/>
  </r>
  <r>
    <x v="30"/>
    <x v="30"/>
    <n v="76275"/>
    <s v="FLORIDA"/>
    <n v="420202"/>
    <s v="GENERACIONES &quot;SACÚDETE&quot; - JÓVENES"/>
    <x v="0"/>
    <x v="2"/>
    <s v="C-4102-1500-21-0-4102045-02-00-153"/>
    <n v="30"/>
    <x v="0"/>
    <x v="30"/>
    <n v="11106840"/>
    <m/>
    <n v="2776710"/>
    <n v="2776710"/>
    <n v="2776710"/>
    <n v="2776710"/>
  </r>
  <r>
    <x v="30"/>
    <x v="30"/>
    <n v="76497"/>
    <s v="OBANDO"/>
    <n v="420201"/>
    <s v="GENERACIONES &quot;SACÚDETE&quot; - ADOLESCENTES"/>
    <x v="0"/>
    <x v="2"/>
    <s v="C-4102-1500-21-0-4102045-02-00-153"/>
    <n v="70"/>
    <x v="0"/>
    <x v="30"/>
    <n v="25915960"/>
    <m/>
    <n v="6478990"/>
    <n v="6478990"/>
    <n v="6478990"/>
    <n v="6478990"/>
  </r>
  <r>
    <x v="30"/>
    <x v="30"/>
    <n v="76497"/>
    <s v="OBANDO"/>
    <n v="420202"/>
    <s v="GENERACIONES &quot;SACÚDETE&quot; - JÓVENES"/>
    <x v="0"/>
    <x v="2"/>
    <s v="C-4102-1500-21-0-4102045-02-00-153"/>
    <n v="30"/>
    <x v="0"/>
    <x v="30"/>
    <n v="11106840"/>
    <m/>
    <n v="2776710"/>
    <n v="2776710"/>
    <n v="2776710"/>
    <n v="2776710"/>
  </r>
  <r>
    <x v="30"/>
    <x v="30"/>
    <n v="76616"/>
    <s v="RIOFRIO"/>
    <n v="420201"/>
    <s v="GENERACIONES &quot;SACÚDETE&quot; - ADOLESCENTES"/>
    <x v="0"/>
    <x v="2"/>
    <s v="C-4102-1500-21-0-4102045-02-00-153"/>
    <n v="70"/>
    <x v="0"/>
    <x v="30"/>
    <n v="25915960"/>
    <m/>
    <n v="6478990"/>
    <n v="6478990"/>
    <n v="6478990"/>
    <n v="6478990"/>
  </r>
  <r>
    <x v="30"/>
    <x v="30"/>
    <n v="76616"/>
    <s v="RIOFRIO"/>
    <n v="420202"/>
    <s v="GENERACIONES &quot;SACÚDETE&quot; - JÓVENES"/>
    <x v="0"/>
    <x v="2"/>
    <s v="C-4102-1500-21-0-4102045-02-00-153"/>
    <n v="30"/>
    <x v="0"/>
    <x v="30"/>
    <n v="11106840"/>
    <m/>
    <n v="2776710"/>
    <n v="2776710"/>
    <n v="2776710"/>
    <n v="2776710"/>
  </r>
  <r>
    <x v="30"/>
    <x v="30"/>
    <n v="76736"/>
    <s v="SEVILLA"/>
    <n v="420201"/>
    <s v="GENERACIONES &quot;SACÚDETE&quot; - ADOLESCENTES"/>
    <x v="0"/>
    <x v="2"/>
    <s v="C-4102-1500-21-0-4102045-02-00-153"/>
    <n v="70"/>
    <x v="0"/>
    <x v="30"/>
    <n v="25915960"/>
    <m/>
    <n v="6478990"/>
    <n v="6478990"/>
    <n v="6478990"/>
    <n v="6478990"/>
  </r>
  <r>
    <x v="30"/>
    <x v="30"/>
    <n v="76736"/>
    <s v="SEVILLA"/>
    <n v="420202"/>
    <s v="GENERACIONES &quot;SACÚDETE&quot; - JÓVENES"/>
    <x v="0"/>
    <x v="2"/>
    <s v="C-4102-1500-21-0-4102045-02-00-153"/>
    <n v="30"/>
    <x v="0"/>
    <x v="30"/>
    <n v="11106840"/>
    <m/>
    <n v="2776710"/>
    <n v="2776710"/>
    <n v="2776710"/>
    <n v="2776710"/>
  </r>
  <r>
    <x v="30"/>
    <x v="30"/>
    <n v="76845"/>
    <s v="ULLOA"/>
    <n v="420201"/>
    <s v="GENERACIONES &quot;SACÚDETE&quot; - ADOLESCENTES"/>
    <x v="0"/>
    <x v="2"/>
    <s v="C-4102-1500-21-0-4102045-02-00-153"/>
    <n v="70"/>
    <x v="0"/>
    <x v="30"/>
    <n v="25915960"/>
    <m/>
    <n v="6478990"/>
    <n v="6478990"/>
    <n v="6478990"/>
    <n v="6478990"/>
  </r>
  <r>
    <x v="30"/>
    <x v="30"/>
    <n v="76845"/>
    <s v="ULLOA"/>
    <n v="420202"/>
    <s v="GENERACIONES &quot;SACÚDETE&quot; - JÓVENES"/>
    <x v="0"/>
    <x v="2"/>
    <s v="C-4102-1500-21-0-4102045-02-00-153"/>
    <n v="30"/>
    <x v="0"/>
    <x v="30"/>
    <n v="11106840"/>
    <m/>
    <n v="2776710"/>
    <n v="2776710"/>
    <n v="2776710"/>
    <n v="2776710"/>
  </r>
  <r>
    <x v="31"/>
    <x v="31"/>
    <n v="97001"/>
    <s v="MITU"/>
    <n v="420201"/>
    <s v="GENERACIONES &quot;SACÚDETE&quot; - ADOLESCENTES"/>
    <x v="0"/>
    <x v="0"/>
    <s v="C-4102-1500-21-0-4102045-02-00-153"/>
    <n v="250"/>
    <x v="0"/>
    <x v="31"/>
    <n v="175799000"/>
    <m/>
    <n v="43949750"/>
    <n v="43949750"/>
    <n v="43949750"/>
    <n v="43949750"/>
  </r>
  <r>
    <x v="31"/>
    <x v="31"/>
    <n v="97001"/>
    <s v="MITU"/>
    <n v="420202"/>
    <s v="GENERACIONES &quot;SACÚDETE&quot; - JÓVENES"/>
    <x v="0"/>
    <x v="0"/>
    <s v="C-4102-1500-21-0-4102045-02-00-153"/>
    <n v="110"/>
    <x v="0"/>
    <x v="31"/>
    <n v="77351560"/>
    <m/>
    <n v="19337890"/>
    <n v="19337890"/>
    <n v="19337890"/>
    <n v="19337890"/>
  </r>
  <r>
    <x v="31"/>
    <x v="31"/>
    <n v="97161"/>
    <s v="CARURU"/>
    <n v="420201"/>
    <s v="GENERACIONES &quot;SACÚDETE&quot; - ADOLESCENTES"/>
    <x v="0"/>
    <x v="0"/>
    <s v="C-4102-1500-21-0-4102045-02-00-153"/>
    <n v="60"/>
    <x v="0"/>
    <x v="31"/>
    <n v="42191760"/>
    <m/>
    <n v="10547940"/>
    <n v="10547940"/>
    <n v="10547940"/>
    <n v="10547940"/>
  </r>
  <r>
    <x v="31"/>
    <x v="31"/>
    <n v="97161"/>
    <s v="CARURU"/>
    <n v="420202"/>
    <s v="GENERACIONES &quot;SACÚDETE&quot; - JÓVENES"/>
    <x v="0"/>
    <x v="0"/>
    <s v="C-4102-1500-21-0-4102045-02-00-153"/>
    <n v="30"/>
    <x v="0"/>
    <x v="31"/>
    <n v="21095880"/>
    <m/>
    <n v="5273970"/>
    <n v="5273970"/>
    <n v="5273970"/>
    <n v="5273970"/>
  </r>
  <r>
    <x v="32"/>
    <x v="32"/>
    <n v="99001"/>
    <s v="PUERTO CARREÑO"/>
    <n v="420201"/>
    <s v="GENERACIONES &quot;SACÚDETE&quot; - ADOLESCENTES"/>
    <x v="0"/>
    <x v="0"/>
    <s v="C-4102-1500-21-0-4102045-02-00-153"/>
    <n v="315"/>
    <x v="0"/>
    <x v="32"/>
    <n v="217397880"/>
    <m/>
    <n v="54349470"/>
    <n v="54349470"/>
    <n v="54349470"/>
    <n v="54349470"/>
  </r>
  <r>
    <x v="32"/>
    <x v="32"/>
    <n v="99001"/>
    <s v="PUERTO CARREÑO"/>
    <n v="420202"/>
    <s v="GENERACIONES &quot;SACÚDETE&quot; - JÓVENES"/>
    <x v="0"/>
    <x v="0"/>
    <s v="C-4102-1500-21-0-4102045-02-00-153"/>
    <n v="135"/>
    <x v="0"/>
    <x v="32"/>
    <n v="93170520"/>
    <m/>
    <n v="23292630"/>
    <n v="23292630"/>
    <n v="23292630"/>
    <n v="23292630"/>
  </r>
  <r>
    <x v="32"/>
    <x v="32"/>
    <n v="99524"/>
    <s v="LA PRIMAVERA"/>
    <n v="420201"/>
    <s v="GENERACIONES &quot;SACÚDETE&quot; - ADOLESCENTES"/>
    <x v="0"/>
    <x v="0"/>
    <s v="C-4102-1500-21-0-4102045-02-00-153"/>
    <n v="60"/>
    <x v="0"/>
    <x v="32"/>
    <n v="41409120"/>
    <m/>
    <n v="10352280"/>
    <n v="10352280"/>
    <n v="10352280"/>
    <n v="10352280"/>
  </r>
  <r>
    <x v="32"/>
    <x v="32"/>
    <n v="99524"/>
    <s v="LA PRIMAVERA"/>
    <n v="420202"/>
    <s v="GENERACIONES &quot;SACÚDETE&quot; - JÓVENES"/>
    <x v="0"/>
    <x v="0"/>
    <s v="C-4102-1500-21-0-4102045-02-00-153"/>
    <n v="30"/>
    <x v="0"/>
    <x v="32"/>
    <n v="20704560"/>
    <m/>
    <n v="5176140"/>
    <n v="5176140"/>
    <n v="5176140"/>
    <n v="5176140"/>
  </r>
  <r>
    <x v="32"/>
    <x v="32"/>
    <n v="99624"/>
    <s v="SANTA ROSALIA"/>
    <n v="420201"/>
    <s v="GENERACIONES &quot;SACÚDETE&quot; - ADOLESCENTES"/>
    <x v="0"/>
    <x v="0"/>
    <s v="C-4102-1500-21-0-4102045-02-00-153"/>
    <n v="60"/>
    <x v="0"/>
    <x v="32"/>
    <n v="41409120"/>
    <m/>
    <n v="10352280"/>
    <n v="10352280"/>
    <n v="10352280"/>
    <n v="10352280"/>
  </r>
  <r>
    <x v="32"/>
    <x v="32"/>
    <n v="99624"/>
    <s v="SANTA ROSALIA"/>
    <n v="420202"/>
    <s v="GENERACIONES &quot;SACÚDETE&quot; - JÓVENES"/>
    <x v="0"/>
    <x v="0"/>
    <s v="C-4102-1500-21-0-4102045-02-00-153"/>
    <n v="30"/>
    <x v="0"/>
    <x v="32"/>
    <n v="20704560"/>
    <m/>
    <n v="5176140"/>
    <n v="5176140"/>
    <n v="5176140"/>
    <n v="5176140"/>
  </r>
  <r>
    <x v="32"/>
    <x v="32"/>
    <n v="99773"/>
    <s v="CUMARIBO"/>
    <n v="420201"/>
    <s v="GENERACIONES &quot;SACÚDETE&quot; - ADOLESCENTES"/>
    <x v="0"/>
    <x v="0"/>
    <s v="C-4102-1500-21-0-4102045-02-00-153"/>
    <n v="120"/>
    <x v="0"/>
    <x v="32"/>
    <n v="82818240"/>
    <m/>
    <n v="20704560"/>
    <n v="20704560"/>
    <n v="20704560"/>
    <n v="20704560"/>
  </r>
  <r>
    <x v="32"/>
    <x v="32"/>
    <n v="99773"/>
    <s v="CUMARIBO"/>
    <n v="420202"/>
    <s v="GENERACIONES &quot;SACÚDETE&quot; - JÓVENES"/>
    <x v="0"/>
    <x v="0"/>
    <s v="C-4102-1500-21-0-4102045-02-00-153"/>
    <n v="60"/>
    <x v="0"/>
    <x v="32"/>
    <n v="41409120"/>
    <m/>
    <n v="10352280"/>
    <n v="10352280"/>
    <n v="10352280"/>
    <n v="103522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4A85682-F5BD-4AC2-93FA-0639E465AE96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compact="0" compactData="0" multipleFieldFilters="0">
  <location ref="A3:L50" firstHeaderRow="0" firstDataRow="1" firstDataCol="6"/>
  <pivotFields count="18">
    <pivotField axis="axisRow" compact="0" numFmtId="1" outline="0" subtotalTop="0" showAll="0" defaultSubtotal="0">
      <items count="33">
        <item x="1"/>
        <item x="3"/>
        <item x="4"/>
        <item x="5"/>
        <item x="6"/>
        <item x="7"/>
        <item x="8"/>
        <item x="10"/>
        <item x="11"/>
        <item x="13"/>
        <item x="14"/>
        <item x="12"/>
        <item x="17"/>
        <item x="18"/>
        <item x="19"/>
        <item x="20"/>
        <item x="21"/>
        <item x="22"/>
        <item x="24"/>
        <item x="25"/>
        <item x="27"/>
        <item x="28"/>
        <item x="29"/>
        <item x="30"/>
        <item x="2"/>
        <item x="9"/>
        <item x="23"/>
        <item x="26"/>
        <item x="0"/>
        <item x="15"/>
        <item x="16"/>
        <item x="31"/>
        <item x="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6" outline="0" showAll="0" defaultSubtotal="0">
      <items count="33">
        <item x="3"/>
        <item x="4"/>
        <item x="27"/>
        <item x="8"/>
        <item x="6"/>
        <item x="19"/>
        <item x="10"/>
        <item x="1"/>
        <item x="17"/>
        <item x="28"/>
        <item x="21"/>
        <item x="30"/>
        <item x="22"/>
        <item x="20"/>
        <item x="29"/>
        <item x="13"/>
        <item x="14"/>
        <item x="25"/>
        <item x="11"/>
        <item x="9"/>
        <item x="5"/>
        <item x="18"/>
        <item x="2"/>
        <item x="12"/>
        <item x="7"/>
        <item x="24"/>
        <item x="26"/>
        <item x="23"/>
        <item x="16"/>
        <item x="32"/>
        <item x="0"/>
        <item x="15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7"/>
    <field x="6"/>
    <field x="10"/>
    <field x="11"/>
  </rowFields>
  <rowItems count="47">
    <i>
      <x/>
      <x v="1"/>
      <x v="1"/>
      <x v="1"/>
      <x v="1"/>
      <x v="7"/>
    </i>
    <i r="2">
      <x v="2"/>
      <x/>
      <x v="1"/>
      <x v="7"/>
    </i>
    <i>
      <x v="1"/>
      <x v="3"/>
      <x/>
      <x/>
      <x v="1"/>
      <x/>
    </i>
    <i>
      <x v="2"/>
      <x v="4"/>
      <x/>
      <x/>
      <x v="1"/>
      <x v="1"/>
    </i>
    <i>
      <x v="3"/>
      <x v="5"/>
      <x/>
      <x/>
      <x v="1"/>
      <x v="20"/>
    </i>
    <i r="2">
      <x v="2"/>
      <x/>
      <x v="1"/>
      <x v="20"/>
    </i>
    <i>
      <x v="4"/>
      <x v="6"/>
      <x/>
      <x/>
      <x v="1"/>
      <x v="4"/>
    </i>
    <i>
      <x v="5"/>
      <x v="7"/>
      <x v="2"/>
      <x/>
      <x v="1"/>
      <x v="24"/>
    </i>
    <i>
      <x v="6"/>
      <x v="8"/>
      <x v="2"/>
      <x/>
      <x v="1"/>
      <x v="3"/>
    </i>
    <i>
      <x v="7"/>
      <x v="10"/>
      <x/>
      <x/>
      <x v="1"/>
      <x v="6"/>
    </i>
    <i r="2">
      <x v="2"/>
      <x/>
      <x v="1"/>
      <x v="6"/>
    </i>
    <i>
      <x v="8"/>
      <x v="11"/>
      <x/>
      <x/>
      <x v="1"/>
      <x v="18"/>
    </i>
    <i>
      <x v="9"/>
      <x v="13"/>
      <x/>
      <x/>
      <x v="1"/>
      <x v="15"/>
    </i>
    <i r="2">
      <x v="2"/>
      <x/>
      <x v="1"/>
      <x v="15"/>
    </i>
    <i>
      <x v="10"/>
      <x v="14"/>
      <x/>
      <x/>
      <x v="1"/>
      <x v="16"/>
    </i>
    <i>
      <x v="11"/>
      <x v="12"/>
      <x/>
      <x/>
      <x v="1"/>
      <x v="23"/>
    </i>
    <i r="2">
      <x v="1"/>
      <x v="1"/>
      <x v="1"/>
      <x v="23"/>
    </i>
    <i r="2">
      <x v="2"/>
      <x/>
      <x v="1"/>
      <x v="23"/>
    </i>
    <i>
      <x v="12"/>
      <x v="17"/>
      <x/>
      <x/>
      <x v="1"/>
      <x v="8"/>
    </i>
    <i>
      <x v="13"/>
      <x v="18"/>
      <x/>
      <x/>
      <x v="1"/>
      <x v="21"/>
    </i>
    <i r="2">
      <x v="2"/>
      <x/>
      <x v="1"/>
      <x v="21"/>
    </i>
    <i>
      <x v="14"/>
      <x v="19"/>
      <x/>
      <x/>
      <x v="1"/>
      <x v="5"/>
    </i>
    <i>
      <x v="15"/>
      <x v="20"/>
      <x v="1"/>
      <x v="1"/>
      <x v="1"/>
      <x v="13"/>
    </i>
    <i>
      <x v="16"/>
      <x v="21"/>
      <x/>
      <x/>
      <x v="1"/>
      <x v="10"/>
    </i>
    <i r="2">
      <x v="1"/>
      <x v="1"/>
      <x v="1"/>
      <x v="10"/>
    </i>
    <i>
      <x v="17"/>
      <x v="22"/>
      <x/>
      <x/>
      <x v="1"/>
      <x v="12"/>
    </i>
    <i>
      <x v="18"/>
      <x v="24"/>
      <x/>
      <x/>
      <x v="1"/>
      <x v="25"/>
    </i>
    <i>
      <x v="19"/>
      <x v="25"/>
      <x v="1"/>
      <x v="1"/>
      <x v="1"/>
      <x v="17"/>
    </i>
    <i>
      <x v="20"/>
      <x v="27"/>
      <x/>
      <x/>
      <x v="1"/>
      <x v="2"/>
    </i>
    <i>
      <x v="21"/>
      <x v="28"/>
      <x/>
      <x/>
      <x v="1"/>
      <x v="9"/>
    </i>
    <i r="2">
      <x v="2"/>
      <x/>
      <x v="1"/>
      <x v="9"/>
    </i>
    <i>
      <x v="22"/>
      <x v="29"/>
      <x v="1"/>
      <x v="1"/>
      <x v="1"/>
      <x v="14"/>
    </i>
    <i>
      <x v="23"/>
      <x v="30"/>
      <x/>
      <x/>
      <x v="1"/>
      <x v="11"/>
    </i>
    <i r="2">
      <x v="2"/>
      <x/>
      <x v="1"/>
      <x v="11"/>
    </i>
    <i>
      <x v="24"/>
      <x v="2"/>
      <x/>
      <x/>
      <x v="1"/>
      <x v="22"/>
    </i>
    <i r="2">
      <x v="2"/>
      <x/>
      <x v="1"/>
      <x v="22"/>
    </i>
    <i>
      <x v="25"/>
      <x v="9"/>
      <x/>
      <x/>
      <x v="1"/>
      <x v="19"/>
    </i>
    <i>
      <x v="26"/>
      <x v="23"/>
      <x/>
      <x/>
      <x v="1"/>
      <x v="27"/>
    </i>
    <i r="2">
      <x v="2"/>
      <x/>
      <x v="1"/>
      <x v="27"/>
    </i>
    <i>
      <x v="27"/>
      <x v="26"/>
      <x/>
      <x/>
      <x v="1"/>
      <x v="26"/>
    </i>
    <i>
      <x v="28"/>
      <x/>
      <x/>
      <x/>
      <x v="1"/>
      <x v="30"/>
    </i>
    <i>
      <x v="29"/>
      <x v="15"/>
      <x/>
      <x/>
      <x v="1"/>
      <x v="31"/>
    </i>
    <i r="2">
      <x v="2"/>
      <x/>
      <x v="1"/>
      <x v="31"/>
    </i>
    <i>
      <x v="30"/>
      <x v="16"/>
      <x/>
      <x/>
      <x v="1"/>
      <x v="28"/>
    </i>
    <i>
      <x v="31"/>
      <x v="31"/>
      <x/>
      <x/>
      <x v="1"/>
      <x v="32"/>
    </i>
    <i>
      <x v="32"/>
      <x v="32"/>
      <x/>
      <x/>
      <x v="1"/>
      <x v="29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 CUPOS" fld="9" baseField="0" baseItem="0"/>
    <dataField name=" PRIMER PAGO" fld="14" baseField="0" baseItem="0" numFmtId="8"/>
    <dataField name=" SEGUNDO PAGO" fld="15" baseField="0" baseItem="0" numFmtId="8"/>
    <dataField name=" TERCER PAGO" fld="16" baseField="0" baseItem="0" numFmtId="8"/>
    <dataField name=" CUARTO PAGO" fld="17" baseField="0" baseItem="0" numFmtId="8"/>
    <dataField name="TOTAL  PRESUPUESTO" fld="12" baseField="0" baseItem="0"/>
  </dataFields>
  <formats count="132">
    <format dxfId="131">
      <pivotArea type="all" dataOnly="0" outline="0" fieldPosition="0"/>
    </format>
    <format dxfId="130">
      <pivotArea outline="0" collapsedLevelsAreSubtotals="1" fieldPosition="0"/>
    </format>
    <format dxfId="129">
      <pivotArea field="0" type="button" dataOnly="0" labelOnly="1" outline="0" axis="axisRow" fieldPosition="0"/>
    </format>
    <format dxfId="128">
      <pivotArea field="1" type="button" dataOnly="0" labelOnly="1" outline="0" axis="axisRow" fieldPosition="1"/>
    </format>
    <format dxfId="127">
      <pivotArea field="7" type="button" dataOnly="0" labelOnly="1" outline="0" axis="axisRow" fieldPosition="2"/>
    </format>
    <format dxfId="126">
      <pivotArea field="6" type="button" dataOnly="0" labelOnly="1" outline="0" axis="axisRow" fieldPosition="3"/>
    </format>
    <format dxfId="125">
      <pivotArea field="10" type="button" dataOnly="0" labelOnly="1" outline="0" axis="axisRow" fieldPosition="4"/>
    </format>
    <format dxfId="124">
      <pivotArea field="11" type="button" dataOnly="0" labelOnly="1" outline="0" axis="axisRow" fieldPosition="5"/>
    </format>
    <format dxfId="123">
      <pivotArea dataOnly="0" labelOnly="1" grandRow="1" outline="0" fieldPosition="0"/>
    </format>
    <format dxfId="1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1">
      <pivotArea outline="0" fieldPosition="0">
        <references count="1">
          <reference field="4294967294" count="4" selected="0">
            <x v="1"/>
            <x v="2"/>
            <x v="3"/>
            <x v="4"/>
          </reference>
        </references>
      </pivotArea>
    </format>
    <format dxfId="120">
      <pivotArea outline="0" fieldPosition="0">
        <references count="6">
          <reference field="0" count="0" selected="0"/>
          <reference field="1" count="0" selected="0"/>
          <reference field="6" count="0" selected="0"/>
          <reference field="7" count="0" selected="0"/>
          <reference field="10" count="0" selected="0"/>
          <reference field="11" count="0" selected="0"/>
        </references>
      </pivotArea>
    </format>
    <format dxfId="119">
      <pivotArea dataOnly="0" labelOnly="1" outline="0" fieldPosition="0">
        <references count="1">
          <reference field="0" count="0"/>
        </references>
      </pivotArea>
    </format>
    <format dxfId="118">
      <pivotArea dataOnly="0" labelOnly="1" outline="0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17">
      <pivotArea dataOnly="0" labelOnly="1" outline="0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16">
      <pivotArea dataOnly="0" labelOnly="1" outline="0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115">
      <pivotArea dataOnly="0" labelOnly="1" outline="0" fieldPosition="0">
        <references count="2">
          <reference field="0" count="1" selected="0">
            <x v="3"/>
          </reference>
          <reference field="1" count="1">
            <x v="5"/>
          </reference>
        </references>
      </pivotArea>
    </format>
    <format dxfId="114">
      <pivotArea dataOnly="0" labelOnly="1" outline="0" fieldPosition="0">
        <references count="2">
          <reference field="0" count="1" selected="0">
            <x v="4"/>
          </reference>
          <reference field="1" count="1">
            <x v="6"/>
          </reference>
        </references>
      </pivotArea>
    </format>
    <format dxfId="113">
      <pivotArea dataOnly="0" labelOnly="1" outline="0" fieldPosition="0">
        <references count="2">
          <reference field="0" count="1" selected="0">
            <x v="5"/>
          </reference>
          <reference field="1" count="1">
            <x v="7"/>
          </reference>
        </references>
      </pivotArea>
    </format>
    <format dxfId="112">
      <pivotArea dataOnly="0" labelOnly="1" outline="0" fieldPosition="0">
        <references count="2">
          <reference field="0" count="1" selected="0">
            <x v="6"/>
          </reference>
          <reference field="1" count="1">
            <x v="8"/>
          </reference>
        </references>
      </pivotArea>
    </format>
    <format dxfId="111">
      <pivotArea dataOnly="0" labelOnly="1" outline="0" fieldPosition="0">
        <references count="2">
          <reference field="0" count="1" selected="0">
            <x v="7"/>
          </reference>
          <reference field="1" count="1">
            <x v="10"/>
          </reference>
        </references>
      </pivotArea>
    </format>
    <format dxfId="110">
      <pivotArea dataOnly="0" labelOnly="1" outline="0" fieldPosition="0">
        <references count="2">
          <reference field="0" count="1" selected="0">
            <x v="8"/>
          </reference>
          <reference field="1" count="1">
            <x v="11"/>
          </reference>
        </references>
      </pivotArea>
    </format>
    <format dxfId="109">
      <pivotArea dataOnly="0" labelOnly="1" outline="0" fieldPosition="0">
        <references count="2">
          <reference field="0" count="1" selected="0">
            <x v="9"/>
          </reference>
          <reference field="1" count="1">
            <x v="13"/>
          </reference>
        </references>
      </pivotArea>
    </format>
    <format dxfId="108">
      <pivotArea dataOnly="0" labelOnly="1" outline="0" fieldPosition="0">
        <references count="2">
          <reference field="0" count="1" selected="0">
            <x v="10"/>
          </reference>
          <reference field="1" count="1">
            <x v="14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11"/>
          </reference>
          <reference field="1" count="1">
            <x v="12"/>
          </reference>
        </references>
      </pivotArea>
    </format>
    <format dxfId="106">
      <pivotArea dataOnly="0" labelOnly="1" outline="0" fieldPosition="0">
        <references count="2">
          <reference field="0" count="1" selected="0">
            <x v="12"/>
          </reference>
          <reference field="1" count="1">
            <x v="17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13"/>
          </reference>
          <reference field="1" count="1">
            <x v="18"/>
          </reference>
        </references>
      </pivotArea>
    </format>
    <format dxfId="104">
      <pivotArea dataOnly="0" labelOnly="1" outline="0" fieldPosition="0">
        <references count="2">
          <reference field="0" count="1" selected="0">
            <x v="14"/>
          </reference>
          <reference field="1" count="1">
            <x v="19"/>
          </reference>
        </references>
      </pivotArea>
    </format>
    <format dxfId="103">
      <pivotArea dataOnly="0" labelOnly="1" outline="0" fieldPosition="0">
        <references count="2">
          <reference field="0" count="1" selected="0">
            <x v="15"/>
          </reference>
          <reference field="1" count="1">
            <x v="20"/>
          </reference>
        </references>
      </pivotArea>
    </format>
    <format dxfId="102">
      <pivotArea dataOnly="0" labelOnly="1" outline="0" fieldPosition="0">
        <references count="2">
          <reference field="0" count="1" selected="0">
            <x v="16"/>
          </reference>
          <reference field="1" count="1">
            <x v="21"/>
          </reference>
        </references>
      </pivotArea>
    </format>
    <format dxfId="101">
      <pivotArea dataOnly="0" labelOnly="1" outline="0" fieldPosition="0">
        <references count="2">
          <reference field="0" count="1" selected="0">
            <x v="17"/>
          </reference>
          <reference field="1" count="1">
            <x v="22"/>
          </reference>
        </references>
      </pivotArea>
    </format>
    <format dxfId="100">
      <pivotArea dataOnly="0" labelOnly="1" outline="0" fieldPosition="0">
        <references count="2">
          <reference field="0" count="1" selected="0">
            <x v="18"/>
          </reference>
          <reference field="1" count="1">
            <x v="24"/>
          </reference>
        </references>
      </pivotArea>
    </format>
    <format dxfId="99">
      <pivotArea dataOnly="0" labelOnly="1" outline="0" fieldPosition="0">
        <references count="2">
          <reference field="0" count="1" selected="0">
            <x v="19"/>
          </reference>
          <reference field="1" count="1">
            <x v="25"/>
          </reference>
        </references>
      </pivotArea>
    </format>
    <format dxfId="98">
      <pivotArea dataOnly="0" labelOnly="1" outline="0" fieldPosition="0">
        <references count="2">
          <reference field="0" count="1" selected="0">
            <x v="20"/>
          </reference>
          <reference field="1" count="1">
            <x v="27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21"/>
          </reference>
          <reference field="1" count="1">
            <x v="28"/>
          </reference>
        </references>
      </pivotArea>
    </format>
    <format dxfId="96">
      <pivotArea dataOnly="0" labelOnly="1" outline="0" fieldPosition="0">
        <references count="2">
          <reference field="0" count="1" selected="0">
            <x v="22"/>
          </reference>
          <reference field="1" count="1">
            <x v="29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23"/>
          </reference>
          <reference field="1" count="1">
            <x v="30"/>
          </reference>
        </references>
      </pivotArea>
    </format>
    <format dxfId="94">
      <pivotArea dataOnly="0" labelOnly="1" outline="0" fieldPosition="0">
        <references count="2">
          <reference field="0" count="1" selected="0">
            <x v="24"/>
          </reference>
          <reference field="1" count="1">
            <x v="2"/>
          </reference>
        </references>
      </pivotArea>
    </format>
    <format dxfId="93">
      <pivotArea dataOnly="0" labelOnly="1" outline="0" fieldPosition="0">
        <references count="2">
          <reference field="0" count="1" selected="0">
            <x v="25"/>
          </reference>
          <reference field="1" count="1">
            <x v="9"/>
          </reference>
        </references>
      </pivotArea>
    </format>
    <format dxfId="92">
      <pivotArea dataOnly="0" labelOnly="1" outline="0" fieldPosition="0">
        <references count="2">
          <reference field="0" count="1" selected="0">
            <x v="26"/>
          </reference>
          <reference field="1" count="1">
            <x v="23"/>
          </reference>
        </references>
      </pivotArea>
    </format>
    <format dxfId="91">
      <pivotArea dataOnly="0" labelOnly="1" outline="0" fieldPosition="0">
        <references count="2">
          <reference field="0" count="1" selected="0">
            <x v="27"/>
          </reference>
          <reference field="1" count="1">
            <x v="26"/>
          </reference>
        </references>
      </pivotArea>
    </format>
    <format dxfId="90">
      <pivotArea dataOnly="0" labelOnly="1" outline="0" fieldPosition="0">
        <references count="2">
          <reference field="0" count="1" selected="0">
            <x v="28"/>
          </reference>
          <reference field="1" count="1">
            <x v="0"/>
          </reference>
        </references>
      </pivotArea>
    </format>
    <format dxfId="89">
      <pivotArea dataOnly="0" labelOnly="1" outline="0" fieldPosition="0">
        <references count="2">
          <reference field="0" count="1" selected="0">
            <x v="29"/>
          </reference>
          <reference field="1" count="1">
            <x v="15"/>
          </reference>
        </references>
      </pivotArea>
    </format>
    <format dxfId="88">
      <pivotArea dataOnly="0" labelOnly="1" outline="0" fieldPosition="0">
        <references count="2">
          <reference field="0" count="1" selected="0">
            <x v="30"/>
          </reference>
          <reference field="1" count="1">
            <x v="16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31"/>
          </reference>
          <reference field="1" count="1">
            <x v="31"/>
          </reference>
        </references>
      </pivotArea>
    </format>
    <format dxfId="86">
      <pivotArea dataOnly="0" labelOnly="1" outline="0" fieldPosition="0">
        <references count="2">
          <reference field="0" count="1" selected="0">
            <x v="32"/>
          </reference>
          <reference field="1" count="1">
            <x v="32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7" count="2">
            <x v="1"/>
            <x v="2"/>
          </reference>
        </references>
      </pivotArea>
    </format>
    <format dxfId="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7" count="1">
            <x v="0"/>
          </reference>
        </references>
      </pivotArea>
    </format>
    <format dxfId="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"/>
          </reference>
          <reference field="7" count="1">
            <x v="2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"/>
          </reference>
          <reference field="7" count="1">
            <x v="2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0"/>
          </reference>
          <reference field="7" count="2">
            <x v="0"/>
            <x v="2"/>
          </reference>
        </references>
      </pivotArea>
    </format>
    <format dxfId="7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1"/>
          </reference>
          <reference field="7" count="1">
            <x v="0"/>
          </reference>
        </references>
      </pivotArea>
    </format>
    <format dxfId="7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3"/>
          </reference>
          <reference field="7" count="1">
            <x v="2"/>
          </reference>
        </references>
      </pivotArea>
    </format>
    <format dxfId="7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4"/>
          </reference>
          <reference field="7" count="1">
            <x v="0"/>
          </reference>
        </references>
      </pivotArea>
    </format>
    <format dxfId="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"/>
          </reference>
          <reference field="7" count="2">
            <x v="1"/>
            <x v="2"/>
          </reference>
        </references>
      </pivotArea>
    </format>
    <format dxfId="7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7"/>
          </reference>
          <reference field="7" count="1">
            <x v="0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8"/>
          </reference>
          <reference field="7" count="1">
            <x v="2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9"/>
          </reference>
          <reference field="7" count="1">
            <x v="0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0"/>
          </reference>
          <reference field="7" count="1">
            <x v="1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"/>
          </reference>
          <reference field="7" count="2">
            <x v="0"/>
            <x v="1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2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25"/>
          </reference>
          <reference field="7" count="1">
            <x v="1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7"/>
          </reference>
          <reference field="7" count="1">
            <x v="0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8"/>
          </reference>
          <reference field="7" count="1">
            <x v="2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29"/>
          </reference>
          <reference field="7" count="1">
            <x v="1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0"/>
          </reference>
          <reference field="7" count="2">
            <x v="0"/>
            <x v="2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7" count="2">
            <x v="0"/>
            <x v="2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7" count="1">
            <x v="0"/>
          </reference>
        </references>
      </pivotArea>
    </format>
    <format dxfId="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23"/>
          </reference>
          <reference field="7" count="1">
            <x v="2"/>
          </reference>
        </references>
      </pivotArea>
    </format>
    <format dxfId="61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26"/>
          </reference>
          <reference field="7" count="1">
            <x v="0"/>
          </reference>
        </references>
      </pivotArea>
    </format>
    <format dxfId="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5"/>
          </reference>
          <reference field="7" count="1">
            <x v="2"/>
          </reference>
        </references>
      </pivotArea>
    </format>
    <format dxfId="5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"/>
          </reference>
          <reference field="7" count="1">
            <x v="0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6" count="1">
            <x v="0"/>
          </reference>
          <reference field="7" count="1" selected="0">
            <x v="2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0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1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1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22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5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7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9"/>
          </reference>
          <reference field="6" count="1">
            <x v="1"/>
          </reference>
          <reference field="7" count="1" selected="0">
            <x v="1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0"/>
          </reference>
          <reference field="6" count="1">
            <x v="0"/>
          </reference>
          <reference field="7" count="1" selected="0">
            <x v="0"/>
          </reference>
        </references>
      </pivotArea>
    </format>
    <format dxfId="4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  <reference field="7" count="1" selected="0">
            <x v="1"/>
          </reference>
          <reference field="10" count="0"/>
        </references>
      </pivotArea>
    </format>
    <format dxfId="4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7"/>
          </reference>
        </references>
      </pivotArea>
    </format>
    <format dxfId="4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7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0"/>
          </reference>
        </references>
      </pivotArea>
    </format>
    <format dxfId="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"/>
          </reference>
        </references>
      </pivotArea>
    </format>
    <format dxfId="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0"/>
          </reference>
        </references>
      </pivotArea>
    </format>
    <format dxfId="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0"/>
          </reference>
        </references>
      </pivotArea>
    </format>
    <format dxfId="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4"/>
          </reference>
        </references>
      </pivotArea>
    </format>
    <format dxfId="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4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8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3"/>
          </reference>
        </references>
      </pivotArea>
    </format>
    <format dxfId="3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6"/>
          </reference>
        </references>
      </pivotArea>
    </format>
    <format dxfId="3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6"/>
          </reference>
        </references>
      </pivotArea>
    </format>
    <format dxfId="3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1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8"/>
          </reference>
        </references>
      </pivotArea>
    </format>
    <format dxfId="3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5"/>
          </reference>
        </references>
      </pivotArea>
    </format>
    <format dxfId="3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15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4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6"/>
          </reference>
        </references>
      </pivotArea>
    </format>
    <format dxfId="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3"/>
          </reference>
        </references>
      </pivotArea>
    </format>
    <format dxfId="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23"/>
          </reference>
        </references>
      </pivotArea>
    </format>
    <format dxfId="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3"/>
          </reference>
        </references>
      </pivotArea>
    </format>
    <format dxfId="2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7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8"/>
          </reference>
        </references>
      </pivotArea>
    </format>
    <format dxfId="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8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1"/>
          </reference>
        </references>
      </pivotArea>
    </format>
    <format dxfId="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8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1"/>
          </reference>
        </references>
      </pivotArea>
    </format>
    <format dxfId="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9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5"/>
          </reference>
        </references>
      </pivotArea>
    </format>
    <format dxfId="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0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13"/>
          </reference>
        </references>
      </pivotArea>
    </format>
    <format dxfId="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0"/>
          </reference>
        </references>
      </pivotArea>
    </format>
    <format dxfId="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10"/>
          </reference>
        </references>
      </pivotArea>
    </format>
    <format dxfId="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2"/>
          </reference>
        </references>
      </pivotArea>
    </format>
    <format dxfId="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4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5"/>
          </reference>
        </references>
      </pivotArea>
    </format>
    <format dxfId="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5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17"/>
          </reference>
        </references>
      </pivotArea>
    </format>
    <format dxfId="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7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"/>
          </reference>
        </references>
      </pivotArea>
    </format>
    <format dxfId="1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8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9"/>
          </reference>
        </references>
      </pivotArea>
    </format>
    <format dxfId="1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8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9"/>
          </reference>
        </references>
      </pivotArea>
    </format>
    <format dxfId="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29"/>
          </reference>
          <reference field="6" count="1" selected="0">
            <x v="1"/>
          </reference>
          <reference field="7" count="1" selected="0">
            <x v="1"/>
          </reference>
          <reference field="10" count="0" selected="0"/>
          <reference field="11" count="1">
            <x v="14"/>
          </reference>
        </references>
      </pivotArea>
    </format>
    <format dxfId="1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0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1"/>
          </reference>
        </references>
      </pivotArea>
    </format>
    <format dxfId="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0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11"/>
          </reference>
        </references>
      </pivotArea>
    </format>
    <format dxfId="1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2"/>
          </reference>
        </references>
      </pivotArea>
    </format>
    <format dxfId="1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2"/>
          </reference>
        </references>
      </pivotArea>
    </format>
    <format dxfId="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9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19"/>
          </reference>
        </references>
      </pivotArea>
    </format>
    <format dxfId="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3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7"/>
          </reference>
        </references>
      </pivotArea>
    </format>
    <format dxfId="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3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27"/>
          </reference>
        </references>
      </pivotArea>
    </format>
    <format dxfId="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6"/>
          </reference>
        </references>
      </pivotArea>
    </format>
    <format dxfId="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0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30"/>
          </reference>
        </references>
      </pivotArea>
    </format>
    <format dxfId="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5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31"/>
          </reference>
        </references>
      </pivotArea>
    </format>
    <format dxfId="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5"/>
          </reference>
          <reference field="6" count="1" selected="0">
            <x v="0"/>
          </reference>
          <reference field="7" count="1" selected="0">
            <x v="2"/>
          </reference>
          <reference field="10" count="0" selected="0"/>
          <reference field="11" count="1">
            <x v="31"/>
          </reference>
        </references>
      </pivotArea>
    </format>
    <format dxfId="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8"/>
          </reference>
        </references>
      </pivotArea>
    </format>
    <format dxfId="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31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32"/>
          </reference>
        </references>
      </pivotArea>
    </format>
    <format dxfId="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2"/>
          </reference>
          <reference field="6" count="1" selected="0">
            <x v="0"/>
          </reference>
          <reference field="7" count="1" selected="0">
            <x v="0"/>
          </reference>
          <reference field="10" count="0" selected="0"/>
          <reference field="11" count="1">
            <x v="2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B593-774C-4A9E-B67D-29678DD341AE}">
  <dimension ref="A1:S1164"/>
  <sheetViews>
    <sheetView topLeftCell="H1" workbookViewId="0">
      <selection activeCell="O2" sqref="O2"/>
    </sheetView>
  </sheetViews>
  <sheetFormatPr baseColWidth="10" defaultRowHeight="15" x14ac:dyDescent="0.25"/>
  <cols>
    <col min="1" max="1" width="10.42578125" style="42" customWidth="1"/>
    <col min="4" max="4" width="19.85546875" customWidth="1"/>
    <col min="5" max="5" width="8.7109375" style="5" customWidth="1"/>
    <col min="6" max="6" width="43.5703125" customWidth="1"/>
    <col min="7" max="7" width="19.5703125" customWidth="1"/>
    <col min="8" max="8" width="7.140625" customWidth="1"/>
    <col min="9" max="9" width="29.42578125" customWidth="1"/>
    <col min="11" max="11" width="11.42578125" customWidth="1"/>
    <col min="12" max="12" width="14.7109375" customWidth="1"/>
    <col min="13" max="13" width="17.28515625" customWidth="1"/>
    <col min="14" max="14" width="22.28515625" customWidth="1"/>
    <col min="15" max="15" width="12.5703125" bestFit="1" customWidth="1"/>
  </cols>
  <sheetData>
    <row r="1" spans="1:19" x14ac:dyDescent="0.25">
      <c r="O1" t="s">
        <v>628</v>
      </c>
    </row>
    <row r="2" spans="1:19" s="3" customFormat="1" ht="49.5" x14ac:dyDescent="0.3">
      <c r="A2" s="4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627</v>
      </c>
      <c r="O2" s="3" t="s">
        <v>629</v>
      </c>
      <c r="P2" s="3" t="s">
        <v>630</v>
      </c>
      <c r="Q2" s="3" t="s">
        <v>631</v>
      </c>
      <c r="R2" s="3" t="s">
        <v>632</v>
      </c>
      <c r="S2" s="3" t="s">
        <v>633</v>
      </c>
    </row>
    <row r="3" spans="1:19" s="3" customFormat="1" ht="16.5" x14ac:dyDescent="0.3">
      <c r="A3" s="47">
        <v>91</v>
      </c>
      <c r="B3" s="13" t="s">
        <v>281</v>
      </c>
      <c r="C3" s="13">
        <v>91001</v>
      </c>
      <c r="D3" s="13" t="s">
        <v>282</v>
      </c>
      <c r="E3" s="13">
        <v>420201</v>
      </c>
      <c r="F3" s="13" t="s">
        <v>75</v>
      </c>
      <c r="G3" s="13" t="s">
        <v>76</v>
      </c>
      <c r="H3" s="13">
        <v>11</v>
      </c>
      <c r="I3" s="13" t="s">
        <v>14</v>
      </c>
      <c r="J3" s="13">
        <v>510</v>
      </c>
      <c r="K3" s="13">
        <v>4.5</v>
      </c>
      <c r="L3" s="6">
        <v>173488</v>
      </c>
      <c r="M3" s="48">
        <f t="shared" ref="M3:M66" si="0">J3*K3*L3</f>
        <v>398154960</v>
      </c>
      <c r="N3" s="49"/>
    </row>
    <row r="4" spans="1:19" s="3" customFormat="1" ht="16.5" x14ac:dyDescent="0.3">
      <c r="A4" s="47">
        <v>91</v>
      </c>
      <c r="B4" s="13" t="s">
        <v>281</v>
      </c>
      <c r="C4" s="13">
        <v>91001</v>
      </c>
      <c r="D4" s="13" t="s">
        <v>282</v>
      </c>
      <c r="E4" s="13">
        <v>420202</v>
      </c>
      <c r="F4" s="13" t="s">
        <v>77</v>
      </c>
      <c r="G4" s="13" t="s">
        <v>76</v>
      </c>
      <c r="H4" s="13">
        <v>11</v>
      </c>
      <c r="I4" s="13" t="s">
        <v>14</v>
      </c>
      <c r="J4" s="13">
        <v>300</v>
      </c>
      <c r="K4" s="13">
        <v>4.5</v>
      </c>
      <c r="L4" s="6">
        <v>173488</v>
      </c>
      <c r="M4" s="48">
        <f t="shared" si="0"/>
        <v>234208800</v>
      </c>
      <c r="N4" s="49"/>
    </row>
    <row r="5" spans="1:19" s="3" customFormat="1" ht="16.5" x14ac:dyDescent="0.3">
      <c r="A5" s="47">
        <v>91</v>
      </c>
      <c r="B5" s="13" t="s">
        <v>281</v>
      </c>
      <c r="C5" s="13">
        <v>91540</v>
      </c>
      <c r="D5" s="13" t="s">
        <v>283</v>
      </c>
      <c r="E5" s="13">
        <v>420201</v>
      </c>
      <c r="F5" s="13" t="s">
        <v>75</v>
      </c>
      <c r="G5" s="13" t="s">
        <v>76</v>
      </c>
      <c r="H5" s="13">
        <v>11</v>
      </c>
      <c r="I5" s="13" t="s">
        <v>14</v>
      </c>
      <c r="J5" s="13">
        <v>100</v>
      </c>
      <c r="K5" s="13">
        <v>4.5</v>
      </c>
      <c r="L5" s="6">
        <v>173488</v>
      </c>
      <c r="M5" s="48">
        <f t="shared" si="0"/>
        <v>78069600</v>
      </c>
      <c r="N5" s="49"/>
    </row>
    <row r="6" spans="1:19" s="3" customFormat="1" ht="16.5" x14ac:dyDescent="0.3">
      <c r="A6" s="47">
        <v>91</v>
      </c>
      <c r="B6" s="13" t="s">
        <v>281</v>
      </c>
      <c r="C6" s="13">
        <v>91540</v>
      </c>
      <c r="D6" s="13" t="s">
        <v>283</v>
      </c>
      <c r="E6" s="13">
        <v>420202</v>
      </c>
      <c r="F6" s="13" t="s">
        <v>77</v>
      </c>
      <c r="G6" s="13" t="s">
        <v>76</v>
      </c>
      <c r="H6" s="13">
        <v>11</v>
      </c>
      <c r="I6" s="13" t="s">
        <v>14</v>
      </c>
      <c r="J6" s="13">
        <v>80</v>
      </c>
      <c r="K6" s="13">
        <v>4.5</v>
      </c>
      <c r="L6" s="6">
        <v>173488</v>
      </c>
      <c r="M6" s="48">
        <f t="shared" si="0"/>
        <v>62455680</v>
      </c>
      <c r="N6" s="49"/>
    </row>
    <row r="7" spans="1:19" s="3" customFormat="1" ht="16.5" x14ac:dyDescent="0.3">
      <c r="A7" s="41">
        <v>5</v>
      </c>
      <c r="B7" s="4" t="s">
        <v>13</v>
      </c>
      <c r="C7" s="4">
        <v>5001</v>
      </c>
      <c r="D7" s="4" t="s">
        <v>496</v>
      </c>
      <c r="E7" s="4">
        <v>420207</v>
      </c>
      <c r="F7" s="4" t="s">
        <v>187</v>
      </c>
      <c r="G7" s="4" t="s">
        <v>188</v>
      </c>
      <c r="H7" s="4">
        <v>14</v>
      </c>
      <c r="I7" s="4" t="s">
        <v>189</v>
      </c>
      <c r="J7" s="4">
        <v>190</v>
      </c>
      <c r="K7" s="4">
        <v>4.5</v>
      </c>
      <c r="L7" s="6">
        <v>92043</v>
      </c>
      <c r="M7" s="9">
        <f t="shared" si="0"/>
        <v>78696765</v>
      </c>
      <c r="N7" s="13"/>
    </row>
    <row r="8" spans="1:19" s="3" customFormat="1" ht="16.5" x14ac:dyDescent="0.3">
      <c r="A8" s="41">
        <v>5</v>
      </c>
      <c r="B8" s="4" t="s">
        <v>13</v>
      </c>
      <c r="C8" s="4">
        <v>5001</v>
      </c>
      <c r="D8" s="4" t="s">
        <v>496</v>
      </c>
      <c r="E8" s="4">
        <v>420208</v>
      </c>
      <c r="F8" s="4" t="s">
        <v>190</v>
      </c>
      <c r="G8" s="4" t="s">
        <v>188</v>
      </c>
      <c r="H8" s="4">
        <v>14</v>
      </c>
      <c r="I8" s="4" t="s">
        <v>189</v>
      </c>
      <c r="J8" s="4">
        <v>80</v>
      </c>
      <c r="K8" s="4">
        <v>4.5</v>
      </c>
      <c r="L8" s="6">
        <v>92043</v>
      </c>
      <c r="M8" s="9">
        <f t="shared" si="0"/>
        <v>33135480</v>
      </c>
      <c r="N8" s="13"/>
    </row>
    <row r="9" spans="1:19" s="3" customFormat="1" ht="16.5" x14ac:dyDescent="0.3">
      <c r="A9" s="41">
        <v>5</v>
      </c>
      <c r="B9" s="4" t="s">
        <v>13</v>
      </c>
      <c r="C9" s="4">
        <v>5541</v>
      </c>
      <c r="D9" s="4" t="s">
        <v>497</v>
      </c>
      <c r="E9" s="4">
        <v>420207</v>
      </c>
      <c r="F9" s="4" t="s">
        <v>187</v>
      </c>
      <c r="G9" s="4" t="s">
        <v>188</v>
      </c>
      <c r="H9" s="4">
        <v>14</v>
      </c>
      <c r="I9" s="4" t="s">
        <v>189</v>
      </c>
      <c r="J9" s="4">
        <v>60</v>
      </c>
      <c r="K9" s="4">
        <v>4.5</v>
      </c>
      <c r="L9" s="6">
        <v>92043</v>
      </c>
      <c r="M9" s="9">
        <f t="shared" si="0"/>
        <v>24851610</v>
      </c>
      <c r="N9" s="13"/>
    </row>
    <row r="10" spans="1:19" s="3" customFormat="1" ht="16.5" x14ac:dyDescent="0.3">
      <c r="A10" s="41">
        <v>5</v>
      </c>
      <c r="B10" s="4" t="s">
        <v>13</v>
      </c>
      <c r="C10" s="4">
        <v>5541</v>
      </c>
      <c r="D10" s="4" t="s">
        <v>497</v>
      </c>
      <c r="E10" s="4">
        <v>420208</v>
      </c>
      <c r="F10" s="4" t="s">
        <v>190</v>
      </c>
      <c r="G10" s="4" t="s">
        <v>188</v>
      </c>
      <c r="H10" s="4">
        <v>14</v>
      </c>
      <c r="I10" s="4" t="s">
        <v>189</v>
      </c>
      <c r="J10" s="4">
        <v>30</v>
      </c>
      <c r="K10" s="4">
        <v>4.5</v>
      </c>
      <c r="L10" s="6">
        <v>92043</v>
      </c>
      <c r="M10" s="9">
        <f t="shared" si="0"/>
        <v>12425805</v>
      </c>
      <c r="N10" s="13"/>
    </row>
    <row r="11" spans="1:19" s="3" customFormat="1" ht="16.5" x14ac:dyDescent="0.3">
      <c r="A11" s="41">
        <v>5</v>
      </c>
      <c r="B11" s="4" t="s">
        <v>13</v>
      </c>
      <c r="C11" s="4">
        <v>5147</v>
      </c>
      <c r="D11" s="4" t="s">
        <v>498</v>
      </c>
      <c r="E11" s="4">
        <v>420207</v>
      </c>
      <c r="F11" s="4" t="s">
        <v>187</v>
      </c>
      <c r="G11" s="4" t="s">
        <v>188</v>
      </c>
      <c r="H11" s="4">
        <v>14</v>
      </c>
      <c r="I11" s="4" t="s">
        <v>189</v>
      </c>
      <c r="J11" s="4">
        <v>90</v>
      </c>
      <c r="K11" s="4">
        <v>4.5</v>
      </c>
      <c r="L11" s="6">
        <v>92043</v>
      </c>
      <c r="M11" s="9">
        <f t="shared" si="0"/>
        <v>37277415</v>
      </c>
      <c r="N11" s="13"/>
    </row>
    <row r="12" spans="1:19" s="3" customFormat="1" ht="16.5" x14ac:dyDescent="0.3">
      <c r="A12" s="41">
        <v>5</v>
      </c>
      <c r="B12" s="4" t="s">
        <v>13</v>
      </c>
      <c r="C12" s="4">
        <v>5147</v>
      </c>
      <c r="D12" s="4" t="s">
        <v>498</v>
      </c>
      <c r="E12" s="4">
        <v>420208</v>
      </c>
      <c r="F12" s="4" t="s">
        <v>190</v>
      </c>
      <c r="G12" s="4" t="s">
        <v>188</v>
      </c>
      <c r="H12" s="4">
        <v>14</v>
      </c>
      <c r="I12" s="4" t="s">
        <v>189</v>
      </c>
      <c r="J12" s="4">
        <v>30</v>
      </c>
      <c r="K12" s="4">
        <v>4.5</v>
      </c>
      <c r="L12" s="6">
        <v>92043</v>
      </c>
      <c r="M12" s="9">
        <f t="shared" si="0"/>
        <v>12425805</v>
      </c>
      <c r="N12" s="13"/>
    </row>
    <row r="13" spans="1:19" s="3" customFormat="1" ht="16.5" x14ac:dyDescent="0.3">
      <c r="A13" s="41">
        <v>5</v>
      </c>
      <c r="B13" s="4" t="s">
        <v>13</v>
      </c>
      <c r="C13" s="4">
        <v>5154</v>
      </c>
      <c r="D13" s="4" t="s">
        <v>499</v>
      </c>
      <c r="E13" s="4">
        <v>420207</v>
      </c>
      <c r="F13" s="4" t="s">
        <v>187</v>
      </c>
      <c r="G13" s="4" t="s">
        <v>188</v>
      </c>
      <c r="H13" s="4">
        <v>14</v>
      </c>
      <c r="I13" s="4" t="s">
        <v>189</v>
      </c>
      <c r="J13" s="4">
        <v>90</v>
      </c>
      <c r="K13" s="4">
        <v>4.5</v>
      </c>
      <c r="L13" s="6">
        <v>92043</v>
      </c>
      <c r="M13" s="9">
        <f t="shared" si="0"/>
        <v>37277415</v>
      </c>
      <c r="N13" s="13"/>
    </row>
    <row r="14" spans="1:19" s="3" customFormat="1" ht="16.5" x14ac:dyDescent="0.3">
      <c r="A14" s="41">
        <v>5</v>
      </c>
      <c r="B14" s="4" t="s">
        <v>13</v>
      </c>
      <c r="C14" s="4">
        <v>5154</v>
      </c>
      <c r="D14" s="4" t="s">
        <v>499</v>
      </c>
      <c r="E14" s="4">
        <v>420208</v>
      </c>
      <c r="F14" s="4" t="s">
        <v>190</v>
      </c>
      <c r="G14" s="4" t="s">
        <v>188</v>
      </c>
      <c r="H14" s="4">
        <v>14</v>
      </c>
      <c r="I14" s="4" t="s">
        <v>189</v>
      </c>
      <c r="J14" s="4">
        <v>30</v>
      </c>
      <c r="K14" s="4">
        <v>4.5</v>
      </c>
      <c r="L14" s="6">
        <v>92043</v>
      </c>
      <c r="M14" s="9">
        <f t="shared" si="0"/>
        <v>12425805</v>
      </c>
      <c r="N14" s="13"/>
    </row>
    <row r="15" spans="1:19" s="3" customFormat="1" ht="16.5" x14ac:dyDescent="0.3">
      <c r="A15" s="41">
        <v>5</v>
      </c>
      <c r="B15" s="4" t="s">
        <v>13</v>
      </c>
      <c r="C15" s="4">
        <v>5212</v>
      </c>
      <c r="D15" s="4" t="s">
        <v>500</v>
      </c>
      <c r="E15" s="4">
        <v>420207</v>
      </c>
      <c r="F15" s="4" t="s">
        <v>187</v>
      </c>
      <c r="G15" s="4" t="s">
        <v>188</v>
      </c>
      <c r="H15" s="4">
        <v>14</v>
      </c>
      <c r="I15" s="4" t="s">
        <v>189</v>
      </c>
      <c r="J15" s="4">
        <v>60</v>
      </c>
      <c r="K15" s="4">
        <v>4.5</v>
      </c>
      <c r="L15" s="6">
        <v>92043</v>
      </c>
      <c r="M15" s="9">
        <f t="shared" si="0"/>
        <v>24851610</v>
      </c>
      <c r="N15" s="13"/>
    </row>
    <row r="16" spans="1:19" s="3" customFormat="1" ht="16.5" x14ac:dyDescent="0.3">
      <c r="A16" s="41">
        <v>5</v>
      </c>
      <c r="B16" s="4" t="s">
        <v>13</v>
      </c>
      <c r="C16" s="4">
        <v>5212</v>
      </c>
      <c r="D16" s="4" t="s">
        <v>500</v>
      </c>
      <c r="E16" s="4">
        <v>420208</v>
      </c>
      <c r="F16" s="4" t="s">
        <v>190</v>
      </c>
      <c r="G16" s="4" t="s">
        <v>188</v>
      </c>
      <c r="H16" s="4">
        <v>14</v>
      </c>
      <c r="I16" s="4" t="s">
        <v>189</v>
      </c>
      <c r="J16" s="4">
        <v>60</v>
      </c>
      <c r="K16" s="4">
        <v>4.5</v>
      </c>
      <c r="L16" s="6">
        <v>92043</v>
      </c>
      <c r="M16" s="9">
        <f t="shared" si="0"/>
        <v>24851610</v>
      </c>
      <c r="N16" s="13"/>
    </row>
    <row r="17" spans="1:14" s="3" customFormat="1" ht="16.5" x14ac:dyDescent="0.3">
      <c r="A17" s="41">
        <v>5</v>
      </c>
      <c r="B17" s="4" t="s">
        <v>13</v>
      </c>
      <c r="C17" s="4">
        <v>5361</v>
      </c>
      <c r="D17" s="4" t="s">
        <v>501</v>
      </c>
      <c r="E17" s="4">
        <v>420207</v>
      </c>
      <c r="F17" s="4" t="s">
        <v>187</v>
      </c>
      <c r="G17" s="4" t="s">
        <v>188</v>
      </c>
      <c r="H17" s="4">
        <v>14</v>
      </c>
      <c r="I17" s="4" t="s">
        <v>189</v>
      </c>
      <c r="J17" s="4">
        <v>60</v>
      </c>
      <c r="K17" s="4">
        <v>4.5</v>
      </c>
      <c r="L17" s="6">
        <v>92043</v>
      </c>
      <c r="M17" s="9">
        <f t="shared" si="0"/>
        <v>24851610</v>
      </c>
      <c r="N17" s="13"/>
    </row>
    <row r="18" spans="1:14" s="3" customFormat="1" ht="16.5" x14ac:dyDescent="0.3">
      <c r="A18" s="41">
        <v>5</v>
      </c>
      <c r="B18" s="4" t="s">
        <v>13</v>
      </c>
      <c r="C18" s="4">
        <v>5361</v>
      </c>
      <c r="D18" s="4" t="s">
        <v>501</v>
      </c>
      <c r="E18" s="4">
        <v>420208</v>
      </c>
      <c r="F18" s="4" t="s">
        <v>190</v>
      </c>
      <c r="G18" s="4" t="s">
        <v>188</v>
      </c>
      <c r="H18" s="4">
        <v>14</v>
      </c>
      <c r="I18" s="4" t="s">
        <v>189</v>
      </c>
      <c r="J18" s="4">
        <v>30</v>
      </c>
      <c r="K18" s="4">
        <v>4.5</v>
      </c>
      <c r="L18" s="6">
        <v>92043</v>
      </c>
      <c r="M18" s="9">
        <f t="shared" si="0"/>
        <v>12425805</v>
      </c>
      <c r="N18" s="13"/>
    </row>
    <row r="19" spans="1:14" s="3" customFormat="1" ht="16.5" x14ac:dyDescent="0.3">
      <c r="A19" s="41">
        <v>5</v>
      </c>
      <c r="B19" s="4" t="s">
        <v>13</v>
      </c>
      <c r="C19" s="4">
        <v>5440</v>
      </c>
      <c r="D19" s="4" t="s">
        <v>502</v>
      </c>
      <c r="E19" s="4">
        <v>420207</v>
      </c>
      <c r="F19" s="4" t="s">
        <v>187</v>
      </c>
      <c r="G19" s="4" t="s">
        <v>188</v>
      </c>
      <c r="H19" s="4">
        <v>14</v>
      </c>
      <c r="I19" s="4" t="s">
        <v>189</v>
      </c>
      <c r="J19" s="4">
        <v>60</v>
      </c>
      <c r="K19" s="4">
        <v>4.5</v>
      </c>
      <c r="L19" s="6">
        <v>92043</v>
      </c>
      <c r="M19" s="9">
        <f t="shared" si="0"/>
        <v>24851610</v>
      </c>
      <c r="N19" s="13"/>
    </row>
    <row r="20" spans="1:14" s="3" customFormat="1" ht="16.5" x14ac:dyDescent="0.3">
      <c r="A20" s="41">
        <v>5</v>
      </c>
      <c r="B20" s="4" t="s">
        <v>13</v>
      </c>
      <c r="C20" s="4">
        <v>5440</v>
      </c>
      <c r="D20" s="4" t="s">
        <v>502</v>
      </c>
      <c r="E20" s="4">
        <v>420208</v>
      </c>
      <c r="F20" s="4" t="s">
        <v>190</v>
      </c>
      <c r="G20" s="4" t="s">
        <v>188</v>
      </c>
      <c r="H20" s="4">
        <v>14</v>
      </c>
      <c r="I20" s="4" t="s">
        <v>189</v>
      </c>
      <c r="J20" s="4">
        <v>30</v>
      </c>
      <c r="K20" s="4">
        <v>4.5</v>
      </c>
      <c r="L20" s="6">
        <v>92043</v>
      </c>
      <c r="M20" s="9">
        <f t="shared" si="0"/>
        <v>12425805</v>
      </c>
      <c r="N20" s="13"/>
    </row>
    <row r="21" spans="1:14" s="3" customFormat="1" ht="16.5" x14ac:dyDescent="0.3">
      <c r="A21" s="41">
        <v>5</v>
      </c>
      <c r="B21" s="4" t="s">
        <v>13</v>
      </c>
      <c r="C21" s="4">
        <v>5615</v>
      </c>
      <c r="D21" s="4" t="s">
        <v>300</v>
      </c>
      <c r="E21" s="4">
        <v>420207</v>
      </c>
      <c r="F21" s="4" t="s">
        <v>187</v>
      </c>
      <c r="G21" s="4" t="s">
        <v>188</v>
      </c>
      <c r="H21" s="4">
        <v>14</v>
      </c>
      <c r="I21" s="4" t="s">
        <v>189</v>
      </c>
      <c r="J21" s="4">
        <v>60</v>
      </c>
      <c r="K21" s="4">
        <v>4.5</v>
      </c>
      <c r="L21" s="6">
        <v>92043</v>
      </c>
      <c r="M21" s="9">
        <f t="shared" si="0"/>
        <v>24851610</v>
      </c>
      <c r="N21" s="13"/>
    </row>
    <row r="22" spans="1:14" s="3" customFormat="1" ht="16.5" x14ac:dyDescent="0.3">
      <c r="A22" s="41">
        <v>5</v>
      </c>
      <c r="B22" s="4" t="s">
        <v>13</v>
      </c>
      <c r="C22" s="4">
        <v>5615</v>
      </c>
      <c r="D22" s="4" t="s">
        <v>300</v>
      </c>
      <c r="E22" s="4">
        <v>420208</v>
      </c>
      <c r="F22" s="4" t="s">
        <v>190</v>
      </c>
      <c r="G22" s="4" t="s">
        <v>188</v>
      </c>
      <c r="H22" s="4">
        <v>14</v>
      </c>
      <c r="I22" s="4" t="s">
        <v>189</v>
      </c>
      <c r="J22" s="4">
        <v>30</v>
      </c>
      <c r="K22" s="4">
        <v>4.5</v>
      </c>
      <c r="L22" s="6">
        <v>92043</v>
      </c>
      <c r="M22" s="9">
        <f t="shared" si="0"/>
        <v>12425805</v>
      </c>
      <c r="N22" s="13"/>
    </row>
    <row r="23" spans="1:14" s="3" customFormat="1" ht="16.5" x14ac:dyDescent="0.3">
      <c r="A23" s="41">
        <v>5</v>
      </c>
      <c r="B23" s="4" t="s">
        <v>13</v>
      </c>
      <c r="C23" s="4">
        <v>5411</v>
      </c>
      <c r="D23" s="4" t="s">
        <v>559</v>
      </c>
      <c r="E23" s="4">
        <v>420207</v>
      </c>
      <c r="F23" s="4" t="s">
        <v>187</v>
      </c>
      <c r="G23" s="4" t="s">
        <v>188</v>
      </c>
      <c r="H23" s="4">
        <v>14</v>
      </c>
      <c r="I23" s="4" t="s">
        <v>189</v>
      </c>
      <c r="J23" s="4">
        <v>60</v>
      </c>
      <c r="K23" s="4">
        <v>4.5</v>
      </c>
      <c r="L23" s="6">
        <v>92043</v>
      </c>
      <c r="M23" s="9">
        <f t="shared" si="0"/>
        <v>24851610</v>
      </c>
      <c r="N23" s="49"/>
    </row>
    <row r="24" spans="1:14" s="3" customFormat="1" ht="16.5" x14ac:dyDescent="0.3">
      <c r="A24" s="41">
        <v>5</v>
      </c>
      <c r="B24" s="4" t="s">
        <v>13</v>
      </c>
      <c r="C24" s="4">
        <v>5411</v>
      </c>
      <c r="D24" s="4" t="s">
        <v>559</v>
      </c>
      <c r="E24" s="4">
        <v>420208</v>
      </c>
      <c r="F24" s="4" t="s">
        <v>190</v>
      </c>
      <c r="G24" s="4" t="s">
        <v>188</v>
      </c>
      <c r="H24" s="4">
        <v>14</v>
      </c>
      <c r="I24" s="4" t="s">
        <v>189</v>
      </c>
      <c r="J24" s="4">
        <v>30</v>
      </c>
      <c r="K24" s="4">
        <v>4.5</v>
      </c>
      <c r="L24" s="6">
        <v>92043</v>
      </c>
      <c r="M24" s="9">
        <f t="shared" si="0"/>
        <v>12425805</v>
      </c>
      <c r="N24" s="49"/>
    </row>
    <row r="25" spans="1:14" s="3" customFormat="1" ht="16.5" x14ac:dyDescent="0.3">
      <c r="A25" s="47">
        <v>5</v>
      </c>
      <c r="B25" s="13" t="s">
        <v>13</v>
      </c>
      <c r="C25" s="13">
        <v>5002</v>
      </c>
      <c r="D25" s="13" t="s">
        <v>74</v>
      </c>
      <c r="E25" s="13">
        <v>420201</v>
      </c>
      <c r="F25" s="13" t="s">
        <v>75</v>
      </c>
      <c r="G25" s="13" t="s">
        <v>76</v>
      </c>
      <c r="H25" s="13">
        <v>27</v>
      </c>
      <c r="I25" s="13" t="s">
        <v>14</v>
      </c>
      <c r="J25" s="13">
        <v>60</v>
      </c>
      <c r="K25" s="13">
        <v>4.5</v>
      </c>
      <c r="L25" s="6">
        <v>92043</v>
      </c>
      <c r="M25" s="48">
        <f t="shared" si="0"/>
        <v>24851610</v>
      </c>
      <c r="N25" s="49"/>
    </row>
    <row r="26" spans="1:14" s="3" customFormat="1" ht="16.5" x14ac:dyDescent="0.3">
      <c r="A26" s="47">
        <v>5</v>
      </c>
      <c r="B26" s="13" t="s">
        <v>13</v>
      </c>
      <c r="C26" s="13">
        <v>5002</v>
      </c>
      <c r="D26" s="13" t="s">
        <v>74</v>
      </c>
      <c r="E26" s="13">
        <v>420202</v>
      </c>
      <c r="F26" s="13" t="s">
        <v>77</v>
      </c>
      <c r="G26" s="13" t="s">
        <v>76</v>
      </c>
      <c r="H26" s="13">
        <v>27</v>
      </c>
      <c r="I26" s="13" t="s">
        <v>14</v>
      </c>
      <c r="J26" s="13">
        <v>30</v>
      </c>
      <c r="K26" s="13">
        <v>4.5</v>
      </c>
      <c r="L26" s="6">
        <v>92043</v>
      </c>
      <c r="M26" s="48">
        <f t="shared" si="0"/>
        <v>12425805</v>
      </c>
      <c r="N26" s="49"/>
    </row>
    <row r="27" spans="1:14" s="3" customFormat="1" ht="16.5" x14ac:dyDescent="0.3">
      <c r="A27" s="47">
        <v>5</v>
      </c>
      <c r="B27" s="13" t="s">
        <v>13</v>
      </c>
      <c r="C27" s="13">
        <v>5190</v>
      </c>
      <c r="D27" s="13" t="s">
        <v>78</v>
      </c>
      <c r="E27" s="13">
        <v>420201</v>
      </c>
      <c r="F27" s="13" t="s">
        <v>75</v>
      </c>
      <c r="G27" s="13" t="s">
        <v>76</v>
      </c>
      <c r="H27" s="13">
        <v>27</v>
      </c>
      <c r="I27" s="13" t="s">
        <v>14</v>
      </c>
      <c r="J27" s="13">
        <v>60</v>
      </c>
      <c r="K27" s="13">
        <v>4.5</v>
      </c>
      <c r="L27" s="6">
        <v>92043</v>
      </c>
      <c r="M27" s="48">
        <f t="shared" si="0"/>
        <v>24851610</v>
      </c>
      <c r="N27" s="49"/>
    </row>
    <row r="28" spans="1:14" s="3" customFormat="1" ht="16.5" x14ac:dyDescent="0.3">
      <c r="A28" s="47">
        <v>5</v>
      </c>
      <c r="B28" s="13" t="s">
        <v>13</v>
      </c>
      <c r="C28" s="13">
        <v>5190</v>
      </c>
      <c r="D28" s="13" t="s">
        <v>78</v>
      </c>
      <c r="E28" s="13">
        <v>420202</v>
      </c>
      <c r="F28" s="13" t="s">
        <v>77</v>
      </c>
      <c r="G28" s="13" t="s">
        <v>76</v>
      </c>
      <c r="H28" s="13">
        <v>27</v>
      </c>
      <c r="I28" s="13" t="s">
        <v>14</v>
      </c>
      <c r="J28" s="13">
        <v>30</v>
      </c>
      <c r="K28" s="13">
        <v>4.5</v>
      </c>
      <c r="L28" s="6">
        <v>92043</v>
      </c>
      <c r="M28" s="48">
        <f t="shared" si="0"/>
        <v>12425805</v>
      </c>
      <c r="N28" s="49"/>
    </row>
    <row r="29" spans="1:14" s="3" customFormat="1" ht="16.5" x14ac:dyDescent="0.3">
      <c r="A29" s="47">
        <v>5</v>
      </c>
      <c r="B29" s="13" t="s">
        <v>13</v>
      </c>
      <c r="C29" s="13">
        <v>5360</v>
      </c>
      <c r="D29" s="13" t="s">
        <v>79</v>
      </c>
      <c r="E29" s="13">
        <v>420201</v>
      </c>
      <c r="F29" s="13" t="s">
        <v>75</v>
      </c>
      <c r="G29" s="13" t="s">
        <v>76</v>
      </c>
      <c r="H29" s="13">
        <v>27</v>
      </c>
      <c r="I29" s="13" t="s">
        <v>14</v>
      </c>
      <c r="J29" s="13">
        <v>60</v>
      </c>
      <c r="K29" s="13">
        <v>4.5</v>
      </c>
      <c r="L29" s="6">
        <v>92043</v>
      </c>
      <c r="M29" s="48">
        <f t="shared" si="0"/>
        <v>24851610</v>
      </c>
      <c r="N29" s="49"/>
    </row>
    <row r="30" spans="1:14" s="3" customFormat="1" ht="16.5" x14ac:dyDescent="0.3">
      <c r="A30" s="47">
        <v>5</v>
      </c>
      <c r="B30" s="13" t="s">
        <v>13</v>
      </c>
      <c r="C30" s="13">
        <v>5360</v>
      </c>
      <c r="D30" s="13" t="s">
        <v>79</v>
      </c>
      <c r="E30" s="13">
        <v>420202</v>
      </c>
      <c r="F30" s="13" t="s">
        <v>77</v>
      </c>
      <c r="G30" s="13" t="s">
        <v>76</v>
      </c>
      <c r="H30" s="13">
        <v>27</v>
      </c>
      <c r="I30" s="13" t="s">
        <v>14</v>
      </c>
      <c r="J30" s="13">
        <v>30</v>
      </c>
      <c r="K30" s="13">
        <v>4.5</v>
      </c>
      <c r="L30" s="6">
        <v>92043</v>
      </c>
      <c r="M30" s="48">
        <f t="shared" si="0"/>
        <v>12425805</v>
      </c>
      <c r="N30" s="49"/>
    </row>
    <row r="31" spans="1:14" s="3" customFormat="1" ht="16.5" x14ac:dyDescent="0.3">
      <c r="A31" s="47">
        <v>5</v>
      </c>
      <c r="B31" s="13" t="s">
        <v>13</v>
      </c>
      <c r="C31" s="13">
        <v>5237</v>
      </c>
      <c r="D31" s="13" t="s">
        <v>80</v>
      </c>
      <c r="E31" s="13">
        <v>420201</v>
      </c>
      <c r="F31" s="13" t="s">
        <v>75</v>
      </c>
      <c r="G31" s="13" t="s">
        <v>76</v>
      </c>
      <c r="H31" s="13">
        <v>27</v>
      </c>
      <c r="I31" s="13" t="s">
        <v>14</v>
      </c>
      <c r="J31" s="13">
        <v>60</v>
      </c>
      <c r="K31" s="13">
        <v>4.5</v>
      </c>
      <c r="L31" s="6">
        <v>92043</v>
      </c>
      <c r="M31" s="48">
        <f t="shared" si="0"/>
        <v>24851610</v>
      </c>
      <c r="N31" s="49"/>
    </row>
    <row r="32" spans="1:14" s="3" customFormat="1" ht="16.5" x14ac:dyDescent="0.3">
      <c r="A32" s="47">
        <v>5</v>
      </c>
      <c r="B32" s="13" t="s">
        <v>13</v>
      </c>
      <c r="C32" s="13">
        <v>5237</v>
      </c>
      <c r="D32" s="13" t="s">
        <v>80</v>
      </c>
      <c r="E32" s="13">
        <v>420202</v>
      </c>
      <c r="F32" s="13" t="s">
        <v>77</v>
      </c>
      <c r="G32" s="13" t="s">
        <v>76</v>
      </c>
      <c r="H32" s="13">
        <v>27</v>
      </c>
      <c r="I32" s="13" t="s">
        <v>14</v>
      </c>
      <c r="J32" s="13">
        <v>30</v>
      </c>
      <c r="K32" s="13">
        <v>4.5</v>
      </c>
      <c r="L32" s="6">
        <v>92043</v>
      </c>
      <c r="M32" s="48">
        <f t="shared" si="0"/>
        <v>12425805</v>
      </c>
      <c r="N32" s="49"/>
    </row>
    <row r="33" spans="1:14" s="3" customFormat="1" ht="16.5" x14ac:dyDescent="0.3">
      <c r="A33" s="47">
        <v>5</v>
      </c>
      <c r="B33" s="13" t="s">
        <v>13</v>
      </c>
      <c r="C33" s="13">
        <v>5789</v>
      </c>
      <c r="D33" s="13" t="s">
        <v>81</v>
      </c>
      <c r="E33" s="13">
        <v>420201</v>
      </c>
      <c r="F33" s="13" t="s">
        <v>75</v>
      </c>
      <c r="G33" s="13" t="s">
        <v>76</v>
      </c>
      <c r="H33" s="13">
        <v>27</v>
      </c>
      <c r="I33" s="13" t="s">
        <v>14</v>
      </c>
      <c r="J33" s="13">
        <v>60</v>
      </c>
      <c r="K33" s="13">
        <v>4.5</v>
      </c>
      <c r="L33" s="6">
        <v>92043</v>
      </c>
      <c r="M33" s="48">
        <f t="shared" si="0"/>
        <v>24851610</v>
      </c>
      <c r="N33" s="49"/>
    </row>
    <row r="34" spans="1:14" s="3" customFormat="1" ht="16.5" x14ac:dyDescent="0.3">
      <c r="A34" s="47">
        <v>5</v>
      </c>
      <c r="B34" s="13" t="s">
        <v>13</v>
      </c>
      <c r="C34" s="13">
        <v>5789</v>
      </c>
      <c r="D34" s="13" t="s">
        <v>81</v>
      </c>
      <c r="E34" s="13">
        <v>420202</v>
      </c>
      <c r="F34" s="13" t="s">
        <v>77</v>
      </c>
      <c r="G34" s="13" t="s">
        <v>76</v>
      </c>
      <c r="H34" s="13">
        <v>27</v>
      </c>
      <c r="I34" s="13" t="s">
        <v>14</v>
      </c>
      <c r="J34" s="13">
        <v>30</v>
      </c>
      <c r="K34" s="13">
        <v>4.5</v>
      </c>
      <c r="L34" s="6">
        <v>92043</v>
      </c>
      <c r="M34" s="48">
        <f t="shared" si="0"/>
        <v>12425805</v>
      </c>
      <c r="N34" s="49"/>
    </row>
    <row r="35" spans="1:14" s="3" customFormat="1" ht="16.5" x14ac:dyDescent="0.3">
      <c r="A35" s="47">
        <v>5</v>
      </c>
      <c r="B35" s="13" t="s">
        <v>13</v>
      </c>
      <c r="C35" s="13">
        <v>5390</v>
      </c>
      <c r="D35" s="13" t="s">
        <v>82</v>
      </c>
      <c r="E35" s="13">
        <v>420201</v>
      </c>
      <c r="F35" s="13" t="s">
        <v>75</v>
      </c>
      <c r="G35" s="13" t="s">
        <v>76</v>
      </c>
      <c r="H35" s="13">
        <v>27</v>
      </c>
      <c r="I35" s="13" t="s">
        <v>14</v>
      </c>
      <c r="J35" s="13">
        <v>60</v>
      </c>
      <c r="K35" s="13">
        <v>4.5</v>
      </c>
      <c r="L35" s="6">
        <v>92043</v>
      </c>
      <c r="M35" s="48">
        <f t="shared" si="0"/>
        <v>24851610</v>
      </c>
      <c r="N35" s="49"/>
    </row>
    <row r="36" spans="1:14" s="3" customFormat="1" ht="16.5" x14ac:dyDescent="0.3">
      <c r="A36" s="47">
        <v>5</v>
      </c>
      <c r="B36" s="13" t="s">
        <v>13</v>
      </c>
      <c r="C36" s="13">
        <v>5390</v>
      </c>
      <c r="D36" s="13" t="s">
        <v>82</v>
      </c>
      <c r="E36" s="13">
        <v>420202</v>
      </c>
      <c r="F36" s="13" t="s">
        <v>77</v>
      </c>
      <c r="G36" s="13" t="s">
        <v>76</v>
      </c>
      <c r="H36" s="13">
        <v>27</v>
      </c>
      <c r="I36" s="13" t="s">
        <v>14</v>
      </c>
      <c r="J36" s="13">
        <v>30</v>
      </c>
      <c r="K36" s="13">
        <v>4.5</v>
      </c>
      <c r="L36" s="6">
        <v>92043</v>
      </c>
      <c r="M36" s="48">
        <f t="shared" si="0"/>
        <v>12425805</v>
      </c>
      <c r="N36" s="49"/>
    </row>
    <row r="37" spans="1:14" s="3" customFormat="1" ht="16.5" x14ac:dyDescent="0.3">
      <c r="A37" s="47">
        <v>5</v>
      </c>
      <c r="B37" s="13" t="s">
        <v>13</v>
      </c>
      <c r="C37" s="13">
        <v>5030</v>
      </c>
      <c r="D37" s="13" t="s">
        <v>83</v>
      </c>
      <c r="E37" s="13">
        <v>420201</v>
      </c>
      <c r="F37" s="13" t="s">
        <v>75</v>
      </c>
      <c r="G37" s="13" t="s">
        <v>76</v>
      </c>
      <c r="H37" s="13">
        <v>27</v>
      </c>
      <c r="I37" s="13" t="s">
        <v>14</v>
      </c>
      <c r="J37" s="13">
        <v>60</v>
      </c>
      <c r="K37" s="13">
        <v>4.5</v>
      </c>
      <c r="L37" s="6">
        <v>92043</v>
      </c>
      <c r="M37" s="48">
        <f t="shared" si="0"/>
        <v>24851610</v>
      </c>
      <c r="N37" s="49"/>
    </row>
    <row r="38" spans="1:14" s="3" customFormat="1" ht="16.5" x14ac:dyDescent="0.3">
      <c r="A38" s="47">
        <v>5</v>
      </c>
      <c r="B38" s="13" t="s">
        <v>13</v>
      </c>
      <c r="C38" s="13">
        <v>5030</v>
      </c>
      <c r="D38" s="13" t="s">
        <v>83</v>
      </c>
      <c r="E38" s="13">
        <v>420202</v>
      </c>
      <c r="F38" s="13" t="s">
        <v>77</v>
      </c>
      <c r="G38" s="13" t="s">
        <v>76</v>
      </c>
      <c r="H38" s="13">
        <v>27</v>
      </c>
      <c r="I38" s="13" t="s">
        <v>14</v>
      </c>
      <c r="J38" s="13">
        <v>30</v>
      </c>
      <c r="K38" s="13">
        <v>4.5</v>
      </c>
      <c r="L38" s="6">
        <v>92043</v>
      </c>
      <c r="M38" s="48">
        <f t="shared" si="0"/>
        <v>12425805</v>
      </c>
      <c r="N38" s="49"/>
    </row>
    <row r="39" spans="1:14" s="3" customFormat="1" ht="16.5" x14ac:dyDescent="0.3">
      <c r="A39" s="47">
        <v>5</v>
      </c>
      <c r="B39" s="13" t="s">
        <v>13</v>
      </c>
      <c r="C39" s="13">
        <v>5034</v>
      </c>
      <c r="D39" s="13" t="s">
        <v>84</v>
      </c>
      <c r="E39" s="13">
        <v>420201</v>
      </c>
      <c r="F39" s="13" t="s">
        <v>75</v>
      </c>
      <c r="G39" s="13" t="s">
        <v>76</v>
      </c>
      <c r="H39" s="13">
        <v>27</v>
      </c>
      <c r="I39" s="13" t="s">
        <v>14</v>
      </c>
      <c r="J39" s="13">
        <v>60</v>
      </c>
      <c r="K39" s="13">
        <v>4.5</v>
      </c>
      <c r="L39" s="6">
        <v>92043</v>
      </c>
      <c r="M39" s="48">
        <f t="shared" si="0"/>
        <v>24851610</v>
      </c>
      <c r="N39" s="49"/>
    </row>
    <row r="40" spans="1:14" s="3" customFormat="1" ht="16.5" x14ac:dyDescent="0.3">
      <c r="A40" s="47">
        <v>5</v>
      </c>
      <c r="B40" s="13" t="s">
        <v>13</v>
      </c>
      <c r="C40" s="13">
        <v>5034</v>
      </c>
      <c r="D40" s="13" t="s">
        <v>84</v>
      </c>
      <c r="E40" s="13">
        <v>420202</v>
      </c>
      <c r="F40" s="13" t="s">
        <v>77</v>
      </c>
      <c r="G40" s="13" t="s">
        <v>76</v>
      </c>
      <c r="H40" s="13">
        <v>27</v>
      </c>
      <c r="I40" s="13" t="s">
        <v>14</v>
      </c>
      <c r="J40" s="13">
        <v>30</v>
      </c>
      <c r="K40" s="13">
        <v>4.5</v>
      </c>
      <c r="L40" s="6">
        <v>92043</v>
      </c>
      <c r="M40" s="48">
        <f t="shared" si="0"/>
        <v>12425805</v>
      </c>
      <c r="N40" s="49"/>
    </row>
    <row r="41" spans="1:14" s="3" customFormat="1" ht="16.5" x14ac:dyDescent="0.3">
      <c r="A41" s="47">
        <v>5</v>
      </c>
      <c r="B41" s="13" t="s">
        <v>13</v>
      </c>
      <c r="C41" s="13">
        <v>5055</v>
      </c>
      <c r="D41" s="13" t="s">
        <v>85</v>
      </c>
      <c r="E41" s="13">
        <v>420201</v>
      </c>
      <c r="F41" s="13" t="s">
        <v>75</v>
      </c>
      <c r="G41" s="13" t="s">
        <v>76</v>
      </c>
      <c r="H41" s="13">
        <v>27</v>
      </c>
      <c r="I41" s="13" t="s">
        <v>14</v>
      </c>
      <c r="J41" s="13">
        <v>60</v>
      </c>
      <c r="K41" s="13">
        <v>4.5</v>
      </c>
      <c r="L41" s="6">
        <v>92043</v>
      </c>
      <c r="M41" s="48">
        <f t="shared" si="0"/>
        <v>24851610</v>
      </c>
      <c r="N41" s="49"/>
    </row>
    <row r="42" spans="1:14" s="3" customFormat="1" ht="16.5" x14ac:dyDescent="0.3">
      <c r="A42" s="47">
        <v>5</v>
      </c>
      <c r="B42" s="13" t="s">
        <v>13</v>
      </c>
      <c r="C42" s="13">
        <v>5055</v>
      </c>
      <c r="D42" s="13" t="s">
        <v>85</v>
      </c>
      <c r="E42" s="13">
        <v>420202</v>
      </c>
      <c r="F42" s="13" t="s">
        <v>77</v>
      </c>
      <c r="G42" s="13" t="s">
        <v>76</v>
      </c>
      <c r="H42" s="13">
        <v>27</v>
      </c>
      <c r="I42" s="13" t="s">
        <v>14</v>
      </c>
      <c r="J42" s="13">
        <v>30</v>
      </c>
      <c r="K42" s="13">
        <v>4.5</v>
      </c>
      <c r="L42" s="6">
        <v>92043</v>
      </c>
      <c r="M42" s="48">
        <f t="shared" si="0"/>
        <v>12425805</v>
      </c>
      <c r="N42" s="49"/>
    </row>
    <row r="43" spans="1:14" s="3" customFormat="1" ht="16.5" x14ac:dyDescent="0.3">
      <c r="A43" s="47">
        <v>5</v>
      </c>
      <c r="B43" s="13" t="s">
        <v>13</v>
      </c>
      <c r="C43" s="13">
        <v>5088</v>
      </c>
      <c r="D43" s="13" t="s">
        <v>86</v>
      </c>
      <c r="E43" s="13">
        <v>420201</v>
      </c>
      <c r="F43" s="13" t="s">
        <v>75</v>
      </c>
      <c r="G43" s="13" t="s">
        <v>76</v>
      </c>
      <c r="H43" s="13">
        <v>27</v>
      </c>
      <c r="I43" s="13" t="s">
        <v>14</v>
      </c>
      <c r="J43" s="13">
        <v>60</v>
      </c>
      <c r="K43" s="13">
        <v>4.5</v>
      </c>
      <c r="L43" s="6">
        <v>92043</v>
      </c>
      <c r="M43" s="48">
        <f t="shared" si="0"/>
        <v>24851610</v>
      </c>
      <c r="N43" s="49"/>
    </row>
    <row r="44" spans="1:14" s="3" customFormat="1" ht="16.5" x14ac:dyDescent="0.3">
      <c r="A44" s="47">
        <v>5</v>
      </c>
      <c r="B44" s="13" t="s">
        <v>13</v>
      </c>
      <c r="C44" s="13">
        <v>5088</v>
      </c>
      <c r="D44" s="13" t="s">
        <v>86</v>
      </c>
      <c r="E44" s="13">
        <v>420202</v>
      </c>
      <c r="F44" s="13" t="s">
        <v>77</v>
      </c>
      <c r="G44" s="13" t="s">
        <v>76</v>
      </c>
      <c r="H44" s="13">
        <v>27</v>
      </c>
      <c r="I44" s="13" t="s">
        <v>14</v>
      </c>
      <c r="J44" s="13">
        <v>30</v>
      </c>
      <c r="K44" s="13">
        <v>4.5</v>
      </c>
      <c r="L44" s="6">
        <v>92043</v>
      </c>
      <c r="M44" s="48">
        <f t="shared" si="0"/>
        <v>12425805</v>
      </c>
      <c r="N44" s="49"/>
    </row>
    <row r="45" spans="1:14" s="3" customFormat="1" ht="16.5" x14ac:dyDescent="0.3">
      <c r="A45" s="47">
        <v>5</v>
      </c>
      <c r="B45" s="13" t="s">
        <v>13</v>
      </c>
      <c r="C45" s="13">
        <v>5093</v>
      </c>
      <c r="D45" s="13" t="s">
        <v>87</v>
      </c>
      <c r="E45" s="13">
        <v>420201</v>
      </c>
      <c r="F45" s="13" t="s">
        <v>75</v>
      </c>
      <c r="G45" s="13" t="s">
        <v>76</v>
      </c>
      <c r="H45" s="13">
        <v>27</v>
      </c>
      <c r="I45" s="13" t="s">
        <v>14</v>
      </c>
      <c r="J45" s="13">
        <v>60</v>
      </c>
      <c r="K45" s="13">
        <v>4.5</v>
      </c>
      <c r="L45" s="6">
        <v>92043</v>
      </c>
      <c r="M45" s="48">
        <f t="shared" si="0"/>
        <v>24851610</v>
      </c>
      <c r="N45" s="49"/>
    </row>
    <row r="46" spans="1:14" s="3" customFormat="1" ht="16.5" x14ac:dyDescent="0.3">
      <c r="A46" s="47">
        <v>5</v>
      </c>
      <c r="B46" s="13" t="s">
        <v>13</v>
      </c>
      <c r="C46" s="13">
        <v>5093</v>
      </c>
      <c r="D46" s="13" t="s">
        <v>87</v>
      </c>
      <c r="E46" s="13">
        <v>420202</v>
      </c>
      <c r="F46" s="13" t="s">
        <v>77</v>
      </c>
      <c r="G46" s="13" t="s">
        <v>76</v>
      </c>
      <c r="H46" s="13">
        <v>27</v>
      </c>
      <c r="I46" s="13" t="s">
        <v>14</v>
      </c>
      <c r="J46" s="13">
        <v>30</v>
      </c>
      <c r="K46" s="13">
        <v>4.5</v>
      </c>
      <c r="L46" s="6">
        <v>92043</v>
      </c>
      <c r="M46" s="48">
        <f t="shared" si="0"/>
        <v>12425805</v>
      </c>
      <c r="N46" s="49"/>
    </row>
    <row r="47" spans="1:14" s="3" customFormat="1" ht="16.5" x14ac:dyDescent="0.3">
      <c r="A47" s="47">
        <v>5</v>
      </c>
      <c r="B47" s="13" t="s">
        <v>13</v>
      </c>
      <c r="C47" s="13">
        <v>5101</v>
      </c>
      <c r="D47" s="13" t="s">
        <v>88</v>
      </c>
      <c r="E47" s="13">
        <v>420201</v>
      </c>
      <c r="F47" s="13" t="s">
        <v>75</v>
      </c>
      <c r="G47" s="13" t="s">
        <v>76</v>
      </c>
      <c r="H47" s="13">
        <v>27</v>
      </c>
      <c r="I47" s="13" t="s">
        <v>14</v>
      </c>
      <c r="J47" s="13">
        <v>60</v>
      </c>
      <c r="K47" s="13">
        <v>4.5</v>
      </c>
      <c r="L47" s="6">
        <v>92043</v>
      </c>
      <c r="M47" s="48">
        <f t="shared" si="0"/>
        <v>24851610</v>
      </c>
      <c r="N47" s="49"/>
    </row>
    <row r="48" spans="1:14" s="3" customFormat="1" ht="16.5" x14ac:dyDescent="0.3">
      <c r="A48" s="47">
        <v>5</v>
      </c>
      <c r="B48" s="13" t="s">
        <v>13</v>
      </c>
      <c r="C48" s="13">
        <v>5101</v>
      </c>
      <c r="D48" s="13" t="s">
        <v>88</v>
      </c>
      <c r="E48" s="13">
        <v>420202</v>
      </c>
      <c r="F48" s="13" t="s">
        <v>77</v>
      </c>
      <c r="G48" s="13" t="s">
        <v>76</v>
      </c>
      <c r="H48" s="13">
        <v>27</v>
      </c>
      <c r="I48" s="13" t="s">
        <v>14</v>
      </c>
      <c r="J48" s="13">
        <v>30</v>
      </c>
      <c r="K48" s="13">
        <v>4.5</v>
      </c>
      <c r="L48" s="6">
        <v>92043</v>
      </c>
      <c r="M48" s="48">
        <f t="shared" si="0"/>
        <v>12425805</v>
      </c>
      <c r="N48" s="49"/>
    </row>
    <row r="49" spans="1:14" s="3" customFormat="1" ht="16.5" x14ac:dyDescent="0.3">
      <c r="A49" s="47">
        <v>5</v>
      </c>
      <c r="B49" s="13" t="s">
        <v>13</v>
      </c>
      <c r="C49" s="13">
        <v>5129</v>
      </c>
      <c r="D49" s="13" t="s">
        <v>89</v>
      </c>
      <c r="E49" s="13">
        <v>420201</v>
      </c>
      <c r="F49" s="13" t="s">
        <v>75</v>
      </c>
      <c r="G49" s="13" t="s">
        <v>76</v>
      </c>
      <c r="H49" s="13">
        <v>27</v>
      </c>
      <c r="I49" s="13" t="s">
        <v>14</v>
      </c>
      <c r="J49" s="13">
        <v>60</v>
      </c>
      <c r="K49" s="13">
        <v>4.5</v>
      </c>
      <c r="L49" s="6">
        <v>92043</v>
      </c>
      <c r="M49" s="48">
        <f t="shared" si="0"/>
        <v>24851610</v>
      </c>
      <c r="N49" s="49"/>
    </row>
    <row r="50" spans="1:14" s="3" customFormat="1" ht="16.5" x14ac:dyDescent="0.3">
      <c r="A50" s="47">
        <v>5</v>
      </c>
      <c r="B50" s="13" t="s">
        <v>13</v>
      </c>
      <c r="C50" s="13">
        <v>5129</v>
      </c>
      <c r="D50" s="13" t="s">
        <v>89</v>
      </c>
      <c r="E50" s="13">
        <v>420202</v>
      </c>
      <c r="F50" s="13" t="s">
        <v>77</v>
      </c>
      <c r="G50" s="13" t="s">
        <v>76</v>
      </c>
      <c r="H50" s="13">
        <v>27</v>
      </c>
      <c r="I50" s="13" t="s">
        <v>14</v>
      </c>
      <c r="J50" s="13">
        <v>30</v>
      </c>
      <c r="K50" s="13">
        <v>4.5</v>
      </c>
      <c r="L50" s="6">
        <v>92043</v>
      </c>
      <c r="M50" s="48">
        <f t="shared" si="0"/>
        <v>12425805</v>
      </c>
      <c r="N50" s="49"/>
    </row>
    <row r="51" spans="1:14" s="3" customFormat="1" ht="16.5" x14ac:dyDescent="0.3">
      <c r="A51" s="47">
        <v>5</v>
      </c>
      <c r="B51" s="13" t="s">
        <v>13</v>
      </c>
      <c r="C51" s="13">
        <v>5138</v>
      </c>
      <c r="D51" s="13" t="s">
        <v>90</v>
      </c>
      <c r="E51" s="13">
        <v>420201</v>
      </c>
      <c r="F51" s="13" t="s">
        <v>75</v>
      </c>
      <c r="G51" s="13" t="s">
        <v>76</v>
      </c>
      <c r="H51" s="13">
        <v>27</v>
      </c>
      <c r="I51" s="13" t="s">
        <v>14</v>
      </c>
      <c r="J51" s="13">
        <v>60</v>
      </c>
      <c r="K51" s="13">
        <v>4.5</v>
      </c>
      <c r="L51" s="6">
        <v>92043</v>
      </c>
      <c r="M51" s="48">
        <f t="shared" si="0"/>
        <v>24851610</v>
      </c>
      <c r="N51" s="49"/>
    </row>
    <row r="52" spans="1:14" s="3" customFormat="1" ht="16.5" x14ac:dyDescent="0.3">
      <c r="A52" s="47">
        <v>5</v>
      </c>
      <c r="B52" s="13" t="s">
        <v>13</v>
      </c>
      <c r="C52" s="13">
        <v>5138</v>
      </c>
      <c r="D52" s="13" t="s">
        <v>90</v>
      </c>
      <c r="E52" s="13">
        <v>420202</v>
      </c>
      <c r="F52" s="13" t="s">
        <v>77</v>
      </c>
      <c r="G52" s="13" t="s">
        <v>76</v>
      </c>
      <c r="H52" s="13">
        <v>27</v>
      </c>
      <c r="I52" s="13" t="s">
        <v>14</v>
      </c>
      <c r="J52" s="13">
        <v>30</v>
      </c>
      <c r="K52" s="13">
        <v>4.5</v>
      </c>
      <c r="L52" s="6">
        <v>92043</v>
      </c>
      <c r="M52" s="48">
        <f t="shared" si="0"/>
        <v>12425805</v>
      </c>
      <c r="N52" s="49"/>
    </row>
    <row r="53" spans="1:14" s="3" customFormat="1" ht="16.5" x14ac:dyDescent="0.3">
      <c r="A53" s="47">
        <v>5</v>
      </c>
      <c r="B53" s="13" t="s">
        <v>13</v>
      </c>
      <c r="C53" s="13">
        <v>5209</v>
      </c>
      <c r="D53" s="13" t="s">
        <v>91</v>
      </c>
      <c r="E53" s="13">
        <v>420201</v>
      </c>
      <c r="F53" s="13" t="s">
        <v>75</v>
      </c>
      <c r="G53" s="13" t="s">
        <v>76</v>
      </c>
      <c r="H53" s="13">
        <v>27</v>
      </c>
      <c r="I53" s="13" t="s">
        <v>14</v>
      </c>
      <c r="J53" s="13">
        <v>60</v>
      </c>
      <c r="K53" s="13">
        <v>4.5</v>
      </c>
      <c r="L53" s="6">
        <v>92043</v>
      </c>
      <c r="M53" s="48">
        <f t="shared" si="0"/>
        <v>24851610</v>
      </c>
      <c r="N53" s="49"/>
    </row>
    <row r="54" spans="1:14" s="3" customFormat="1" ht="16.5" x14ac:dyDescent="0.3">
      <c r="A54" s="47">
        <v>5</v>
      </c>
      <c r="B54" s="13" t="s">
        <v>13</v>
      </c>
      <c r="C54" s="13">
        <v>5209</v>
      </c>
      <c r="D54" s="13" t="s">
        <v>91</v>
      </c>
      <c r="E54" s="13">
        <v>420202</v>
      </c>
      <c r="F54" s="13" t="s">
        <v>77</v>
      </c>
      <c r="G54" s="13" t="s">
        <v>76</v>
      </c>
      <c r="H54" s="13">
        <v>27</v>
      </c>
      <c r="I54" s="13" t="s">
        <v>14</v>
      </c>
      <c r="J54" s="13">
        <v>30</v>
      </c>
      <c r="K54" s="13">
        <v>4.5</v>
      </c>
      <c r="L54" s="6">
        <v>92043</v>
      </c>
      <c r="M54" s="48">
        <f t="shared" si="0"/>
        <v>12425805</v>
      </c>
      <c r="N54" s="49"/>
    </row>
    <row r="55" spans="1:14" s="3" customFormat="1" ht="16.5" x14ac:dyDescent="0.3">
      <c r="A55" s="47">
        <v>5</v>
      </c>
      <c r="B55" s="13" t="s">
        <v>13</v>
      </c>
      <c r="C55" s="13">
        <v>5284</v>
      </c>
      <c r="D55" s="13" t="s">
        <v>92</v>
      </c>
      <c r="E55" s="13">
        <v>420201</v>
      </c>
      <c r="F55" s="13" t="s">
        <v>75</v>
      </c>
      <c r="G55" s="13" t="s">
        <v>76</v>
      </c>
      <c r="H55" s="13">
        <v>27</v>
      </c>
      <c r="I55" s="13" t="s">
        <v>14</v>
      </c>
      <c r="J55" s="13">
        <v>60</v>
      </c>
      <c r="K55" s="13">
        <v>4.5</v>
      </c>
      <c r="L55" s="6">
        <v>92043</v>
      </c>
      <c r="M55" s="48">
        <f t="shared" si="0"/>
        <v>24851610</v>
      </c>
      <c r="N55" s="49"/>
    </row>
    <row r="56" spans="1:14" s="3" customFormat="1" ht="16.5" x14ac:dyDescent="0.3">
      <c r="A56" s="47">
        <v>5</v>
      </c>
      <c r="B56" s="13" t="s">
        <v>13</v>
      </c>
      <c r="C56" s="13">
        <v>5284</v>
      </c>
      <c r="D56" s="13" t="s">
        <v>92</v>
      </c>
      <c r="E56" s="13">
        <v>420202</v>
      </c>
      <c r="F56" s="13" t="s">
        <v>77</v>
      </c>
      <c r="G56" s="13" t="s">
        <v>76</v>
      </c>
      <c r="H56" s="13">
        <v>27</v>
      </c>
      <c r="I56" s="13" t="s">
        <v>14</v>
      </c>
      <c r="J56" s="13">
        <v>30</v>
      </c>
      <c r="K56" s="13">
        <v>4.5</v>
      </c>
      <c r="L56" s="6">
        <v>92043</v>
      </c>
      <c r="M56" s="48">
        <f t="shared" si="0"/>
        <v>12425805</v>
      </c>
      <c r="N56" s="49"/>
    </row>
    <row r="57" spans="1:14" s="3" customFormat="1" ht="16.5" x14ac:dyDescent="0.3">
      <c r="A57" s="47">
        <v>5</v>
      </c>
      <c r="B57" s="13" t="s">
        <v>13</v>
      </c>
      <c r="C57" s="13">
        <v>5364</v>
      </c>
      <c r="D57" s="13" t="s">
        <v>93</v>
      </c>
      <c r="E57" s="13">
        <v>420201</v>
      </c>
      <c r="F57" s="13" t="s">
        <v>75</v>
      </c>
      <c r="G57" s="13" t="s">
        <v>76</v>
      </c>
      <c r="H57" s="13">
        <v>27</v>
      </c>
      <c r="I57" s="13" t="s">
        <v>14</v>
      </c>
      <c r="J57" s="13">
        <v>60</v>
      </c>
      <c r="K57" s="13">
        <v>4.5</v>
      </c>
      <c r="L57" s="6">
        <v>92043</v>
      </c>
      <c r="M57" s="48">
        <f t="shared" si="0"/>
        <v>24851610</v>
      </c>
      <c r="N57" s="49"/>
    </row>
    <row r="58" spans="1:14" s="3" customFormat="1" ht="16.5" x14ac:dyDescent="0.3">
      <c r="A58" s="47">
        <v>5</v>
      </c>
      <c r="B58" s="13" t="s">
        <v>13</v>
      </c>
      <c r="C58" s="13">
        <v>5364</v>
      </c>
      <c r="D58" s="13" t="s">
        <v>93</v>
      </c>
      <c r="E58" s="13">
        <v>420202</v>
      </c>
      <c r="F58" s="13" t="s">
        <v>77</v>
      </c>
      <c r="G58" s="13" t="s">
        <v>76</v>
      </c>
      <c r="H58" s="13">
        <v>27</v>
      </c>
      <c r="I58" s="13" t="s">
        <v>14</v>
      </c>
      <c r="J58" s="13">
        <v>30</v>
      </c>
      <c r="K58" s="13">
        <v>4.5</v>
      </c>
      <c r="L58" s="6">
        <v>92043</v>
      </c>
      <c r="M58" s="48">
        <f t="shared" si="0"/>
        <v>12425805</v>
      </c>
      <c r="N58" s="49"/>
    </row>
    <row r="59" spans="1:14" s="3" customFormat="1" ht="16.5" x14ac:dyDescent="0.3">
      <c r="A59" s="47">
        <v>5</v>
      </c>
      <c r="B59" s="13" t="s">
        <v>13</v>
      </c>
      <c r="C59" s="13">
        <v>5664</v>
      </c>
      <c r="D59" s="13" t="s">
        <v>94</v>
      </c>
      <c r="E59" s="13">
        <v>420201</v>
      </c>
      <c r="F59" s="13" t="s">
        <v>75</v>
      </c>
      <c r="G59" s="13" t="s">
        <v>76</v>
      </c>
      <c r="H59" s="13">
        <v>27</v>
      </c>
      <c r="I59" s="13" t="s">
        <v>14</v>
      </c>
      <c r="J59" s="13">
        <v>60</v>
      </c>
      <c r="K59" s="13">
        <v>4.5</v>
      </c>
      <c r="L59" s="6">
        <v>92043</v>
      </c>
      <c r="M59" s="48">
        <f t="shared" si="0"/>
        <v>24851610</v>
      </c>
      <c r="N59" s="49"/>
    </row>
    <row r="60" spans="1:14" s="3" customFormat="1" ht="16.5" x14ac:dyDescent="0.3">
      <c r="A60" s="47">
        <v>5</v>
      </c>
      <c r="B60" s="13" t="s">
        <v>13</v>
      </c>
      <c r="C60" s="13">
        <v>5664</v>
      </c>
      <c r="D60" s="13" t="s">
        <v>94</v>
      </c>
      <c r="E60" s="13">
        <v>420202</v>
      </c>
      <c r="F60" s="13" t="s">
        <v>77</v>
      </c>
      <c r="G60" s="13" t="s">
        <v>76</v>
      </c>
      <c r="H60" s="13">
        <v>27</v>
      </c>
      <c r="I60" s="13" t="s">
        <v>14</v>
      </c>
      <c r="J60" s="13">
        <v>30</v>
      </c>
      <c r="K60" s="13">
        <v>4.5</v>
      </c>
      <c r="L60" s="6">
        <v>92043</v>
      </c>
      <c r="M60" s="48">
        <f t="shared" si="0"/>
        <v>12425805</v>
      </c>
      <c r="N60" s="49"/>
    </row>
    <row r="61" spans="1:14" s="3" customFormat="1" ht="16.5" x14ac:dyDescent="0.3">
      <c r="A61" s="47">
        <v>5</v>
      </c>
      <c r="B61" s="13" t="s">
        <v>13</v>
      </c>
      <c r="C61" s="13">
        <v>5483</v>
      </c>
      <c r="D61" s="13" t="s">
        <v>52</v>
      </c>
      <c r="E61" s="13">
        <v>420201</v>
      </c>
      <c r="F61" s="13" t="s">
        <v>75</v>
      </c>
      <c r="G61" s="13" t="s">
        <v>76</v>
      </c>
      <c r="H61" s="13">
        <v>27</v>
      </c>
      <c r="I61" s="13" t="s">
        <v>14</v>
      </c>
      <c r="J61" s="13">
        <v>60</v>
      </c>
      <c r="K61" s="13">
        <v>4.5</v>
      </c>
      <c r="L61" s="6">
        <v>92043</v>
      </c>
      <c r="M61" s="48">
        <f t="shared" si="0"/>
        <v>24851610</v>
      </c>
      <c r="N61" s="49"/>
    </row>
    <row r="62" spans="1:14" s="3" customFormat="1" ht="16.5" x14ac:dyDescent="0.3">
      <c r="A62" s="47">
        <v>5</v>
      </c>
      <c r="B62" s="13" t="s">
        <v>13</v>
      </c>
      <c r="C62" s="13">
        <v>5483</v>
      </c>
      <c r="D62" s="13" t="s">
        <v>52</v>
      </c>
      <c r="E62" s="13">
        <v>420202</v>
      </c>
      <c r="F62" s="13" t="s">
        <v>77</v>
      </c>
      <c r="G62" s="13" t="s">
        <v>76</v>
      </c>
      <c r="H62" s="13">
        <v>27</v>
      </c>
      <c r="I62" s="13" t="s">
        <v>14</v>
      </c>
      <c r="J62" s="13">
        <v>30</v>
      </c>
      <c r="K62" s="13">
        <v>4.5</v>
      </c>
      <c r="L62" s="6">
        <v>92043</v>
      </c>
      <c r="M62" s="48">
        <f t="shared" si="0"/>
        <v>12425805</v>
      </c>
      <c r="N62" s="49"/>
    </row>
    <row r="63" spans="1:14" ht="16.5" x14ac:dyDescent="0.3">
      <c r="A63" s="47">
        <v>5</v>
      </c>
      <c r="B63" s="13" t="s">
        <v>13</v>
      </c>
      <c r="C63" s="13">
        <v>5579</v>
      </c>
      <c r="D63" s="13" t="s">
        <v>95</v>
      </c>
      <c r="E63" s="13">
        <v>420201</v>
      </c>
      <c r="F63" s="13" t="s">
        <v>75</v>
      </c>
      <c r="G63" s="13" t="s">
        <v>76</v>
      </c>
      <c r="H63" s="13">
        <v>27</v>
      </c>
      <c r="I63" s="13" t="s">
        <v>14</v>
      </c>
      <c r="J63" s="13">
        <v>60</v>
      </c>
      <c r="K63" s="13">
        <v>4.5</v>
      </c>
      <c r="L63" s="6">
        <v>92043</v>
      </c>
      <c r="M63" s="48">
        <f t="shared" si="0"/>
        <v>24851610</v>
      </c>
      <c r="N63" s="49"/>
    </row>
    <row r="64" spans="1:14" ht="16.5" x14ac:dyDescent="0.3">
      <c r="A64" s="47">
        <v>5</v>
      </c>
      <c r="B64" s="13" t="s">
        <v>13</v>
      </c>
      <c r="C64" s="13">
        <v>5579</v>
      </c>
      <c r="D64" s="13" t="s">
        <v>95</v>
      </c>
      <c r="E64" s="13">
        <v>420202</v>
      </c>
      <c r="F64" s="13" t="s">
        <v>77</v>
      </c>
      <c r="G64" s="13" t="s">
        <v>76</v>
      </c>
      <c r="H64" s="13">
        <v>27</v>
      </c>
      <c r="I64" s="13" t="s">
        <v>14</v>
      </c>
      <c r="J64" s="13">
        <v>30</v>
      </c>
      <c r="K64" s="13">
        <v>4.5</v>
      </c>
      <c r="L64" s="6">
        <v>92043</v>
      </c>
      <c r="M64" s="48">
        <f t="shared" si="0"/>
        <v>12425805</v>
      </c>
      <c r="N64" s="49"/>
    </row>
    <row r="65" spans="1:14" ht="16.5" x14ac:dyDescent="0.3">
      <c r="A65" s="47">
        <v>5</v>
      </c>
      <c r="B65" s="13" t="s">
        <v>13</v>
      </c>
      <c r="C65" s="13">
        <v>5591</v>
      </c>
      <c r="D65" s="13" t="s">
        <v>96</v>
      </c>
      <c r="E65" s="13">
        <v>420201</v>
      </c>
      <c r="F65" s="13" t="s">
        <v>75</v>
      </c>
      <c r="G65" s="13" t="s">
        <v>76</v>
      </c>
      <c r="H65" s="13">
        <v>27</v>
      </c>
      <c r="I65" s="13" t="s">
        <v>14</v>
      </c>
      <c r="J65" s="13">
        <v>60</v>
      </c>
      <c r="K65" s="13">
        <v>4.5</v>
      </c>
      <c r="L65" s="6">
        <v>92043</v>
      </c>
      <c r="M65" s="48">
        <f t="shared" si="0"/>
        <v>24851610</v>
      </c>
      <c r="N65" s="49"/>
    </row>
    <row r="66" spans="1:14" ht="16.5" x14ac:dyDescent="0.3">
      <c r="A66" s="47">
        <v>5</v>
      </c>
      <c r="B66" s="13" t="s">
        <v>13</v>
      </c>
      <c r="C66" s="13">
        <v>5591</v>
      </c>
      <c r="D66" s="13" t="s">
        <v>96</v>
      </c>
      <c r="E66" s="13">
        <v>420202</v>
      </c>
      <c r="F66" s="13" t="s">
        <v>77</v>
      </c>
      <c r="G66" s="13" t="s">
        <v>76</v>
      </c>
      <c r="H66" s="13">
        <v>27</v>
      </c>
      <c r="I66" s="13" t="s">
        <v>14</v>
      </c>
      <c r="J66" s="13">
        <v>30</v>
      </c>
      <c r="K66" s="13">
        <v>4.5</v>
      </c>
      <c r="L66" s="6">
        <v>92043</v>
      </c>
      <c r="M66" s="48">
        <f t="shared" si="0"/>
        <v>12425805</v>
      </c>
      <c r="N66" s="49"/>
    </row>
    <row r="67" spans="1:14" ht="16.5" x14ac:dyDescent="0.3">
      <c r="A67" s="47">
        <v>5</v>
      </c>
      <c r="B67" s="13" t="s">
        <v>13</v>
      </c>
      <c r="C67" s="13">
        <v>5628</v>
      </c>
      <c r="D67" s="13" t="s">
        <v>21</v>
      </c>
      <c r="E67" s="13">
        <v>420201</v>
      </c>
      <c r="F67" s="13" t="s">
        <v>75</v>
      </c>
      <c r="G67" s="13" t="s">
        <v>76</v>
      </c>
      <c r="H67" s="13">
        <v>27</v>
      </c>
      <c r="I67" s="13" t="s">
        <v>14</v>
      </c>
      <c r="J67" s="13">
        <v>60</v>
      </c>
      <c r="K67" s="13">
        <v>4.5</v>
      </c>
      <c r="L67" s="6">
        <v>92043</v>
      </c>
      <c r="M67" s="48">
        <f t="shared" ref="M67:M130" si="1">J67*K67*L67</f>
        <v>24851610</v>
      </c>
      <c r="N67" s="49"/>
    </row>
    <row r="68" spans="1:14" ht="16.5" x14ac:dyDescent="0.3">
      <c r="A68" s="47">
        <v>5</v>
      </c>
      <c r="B68" s="13" t="s">
        <v>13</v>
      </c>
      <c r="C68" s="13">
        <v>5628</v>
      </c>
      <c r="D68" s="13" t="s">
        <v>21</v>
      </c>
      <c r="E68" s="13">
        <v>420202</v>
      </c>
      <c r="F68" s="13" t="s">
        <v>77</v>
      </c>
      <c r="G68" s="13" t="s">
        <v>76</v>
      </c>
      <c r="H68" s="13">
        <v>27</v>
      </c>
      <c r="I68" s="13" t="s">
        <v>14</v>
      </c>
      <c r="J68" s="13">
        <v>30</v>
      </c>
      <c r="K68" s="13">
        <v>4.5</v>
      </c>
      <c r="L68" s="6">
        <v>92043</v>
      </c>
      <c r="M68" s="48">
        <f t="shared" si="1"/>
        <v>12425805</v>
      </c>
      <c r="N68" s="49"/>
    </row>
    <row r="69" spans="1:14" ht="16.5" x14ac:dyDescent="0.3">
      <c r="A69" s="47">
        <v>5</v>
      </c>
      <c r="B69" s="13" t="s">
        <v>13</v>
      </c>
      <c r="C69" s="13">
        <v>5642</v>
      </c>
      <c r="D69" s="13" t="s">
        <v>97</v>
      </c>
      <c r="E69" s="13">
        <v>420201</v>
      </c>
      <c r="F69" s="13" t="s">
        <v>75</v>
      </c>
      <c r="G69" s="13" t="s">
        <v>76</v>
      </c>
      <c r="H69" s="13">
        <v>27</v>
      </c>
      <c r="I69" s="13" t="s">
        <v>14</v>
      </c>
      <c r="J69" s="13">
        <v>60</v>
      </c>
      <c r="K69" s="13">
        <v>4.5</v>
      </c>
      <c r="L69" s="6">
        <v>92043</v>
      </c>
      <c r="M69" s="48">
        <f t="shared" si="1"/>
        <v>24851610</v>
      </c>
      <c r="N69" s="49"/>
    </row>
    <row r="70" spans="1:14" ht="16.5" x14ac:dyDescent="0.3">
      <c r="A70" s="47">
        <v>5</v>
      </c>
      <c r="B70" s="13" t="s">
        <v>13</v>
      </c>
      <c r="C70" s="13">
        <v>5642</v>
      </c>
      <c r="D70" s="13" t="s">
        <v>97</v>
      </c>
      <c r="E70" s="13">
        <v>420202</v>
      </c>
      <c r="F70" s="13" t="s">
        <v>77</v>
      </c>
      <c r="G70" s="13" t="s">
        <v>76</v>
      </c>
      <c r="H70" s="13">
        <v>27</v>
      </c>
      <c r="I70" s="13" t="s">
        <v>14</v>
      </c>
      <c r="J70" s="13">
        <v>30</v>
      </c>
      <c r="K70" s="13">
        <v>4.5</v>
      </c>
      <c r="L70" s="6">
        <v>92043</v>
      </c>
      <c r="M70" s="48">
        <f t="shared" si="1"/>
        <v>12425805</v>
      </c>
      <c r="N70" s="49"/>
    </row>
    <row r="71" spans="1:14" ht="16.5" x14ac:dyDescent="0.3">
      <c r="A71" s="47">
        <v>5</v>
      </c>
      <c r="B71" s="13" t="s">
        <v>13</v>
      </c>
      <c r="C71" s="13">
        <v>5670</v>
      </c>
      <c r="D71" s="13" t="s">
        <v>98</v>
      </c>
      <c r="E71" s="13">
        <v>420201</v>
      </c>
      <c r="F71" s="13" t="s">
        <v>75</v>
      </c>
      <c r="G71" s="13" t="s">
        <v>76</v>
      </c>
      <c r="H71" s="13">
        <v>27</v>
      </c>
      <c r="I71" s="13" t="s">
        <v>14</v>
      </c>
      <c r="J71" s="13">
        <v>60</v>
      </c>
      <c r="K71" s="13">
        <v>4.5</v>
      </c>
      <c r="L71" s="6">
        <v>92043</v>
      </c>
      <c r="M71" s="48">
        <f t="shared" si="1"/>
        <v>24851610</v>
      </c>
      <c r="N71" s="49"/>
    </row>
    <row r="72" spans="1:14" ht="16.5" x14ac:dyDescent="0.3">
      <c r="A72" s="47">
        <v>5</v>
      </c>
      <c r="B72" s="13" t="s">
        <v>13</v>
      </c>
      <c r="C72" s="13">
        <v>5670</v>
      </c>
      <c r="D72" s="13" t="s">
        <v>98</v>
      </c>
      <c r="E72" s="13">
        <v>420202</v>
      </c>
      <c r="F72" s="13" t="s">
        <v>77</v>
      </c>
      <c r="G72" s="13" t="s">
        <v>76</v>
      </c>
      <c r="H72" s="13">
        <v>27</v>
      </c>
      <c r="I72" s="13" t="s">
        <v>14</v>
      </c>
      <c r="J72" s="13">
        <v>30</v>
      </c>
      <c r="K72" s="13">
        <v>4.5</v>
      </c>
      <c r="L72" s="6">
        <v>92043</v>
      </c>
      <c r="M72" s="48">
        <f t="shared" si="1"/>
        <v>12425805</v>
      </c>
      <c r="N72" s="49"/>
    </row>
    <row r="73" spans="1:14" ht="16.5" x14ac:dyDescent="0.3">
      <c r="A73" s="47">
        <v>5</v>
      </c>
      <c r="B73" s="13" t="s">
        <v>13</v>
      </c>
      <c r="C73" s="13">
        <v>5697</v>
      </c>
      <c r="D73" s="13" t="s">
        <v>99</v>
      </c>
      <c r="E73" s="13">
        <v>420201</v>
      </c>
      <c r="F73" s="13" t="s">
        <v>75</v>
      </c>
      <c r="G73" s="13" t="s">
        <v>76</v>
      </c>
      <c r="H73" s="13">
        <v>27</v>
      </c>
      <c r="I73" s="13" t="s">
        <v>14</v>
      </c>
      <c r="J73" s="13">
        <v>60</v>
      </c>
      <c r="K73" s="13">
        <v>4.5</v>
      </c>
      <c r="L73" s="6">
        <v>92043</v>
      </c>
      <c r="M73" s="48">
        <f t="shared" si="1"/>
        <v>24851610</v>
      </c>
      <c r="N73" s="49"/>
    </row>
    <row r="74" spans="1:14" ht="16.5" x14ac:dyDescent="0.3">
      <c r="A74" s="47">
        <v>5</v>
      </c>
      <c r="B74" s="13" t="s">
        <v>13</v>
      </c>
      <c r="C74" s="13">
        <v>5697</v>
      </c>
      <c r="D74" s="13" t="s">
        <v>99</v>
      </c>
      <c r="E74" s="13">
        <v>420202</v>
      </c>
      <c r="F74" s="13" t="s">
        <v>77</v>
      </c>
      <c r="G74" s="13" t="s">
        <v>76</v>
      </c>
      <c r="H74" s="13">
        <v>27</v>
      </c>
      <c r="I74" s="13" t="s">
        <v>14</v>
      </c>
      <c r="J74" s="13">
        <v>30</v>
      </c>
      <c r="K74" s="13">
        <v>4.5</v>
      </c>
      <c r="L74" s="6">
        <v>92043</v>
      </c>
      <c r="M74" s="48">
        <f t="shared" si="1"/>
        <v>12425805</v>
      </c>
      <c r="N74" s="49"/>
    </row>
    <row r="75" spans="1:14" ht="16.5" x14ac:dyDescent="0.3">
      <c r="A75" s="47">
        <v>5</v>
      </c>
      <c r="B75" s="13" t="s">
        <v>13</v>
      </c>
      <c r="C75" s="13">
        <v>5756</v>
      </c>
      <c r="D75" s="13" t="s">
        <v>100</v>
      </c>
      <c r="E75" s="13">
        <v>420201</v>
      </c>
      <c r="F75" s="13" t="s">
        <v>75</v>
      </c>
      <c r="G75" s="13" t="s">
        <v>76</v>
      </c>
      <c r="H75" s="13">
        <v>27</v>
      </c>
      <c r="I75" s="13" t="s">
        <v>14</v>
      </c>
      <c r="J75" s="13">
        <v>60</v>
      </c>
      <c r="K75" s="13">
        <v>4.5</v>
      </c>
      <c r="L75" s="6">
        <v>92043</v>
      </c>
      <c r="M75" s="48">
        <f t="shared" si="1"/>
        <v>24851610</v>
      </c>
      <c r="N75" s="49"/>
    </row>
    <row r="76" spans="1:14" ht="16.5" x14ac:dyDescent="0.3">
      <c r="A76" s="47">
        <v>5</v>
      </c>
      <c r="B76" s="13" t="s">
        <v>13</v>
      </c>
      <c r="C76" s="13">
        <v>5756</v>
      </c>
      <c r="D76" s="13" t="s">
        <v>100</v>
      </c>
      <c r="E76" s="13">
        <v>420202</v>
      </c>
      <c r="F76" s="13" t="s">
        <v>77</v>
      </c>
      <c r="G76" s="13" t="s">
        <v>76</v>
      </c>
      <c r="H76" s="13">
        <v>27</v>
      </c>
      <c r="I76" s="13" t="s">
        <v>14</v>
      </c>
      <c r="J76" s="13">
        <v>30</v>
      </c>
      <c r="K76" s="13">
        <v>4.5</v>
      </c>
      <c r="L76" s="6">
        <v>92043</v>
      </c>
      <c r="M76" s="48">
        <f t="shared" si="1"/>
        <v>12425805</v>
      </c>
      <c r="N76" s="49"/>
    </row>
    <row r="77" spans="1:14" ht="16.5" x14ac:dyDescent="0.3">
      <c r="A77" s="47">
        <v>5</v>
      </c>
      <c r="B77" s="13" t="s">
        <v>13</v>
      </c>
      <c r="C77" s="13">
        <v>5240</v>
      </c>
      <c r="D77" s="13" t="s">
        <v>579</v>
      </c>
      <c r="E77" s="13">
        <v>420201</v>
      </c>
      <c r="F77" s="13" t="s">
        <v>75</v>
      </c>
      <c r="G77" s="13" t="s">
        <v>76</v>
      </c>
      <c r="H77" s="13">
        <v>27</v>
      </c>
      <c r="I77" s="13" t="s">
        <v>14</v>
      </c>
      <c r="J77" s="13">
        <v>60</v>
      </c>
      <c r="K77" s="13">
        <v>4.5</v>
      </c>
      <c r="L77" s="6">
        <v>92043</v>
      </c>
      <c r="M77" s="48">
        <f t="shared" si="1"/>
        <v>24851610</v>
      </c>
      <c r="N77" s="49"/>
    </row>
    <row r="78" spans="1:14" ht="16.5" x14ac:dyDescent="0.3">
      <c r="A78" s="47">
        <v>5</v>
      </c>
      <c r="B78" s="13" t="s">
        <v>13</v>
      </c>
      <c r="C78" s="13">
        <v>5240</v>
      </c>
      <c r="D78" s="13" t="s">
        <v>579</v>
      </c>
      <c r="E78" s="13">
        <v>420202</v>
      </c>
      <c r="F78" s="13" t="s">
        <v>77</v>
      </c>
      <c r="G78" s="13" t="s">
        <v>76</v>
      </c>
      <c r="H78" s="13">
        <v>27</v>
      </c>
      <c r="I78" s="13" t="s">
        <v>14</v>
      </c>
      <c r="J78" s="13">
        <v>30</v>
      </c>
      <c r="K78" s="13">
        <v>4.5</v>
      </c>
      <c r="L78" s="6">
        <v>92043</v>
      </c>
      <c r="M78" s="48">
        <f t="shared" si="1"/>
        <v>12425805</v>
      </c>
      <c r="N78" s="49"/>
    </row>
    <row r="79" spans="1:14" ht="16.5" x14ac:dyDescent="0.3">
      <c r="A79" s="47">
        <v>5</v>
      </c>
      <c r="B79" s="13" t="s">
        <v>13</v>
      </c>
      <c r="C79" s="13">
        <v>5607</v>
      </c>
      <c r="D79" s="13" t="s">
        <v>580</v>
      </c>
      <c r="E79" s="13">
        <v>420201</v>
      </c>
      <c r="F79" s="13" t="s">
        <v>75</v>
      </c>
      <c r="G79" s="13" t="s">
        <v>76</v>
      </c>
      <c r="H79" s="13">
        <v>27</v>
      </c>
      <c r="I79" s="13" t="s">
        <v>14</v>
      </c>
      <c r="J79" s="13">
        <v>60</v>
      </c>
      <c r="K79" s="13">
        <v>4.5</v>
      </c>
      <c r="L79" s="6">
        <v>92043</v>
      </c>
      <c r="M79" s="48">
        <f t="shared" si="1"/>
        <v>24851610</v>
      </c>
      <c r="N79" s="49"/>
    </row>
    <row r="80" spans="1:14" ht="16.5" x14ac:dyDescent="0.3">
      <c r="A80" s="47">
        <v>5</v>
      </c>
      <c r="B80" s="13" t="s">
        <v>13</v>
      </c>
      <c r="C80" s="13">
        <v>5607</v>
      </c>
      <c r="D80" s="13" t="s">
        <v>580</v>
      </c>
      <c r="E80" s="13">
        <v>420202</v>
      </c>
      <c r="F80" s="13" t="s">
        <v>77</v>
      </c>
      <c r="G80" s="13" t="s">
        <v>76</v>
      </c>
      <c r="H80" s="13">
        <v>27</v>
      </c>
      <c r="I80" s="13" t="s">
        <v>14</v>
      </c>
      <c r="J80" s="13">
        <v>30</v>
      </c>
      <c r="K80" s="13">
        <v>4.5</v>
      </c>
      <c r="L80" s="6">
        <v>92043</v>
      </c>
      <c r="M80" s="48">
        <f t="shared" si="1"/>
        <v>12425805</v>
      </c>
      <c r="N80" s="49"/>
    </row>
    <row r="81" spans="1:14" ht="16.5" x14ac:dyDescent="0.3">
      <c r="A81" s="47">
        <v>5</v>
      </c>
      <c r="B81" s="13" t="s">
        <v>13</v>
      </c>
      <c r="C81" s="13">
        <v>5679</v>
      </c>
      <c r="D81" s="13" t="s">
        <v>581</v>
      </c>
      <c r="E81" s="13">
        <v>420201</v>
      </c>
      <c r="F81" s="13" t="s">
        <v>75</v>
      </c>
      <c r="G81" s="13" t="s">
        <v>76</v>
      </c>
      <c r="H81" s="13">
        <v>27</v>
      </c>
      <c r="I81" s="13" t="s">
        <v>14</v>
      </c>
      <c r="J81" s="13">
        <v>60</v>
      </c>
      <c r="K81" s="13">
        <v>4.5</v>
      </c>
      <c r="L81" s="6">
        <v>92043</v>
      </c>
      <c r="M81" s="48">
        <f t="shared" si="1"/>
        <v>24851610</v>
      </c>
      <c r="N81" s="49"/>
    </row>
    <row r="82" spans="1:14" ht="16.5" x14ac:dyDescent="0.3">
      <c r="A82" s="47">
        <v>5</v>
      </c>
      <c r="B82" s="13" t="s">
        <v>13</v>
      </c>
      <c r="C82" s="13">
        <v>5679</v>
      </c>
      <c r="D82" s="13" t="s">
        <v>581</v>
      </c>
      <c r="E82" s="13">
        <v>420202</v>
      </c>
      <c r="F82" s="13" t="s">
        <v>77</v>
      </c>
      <c r="G82" s="13" t="s">
        <v>76</v>
      </c>
      <c r="H82" s="13">
        <v>27</v>
      </c>
      <c r="I82" s="13" t="s">
        <v>14</v>
      </c>
      <c r="J82" s="13">
        <v>30</v>
      </c>
      <c r="K82" s="13">
        <v>4.5</v>
      </c>
      <c r="L82" s="6">
        <v>92043</v>
      </c>
      <c r="M82" s="48">
        <f t="shared" si="1"/>
        <v>12425805</v>
      </c>
      <c r="N82" s="49"/>
    </row>
    <row r="83" spans="1:14" ht="16.5" x14ac:dyDescent="0.3">
      <c r="A83" s="47">
        <v>5</v>
      </c>
      <c r="B83" s="13" t="s">
        <v>13</v>
      </c>
      <c r="C83" s="13">
        <v>5885</v>
      </c>
      <c r="D83" s="13" t="s">
        <v>582</v>
      </c>
      <c r="E83" s="13">
        <v>420201</v>
      </c>
      <c r="F83" s="13" t="s">
        <v>75</v>
      </c>
      <c r="G83" s="13" t="s">
        <v>76</v>
      </c>
      <c r="H83" s="13">
        <v>27</v>
      </c>
      <c r="I83" s="13" t="s">
        <v>14</v>
      </c>
      <c r="J83" s="13">
        <v>60</v>
      </c>
      <c r="K83" s="13">
        <v>4.5</v>
      </c>
      <c r="L83" s="6">
        <v>92043</v>
      </c>
      <c r="M83" s="48">
        <f t="shared" si="1"/>
        <v>24851610</v>
      </c>
      <c r="N83" s="49"/>
    </row>
    <row r="84" spans="1:14" ht="16.5" x14ac:dyDescent="0.3">
      <c r="A84" s="47">
        <v>5</v>
      </c>
      <c r="B84" s="13" t="s">
        <v>13</v>
      </c>
      <c r="C84" s="13">
        <v>5885</v>
      </c>
      <c r="D84" s="13" t="s">
        <v>582</v>
      </c>
      <c r="E84" s="13">
        <v>420202</v>
      </c>
      <c r="F84" s="13" t="s">
        <v>77</v>
      </c>
      <c r="G84" s="13" t="s">
        <v>76</v>
      </c>
      <c r="H84" s="13">
        <v>27</v>
      </c>
      <c r="I84" s="13" t="s">
        <v>14</v>
      </c>
      <c r="J84" s="13">
        <v>30</v>
      </c>
      <c r="K84" s="13">
        <v>4.5</v>
      </c>
      <c r="L84" s="6">
        <v>92043</v>
      </c>
      <c r="M84" s="48">
        <f t="shared" si="1"/>
        <v>12425805</v>
      </c>
      <c r="N84" s="49"/>
    </row>
    <row r="85" spans="1:14" ht="16.5" x14ac:dyDescent="0.3">
      <c r="A85" s="47">
        <v>5</v>
      </c>
      <c r="B85" s="13" t="s">
        <v>13</v>
      </c>
      <c r="C85" s="13">
        <v>5890</v>
      </c>
      <c r="D85" s="13" t="s">
        <v>101</v>
      </c>
      <c r="E85" s="13">
        <v>420201</v>
      </c>
      <c r="F85" s="13" t="s">
        <v>75</v>
      </c>
      <c r="G85" s="13" t="s">
        <v>76</v>
      </c>
      <c r="H85" s="13">
        <v>27</v>
      </c>
      <c r="I85" s="13" t="s">
        <v>14</v>
      </c>
      <c r="J85" s="13">
        <v>120</v>
      </c>
      <c r="K85" s="13">
        <v>4.5</v>
      </c>
      <c r="L85" s="6">
        <v>92043</v>
      </c>
      <c r="M85" s="48">
        <f t="shared" si="1"/>
        <v>49703220</v>
      </c>
      <c r="N85" s="49"/>
    </row>
    <row r="86" spans="1:14" ht="16.5" x14ac:dyDescent="0.3">
      <c r="A86" s="47">
        <v>5</v>
      </c>
      <c r="B86" s="13" t="s">
        <v>13</v>
      </c>
      <c r="C86" s="13">
        <v>5890</v>
      </c>
      <c r="D86" s="13" t="s">
        <v>101</v>
      </c>
      <c r="E86" s="13">
        <v>420202</v>
      </c>
      <c r="F86" s="13" t="s">
        <v>77</v>
      </c>
      <c r="G86" s="13" t="s">
        <v>76</v>
      </c>
      <c r="H86" s="13">
        <v>27</v>
      </c>
      <c r="I86" s="13" t="s">
        <v>14</v>
      </c>
      <c r="J86" s="13">
        <v>60</v>
      </c>
      <c r="K86" s="13">
        <v>4.5</v>
      </c>
      <c r="L86" s="6">
        <v>92043</v>
      </c>
      <c r="M86" s="48">
        <f t="shared" si="1"/>
        <v>24851610</v>
      </c>
      <c r="N86" s="49"/>
    </row>
    <row r="87" spans="1:14" ht="16.5" x14ac:dyDescent="0.3">
      <c r="A87" s="47">
        <v>5</v>
      </c>
      <c r="B87" s="13" t="s">
        <v>13</v>
      </c>
      <c r="C87" s="13">
        <v>5282</v>
      </c>
      <c r="D87" s="13" t="s">
        <v>304</v>
      </c>
      <c r="E87" s="13">
        <v>420201</v>
      </c>
      <c r="F87" s="13" t="s">
        <v>75</v>
      </c>
      <c r="G87" s="13" t="s">
        <v>76</v>
      </c>
      <c r="H87" s="13">
        <v>27</v>
      </c>
      <c r="I87" s="13" t="s">
        <v>14</v>
      </c>
      <c r="J87" s="13">
        <v>60</v>
      </c>
      <c r="K87" s="13">
        <v>4.5</v>
      </c>
      <c r="L87" s="6">
        <v>92043</v>
      </c>
      <c r="M87" s="48">
        <f t="shared" si="1"/>
        <v>24851610</v>
      </c>
      <c r="N87" s="49"/>
    </row>
    <row r="88" spans="1:14" ht="16.5" x14ac:dyDescent="0.3">
      <c r="A88" s="47">
        <v>5</v>
      </c>
      <c r="B88" s="13" t="s">
        <v>13</v>
      </c>
      <c r="C88" s="13">
        <v>5282</v>
      </c>
      <c r="D88" s="13" t="s">
        <v>304</v>
      </c>
      <c r="E88" s="13">
        <v>420202</v>
      </c>
      <c r="F88" s="13" t="s">
        <v>77</v>
      </c>
      <c r="G88" s="13" t="s">
        <v>76</v>
      </c>
      <c r="H88" s="13">
        <v>27</v>
      </c>
      <c r="I88" s="13" t="s">
        <v>14</v>
      </c>
      <c r="J88" s="13">
        <v>30</v>
      </c>
      <c r="K88" s="13">
        <v>4.5</v>
      </c>
      <c r="L88" s="6">
        <v>92043</v>
      </c>
      <c r="M88" s="48">
        <f t="shared" si="1"/>
        <v>12425805</v>
      </c>
      <c r="N88" s="49"/>
    </row>
    <row r="89" spans="1:14" ht="16.5" x14ac:dyDescent="0.3">
      <c r="A89" s="47">
        <v>5</v>
      </c>
      <c r="B89" s="13" t="s">
        <v>13</v>
      </c>
      <c r="C89" s="13">
        <v>5148</v>
      </c>
      <c r="D89" s="13" t="s">
        <v>305</v>
      </c>
      <c r="E89" s="13">
        <v>420201</v>
      </c>
      <c r="F89" s="13" t="s">
        <v>75</v>
      </c>
      <c r="G89" s="13" t="s">
        <v>76</v>
      </c>
      <c r="H89" s="13">
        <v>27</v>
      </c>
      <c r="I89" s="13" t="s">
        <v>14</v>
      </c>
      <c r="J89" s="13">
        <v>60</v>
      </c>
      <c r="K89" s="13">
        <v>4.5</v>
      </c>
      <c r="L89" s="6">
        <v>92043</v>
      </c>
      <c r="M89" s="48">
        <f t="shared" si="1"/>
        <v>24851610</v>
      </c>
      <c r="N89" s="49"/>
    </row>
    <row r="90" spans="1:14" ht="16.5" x14ac:dyDescent="0.3">
      <c r="A90" s="47">
        <v>5</v>
      </c>
      <c r="B90" s="13" t="s">
        <v>13</v>
      </c>
      <c r="C90" s="13">
        <v>5148</v>
      </c>
      <c r="D90" s="13" t="s">
        <v>305</v>
      </c>
      <c r="E90" s="13">
        <v>420202</v>
      </c>
      <c r="F90" s="13" t="s">
        <v>77</v>
      </c>
      <c r="G90" s="13" t="s">
        <v>76</v>
      </c>
      <c r="H90" s="13">
        <v>27</v>
      </c>
      <c r="I90" s="13" t="s">
        <v>14</v>
      </c>
      <c r="J90" s="13">
        <v>30</v>
      </c>
      <c r="K90" s="13">
        <v>4.5</v>
      </c>
      <c r="L90" s="6">
        <v>92043</v>
      </c>
      <c r="M90" s="48">
        <f t="shared" si="1"/>
        <v>12425805</v>
      </c>
      <c r="N90" s="49"/>
    </row>
    <row r="91" spans="1:14" ht="16.5" x14ac:dyDescent="0.3">
      <c r="A91" s="47">
        <v>5</v>
      </c>
      <c r="B91" s="13" t="s">
        <v>13</v>
      </c>
      <c r="C91" s="13">
        <v>5400</v>
      </c>
      <c r="D91" s="13" t="s">
        <v>258</v>
      </c>
      <c r="E91" s="13">
        <v>420201</v>
      </c>
      <c r="F91" s="13" t="s">
        <v>75</v>
      </c>
      <c r="G91" s="13" t="s">
        <v>76</v>
      </c>
      <c r="H91" s="13">
        <v>27</v>
      </c>
      <c r="I91" s="13" t="s">
        <v>14</v>
      </c>
      <c r="J91" s="13">
        <v>60</v>
      </c>
      <c r="K91" s="13">
        <v>4.5</v>
      </c>
      <c r="L91" s="6">
        <v>92043</v>
      </c>
      <c r="M91" s="48">
        <f t="shared" si="1"/>
        <v>24851610</v>
      </c>
      <c r="N91" s="49"/>
    </row>
    <row r="92" spans="1:14" ht="16.5" x14ac:dyDescent="0.3">
      <c r="A92" s="47">
        <v>5</v>
      </c>
      <c r="B92" s="13" t="s">
        <v>13</v>
      </c>
      <c r="C92" s="13">
        <v>5400</v>
      </c>
      <c r="D92" s="13" t="s">
        <v>258</v>
      </c>
      <c r="E92" s="13">
        <v>420202</v>
      </c>
      <c r="F92" s="13" t="s">
        <v>77</v>
      </c>
      <c r="G92" s="13" t="s">
        <v>76</v>
      </c>
      <c r="H92" s="13">
        <v>27</v>
      </c>
      <c r="I92" s="13" t="s">
        <v>14</v>
      </c>
      <c r="J92" s="13">
        <v>30</v>
      </c>
      <c r="K92" s="13">
        <v>4.5</v>
      </c>
      <c r="L92" s="6">
        <v>92043</v>
      </c>
      <c r="M92" s="48">
        <f t="shared" si="1"/>
        <v>12425805</v>
      </c>
      <c r="N92" s="49"/>
    </row>
    <row r="93" spans="1:14" ht="16.5" x14ac:dyDescent="0.3">
      <c r="A93" s="47">
        <v>5</v>
      </c>
      <c r="B93" s="13" t="s">
        <v>13</v>
      </c>
      <c r="C93" s="13">
        <v>5051</v>
      </c>
      <c r="D93" s="13" t="s">
        <v>306</v>
      </c>
      <c r="E93" s="13">
        <v>420201</v>
      </c>
      <c r="F93" s="13" t="s">
        <v>75</v>
      </c>
      <c r="G93" s="13" t="s">
        <v>76</v>
      </c>
      <c r="H93" s="13">
        <v>27</v>
      </c>
      <c r="I93" s="13" t="s">
        <v>14</v>
      </c>
      <c r="J93" s="13">
        <v>60</v>
      </c>
      <c r="K93" s="13">
        <v>4.5</v>
      </c>
      <c r="L93" s="6">
        <v>92043</v>
      </c>
      <c r="M93" s="48">
        <f t="shared" si="1"/>
        <v>24851610</v>
      </c>
      <c r="N93" s="49"/>
    </row>
    <row r="94" spans="1:14" ht="16.5" x14ac:dyDescent="0.3">
      <c r="A94" s="47">
        <v>5</v>
      </c>
      <c r="B94" s="13" t="s">
        <v>13</v>
      </c>
      <c r="C94" s="13">
        <v>5051</v>
      </c>
      <c r="D94" s="13" t="s">
        <v>306</v>
      </c>
      <c r="E94" s="13">
        <v>420202</v>
      </c>
      <c r="F94" s="13" t="s">
        <v>77</v>
      </c>
      <c r="G94" s="13" t="s">
        <v>76</v>
      </c>
      <c r="H94" s="13">
        <v>27</v>
      </c>
      <c r="I94" s="13" t="s">
        <v>14</v>
      </c>
      <c r="J94" s="13">
        <v>30</v>
      </c>
      <c r="K94" s="13">
        <v>4.5</v>
      </c>
      <c r="L94" s="6">
        <v>92043</v>
      </c>
      <c r="M94" s="48">
        <f t="shared" si="1"/>
        <v>12425805</v>
      </c>
      <c r="N94" s="49"/>
    </row>
    <row r="95" spans="1:14" ht="16.5" x14ac:dyDescent="0.3">
      <c r="A95" s="47">
        <v>5</v>
      </c>
      <c r="B95" s="13" t="s">
        <v>13</v>
      </c>
      <c r="C95" s="13">
        <v>5659</v>
      </c>
      <c r="D95" s="13" t="s">
        <v>307</v>
      </c>
      <c r="E95" s="13">
        <v>420201</v>
      </c>
      <c r="F95" s="13" t="s">
        <v>75</v>
      </c>
      <c r="G95" s="13" t="s">
        <v>76</v>
      </c>
      <c r="H95" s="13">
        <v>27</v>
      </c>
      <c r="I95" s="13" t="s">
        <v>14</v>
      </c>
      <c r="J95" s="13">
        <v>60</v>
      </c>
      <c r="K95" s="13">
        <v>4.5</v>
      </c>
      <c r="L95" s="6">
        <v>92043</v>
      </c>
      <c r="M95" s="48">
        <f t="shared" si="1"/>
        <v>24851610</v>
      </c>
      <c r="N95" s="49"/>
    </row>
    <row r="96" spans="1:14" ht="16.5" x14ac:dyDescent="0.3">
      <c r="A96" s="47">
        <v>5</v>
      </c>
      <c r="B96" s="13" t="s">
        <v>13</v>
      </c>
      <c r="C96" s="13">
        <v>5659</v>
      </c>
      <c r="D96" s="13" t="s">
        <v>307</v>
      </c>
      <c r="E96" s="13">
        <v>420202</v>
      </c>
      <c r="F96" s="13" t="s">
        <v>77</v>
      </c>
      <c r="G96" s="13" t="s">
        <v>76</v>
      </c>
      <c r="H96" s="13">
        <v>27</v>
      </c>
      <c r="I96" s="13" t="s">
        <v>14</v>
      </c>
      <c r="J96" s="13">
        <v>30</v>
      </c>
      <c r="K96" s="13">
        <v>4.5</v>
      </c>
      <c r="L96" s="6">
        <v>92043</v>
      </c>
      <c r="M96" s="48">
        <f t="shared" si="1"/>
        <v>12425805</v>
      </c>
      <c r="N96" s="49"/>
    </row>
    <row r="97" spans="1:14" ht="16.5" x14ac:dyDescent="0.3">
      <c r="A97" s="47">
        <v>5</v>
      </c>
      <c r="B97" s="13" t="s">
        <v>13</v>
      </c>
      <c r="C97" s="13">
        <v>5197</v>
      </c>
      <c r="D97" s="13" t="s">
        <v>308</v>
      </c>
      <c r="E97" s="13">
        <v>420201</v>
      </c>
      <c r="F97" s="13" t="s">
        <v>75</v>
      </c>
      <c r="G97" s="13" t="s">
        <v>76</v>
      </c>
      <c r="H97" s="13">
        <v>27</v>
      </c>
      <c r="I97" s="13" t="s">
        <v>14</v>
      </c>
      <c r="J97" s="13">
        <v>60</v>
      </c>
      <c r="K97" s="13">
        <v>4.5</v>
      </c>
      <c r="L97" s="6">
        <v>92043</v>
      </c>
      <c r="M97" s="48">
        <f t="shared" si="1"/>
        <v>24851610</v>
      </c>
      <c r="N97" s="49"/>
    </row>
    <row r="98" spans="1:14" ht="16.5" x14ac:dyDescent="0.3">
      <c r="A98" s="47">
        <v>5</v>
      </c>
      <c r="B98" s="13" t="s">
        <v>13</v>
      </c>
      <c r="C98" s="13">
        <v>5197</v>
      </c>
      <c r="D98" s="13" t="s">
        <v>308</v>
      </c>
      <c r="E98" s="13">
        <v>420202</v>
      </c>
      <c r="F98" s="13" t="s">
        <v>77</v>
      </c>
      <c r="G98" s="13" t="s">
        <v>76</v>
      </c>
      <c r="H98" s="13">
        <v>27</v>
      </c>
      <c r="I98" s="13" t="s">
        <v>14</v>
      </c>
      <c r="J98" s="13">
        <v>30</v>
      </c>
      <c r="K98" s="13">
        <v>4.5</v>
      </c>
      <c r="L98" s="6">
        <v>92043</v>
      </c>
      <c r="M98" s="48">
        <f t="shared" si="1"/>
        <v>12425805</v>
      </c>
      <c r="N98" s="49"/>
    </row>
    <row r="99" spans="1:14" ht="16.5" x14ac:dyDescent="0.3">
      <c r="A99" s="47">
        <v>5</v>
      </c>
      <c r="B99" s="13" t="s">
        <v>13</v>
      </c>
      <c r="C99" s="13">
        <v>5858</v>
      </c>
      <c r="D99" s="13" t="s">
        <v>560</v>
      </c>
      <c r="E99" s="13">
        <v>420201</v>
      </c>
      <c r="F99" s="13" t="s">
        <v>75</v>
      </c>
      <c r="G99" s="13" t="s">
        <v>76</v>
      </c>
      <c r="H99" s="13">
        <v>27</v>
      </c>
      <c r="I99" s="13" t="s">
        <v>14</v>
      </c>
      <c r="J99" s="13">
        <v>60</v>
      </c>
      <c r="K99" s="13">
        <v>4.5</v>
      </c>
      <c r="L99" s="6">
        <v>92043</v>
      </c>
      <c r="M99" s="48">
        <f t="shared" si="1"/>
        <v>24851610</v>
      </c>
      <c r="N99" s="49"/>
    </row>
    <row r="100" spans="1:14" ht="16.5" x14ac:dyDescent="0.3">
      <c r="A100" s="47">
        <v>5</v>
      </c>
      <c r="B100" s="13" t="s">
        <v>13</v>
      </c>
      <c r="C100" s="13">
        <v>5858</v>
      </c>
      <c r="D100" s="13" t="s">
        <v>560</v>
      </c>
      <c r="E100" s="13">
        <v>420202</v>
      </c>
      <c r="F100" s="13" t="s">
        <v>77</v>
      </c>
      <c r="G100" s="13" t="s">
        <v>76</v>
      </c>
      <c r="H100" s="13">
        <v>27</v>
      </c>
      <c r="I100" s="13" t="s">
        <v>14</v>
      </c>
      <c r="J100" s="13">
        <v>30</v>
      </c>
      <c r="K100" s="13">
        <v>4.5</v>
      </c>
      <c r="L100" s="6">
        <v>92043</v>
      </c>
      <c r="M100" s="48">
        <f t="shared" si="1"/>
        <v>12425805</v>
      </c>
      <c r="N100" s="49"/>
    </row>
    <row r="101" spans="1:14" ht="16.5" x14ac:dyDescent="0.3">
      <c r="A101" s="50">
        <v>5</v>
      </c>
      <c r="B101" s="13" t="s">
        <v>13</v>
      </c>
      <c r="C101" s="13">
        <v>5040</v>
      </c>
      <c r="D101" s="13" t="s">
        <v>15</v>
      </c>
      <c r="E101" s="13">
        <v>420201</v>
      </c>
      <c r="F101" s="13" t="s">
        <v>75</v>
      </c>
      <c r="G101" s="13" t="s">
        <v>76</v>
      </c>
      <c r="H101" s="13">
        <v>27</v>
      </c>
      <c r="I101" s="13" t="s">
        <v>14</v>
      </c>
      <c r="J101" s="13">
        <v>70</v>
      </c>
      <c r="K101" s="13">
        <v>4.5</v>
      </c>
      <c r="L101" s="6">
        <v>92043</v>
      </c>
      <c r="M101" s="48">
        <f t="shared" si="1"/>
        <v>28993545</v>
      </c>
      <c r="N101" s="49"/>
    </row>
    <row r="102" spans="1:14" ht="16.5" x14ac:dyDescent="0.3">
      <c r="A102" s="50">
        <v>5</v>
      </c>
      <c r="B102" s="13" t="s">
        <v>13</v>
      </c>
      <c r="C102" s="13">
        <v>5040</v>
      </c>
      <c r="D102" s="13" t="s">
        <v>15</v>
      </c>
      <c r="E102" s="13">
        <v>420202</v>
      </c>
      <c r="F102" s="13" t="s">
        <v>77</v>
      </c>
      <c r="G102" s="13" t="s">
        <v>76</v>
      </c>
      <c r="H102" s="13">
        <v>27</v>
      </c>
      <c r="I102" s="13" t="s">
        <v>14</v>
      </c>
      <c r="J102" s="13">
        <v>30</v>
      </c>
      <c r="K102" s="13">
        <v>4.5</v>
      </c>
      <c r="L102" s="6">
        <v>92043</v>
      </c>
      <c r="M102" s="48">
        <f t="shared" si="1"/>
        <v>12425805</v>
      </c>
      <c r="N102" s="49"/>
    </row>
    <row r="103" spans="1:14" ht="16.5" x14ac:dyDescent="0.3">
      <c r="A103" s="50">
        <v>5</v>
      </c>
      <c r="B103" s="13" t="s">
        <v>13</v>
      </c>
      <c r="C103" s="13">
        <v>5134</v>
      </c>
      <c r="D103" s="13" t="s">
        <v>16</v>
      </c>
      <c r="E103" s="13">
        <v>420201</v>
      </c>
      <c r="F103" s="13" t="s">
        <v>75</v>
      </c>
      <c r="G103" s="13" t="s">
        <v>76</v>
      </c>
      <c r="H103" s="13">
        <v>27</v>
      </c>
      <c r="I103" s="13" t="s">
        <v>14</v>
      </c>
      <c r="J103" s="13">
        <v>70</v>
      </c>
      <c r="K103" s="13">
        <v>4.5</v>
      </c>
      <c r="L103" s="6">
        <v>92043</v>
      </c>
      <c r="M103" s="48">
        <f t="shared" si="1"/>
        <v>28993545</v>
      </c>
      <c r="N103" s="49"/>
    </row>
    <row r="104" spans="1:14" ht="16.5" x14ac:dyDescent="0.3">
      <c r="A104" s="50">
        <v>5</v>
      </c>
      <c r="B104" s="13" t="s">
        <v>13</v>
      </c>
      <c r="C104" s="13">
        <v>5134</v>
      </c>
      <c r="D104" s="13" t="s">
        <v>16</v>
      </c>
      <c r="E104" s="13">
        <v>420202</v>
      </c>
      <c r="F104" s="13" t="s">
        <v>77</v>
      </c>
      <c r="G104" s="13" t="s">
        <v>76</v>
      </c>
      <c r="H104" s="13">
        <v>27</v>
      </c>
      <c r="I104" s="13" t="s">
        <v>14</v>
      </c>
      <c r="J104" s="13">
        <v>30</v>
      </c>
      <c r="K104" s="13">
        <v>4.5</v>
      </c>
      <c r="L104" s="6">
        <v>92043</v>
      </c>
      <c r="M104" s="48">
        <f t="shared" si="1"/>
        <v>12425805</v>
      </c>
      <c r="N104" s="49"/>
    </row>
    <row r="105" spans="1:14" ht="16.5" x14ac:dyDescent="0.3">
      <c r="A105" s="47">
        <v>81</v>
      </c>
      <c r="B105" s="13" t="s">
        <v>67</v>
      </c>
      <c r="C105" s="13">
        <v>81001</v>
      </c>
      <c r="D105" s="13" t="s">
        <v>67</v>
      </c>
      <c r="E105" s="13">
        <v>420201</v>
      </c>
      <c r="F105" s="13" t="s">
        <v>75</v>
      </c>
      <c r="G105" s="13" t="s">
        <v>76</v>
      </c>
      <c r="H105" s="13">
        <v>11</v>
      </c>
      <c r="I105" s="13" t="s">
        <v>14</v>
      </c>
      <c r="J105" s="13">
        <v>500</v>
      </c>
      <c r="K105" s="13">
        <v>4.5</v>
      </c>
      <c r="L105" s="6">
        <v>97208</v>
      </c>
      <c r="M105" s="48">
        <f t="shared" si="1"/>
        <v>218718000</v>
      </c>
      <c r="N105" s="49"/>
    </row>
    <row r="106" spans="1:14" ht="16.5" x14ac:dyDescent="0.3">
      <c r="A106" s="47">
        <v>81</v>
      </c>
      <c r="B106" s="13" t="s">
        <v>67</v>
      </c>
      <c r="C106" s="13">
        <v>81001</v>
      </c>
      <c r="D106" s="13" t="s">
        <v>67</v>
      </c>
      <c r="E106" s="13">
        <v>420202</v>
      </c>
      <c r="F106" s="13" t="s">
        <v>77</v>
      </c>
      <c r="G106" s="13" t="s">
        <v>76</v>
      </c>
      <c r="H106" s="13">
        <v>11</v>
      </c>
      <c r="I106" s="13" t="s">
        <v>14</v>
      </c>
      <c r="J106" s="13">
        <v>220</v>
      </c>
      <c r="K106" s="13">
        <v>4.5</v>
      </c>
      <c r="L106" s="6">
        <v>97208</v>
      </c>
      <c r="M106" s="48">
        <f t="shared" si="1"/>
        <v>96235920</v>
      </c>
      <c r="N106" s="49"/>
    </row>
    <row r="107" spans="1:14" ht="16.5" x14ac:dyDescent="0.3">
      <c r="A107" s="47">
        <v>81</v>
      </c>
      <c r="B107" s="13" t="s">
        <v>67</v>
      </c>
      <c r="C107" s="13">
        <v>81220</v>
      </c>
      <c r="D107" s="13" t="s">
        <v>264</v>
      </c>
      <c r="E107" s="13">
        <v>420201</v>
      </c>
      <c r="F107" s="13" t="s">
        <v>75</v>
      </c>
      <c r="G107" s="13" t="s">
        <v>76</v>
      </c>
      <c r="H107" s="13">
        <v>11</v>
      </c>
      <c r="I107" s="13" t="s">
        <v>14</v>
      </c>
      <c r="J107" s="13">
        <v>60</v>
      </c>
      <c r="K107" s="13">
        <v>4.5</v>
      </c>
      <c r="L107" s="6">
        <v>97208</v>
      </c>
      <c r="M107" s="48">
        <f t="shared" si="1"/>
        <v>26246160</v>
      </c>
      <c r="N107" s="49"/>
    </row>
    <row r="108" spans="1:14" ht="16.5" x14ac:dyDescent="0.3">
      <c r="A108" s="47">
        <v>81</v>
      </c>
      <c r="B108" s="13" t="s">
        <v>67</v>
      </c>
      <c r="C108" s="13">
        <v>81220</v>
      </c>
      <c r="D108" s="13" t="s">
        <v>264</v>
      </c>
      <c r="E108" s="13">
        <v>420202</v>
      </c>
      <c r="F108" s="13" t="s">
        <v>77</v>
      </c>
      <c r="G108" s="13" t="s">
        <v>76</v>
      </c>
      <c r="H108" s="13">
        <v>11</v>
      </c>
      <c r="I108" s="13" t="s">
        <v>14</v>
      </c>
      <c r="J108" s="13">
        <v>30</v>
      </c>
      <c r="K108" s="13">
        <v>4.5</v>
      </c>
      <c r="L108" s="6">
        <v>97208</v>
      </c>
      <c r="M108" s="48">
        <f t="shared" si="1"/>
        <v>13123080</v>
      </c>
      <c r="N108" s="49"/>
    </row>
    <row r="109" spans="1:14" ht="16.5" x14ac:dyDescent="0.3">
      <c r="A109" s="47">
        <v>81</v>
      </c>
      <c r="B109" s="13" t="s">
        <v>67</v>
      </c>
      <c r="C109" s="13">
        <v>81591</v>
      </c>
      <c r="D109" s="13" t="s">
        <v>265</v>
      </c>
      <c r="E109" s="13">
        <v>420201</v>
      </c>
      <c r="F109" s="13" t="s">
        <v>75</v>
      </c>
      <c r="G109" s="13" t="s">
        <v>76</v>
      </c>
      <c r="H109" s="13">
        <v>11</v>
      </c>
      <c r="I109" s="13" t="s">
        <v>14</v>
      </c>
      <c r="J109" s="13">
        <v>60</v>
      </c>
      <c r="K109" s="13">
        <v>4.5</v>
      </c>
      <c r="L109" s="6">
        <v>97208</v>
      </c>
      <c r="M109" s="48">
        <f t="shared" si="1"/>
        <v>26246160</v>
      </c>
      <c r="N109" s="49"/>
    </row>
    <row r="110" spans="1:14" ht="16.5" x14ac:dyDescent="0.3">
      <c r="A110" s="47">
        <v>81</v>
      </c>
      <c r="B110" s="13" t="s">
        <v>67</v>
      </c>
      <c r="C110" s="13">
        <v>81591</v>
      </c>
      <c r="D110" s="13" t="s">
        <v>265</v>
      </c>
      <c r="E110" s="13">
        <v>420202</v>
      </c>
      <c r="F110" s="13" t="s">
        <v>77</v>
      </c>
      <c r="G110" s="13" t="s">
        <v>76</v>
      </c>
      <c r="H110" s="13">
        <v>11</v>
      </c>
      <c r="I110" s="13" t="s">
        <v>14</v>
      </c>
      <c r="J110" s="13">
        <v>30</v>
      </c>
      <c r="K110" s="13">
        <v>4.5</v>
      </c>
      <c r="L110" s="6">
        <v>97208</v>
      </c>
      <c r="M110" s="48">
        <f t="shared" si="1"/>
        <v>13123080</v>
      </c>
      <c r="N110" s="49"/>
    </row>
    <row r="111" spans="1:14" ht="16.5" x14ac:dyDescent="0.3">
      <c r="A111" s="47">
        <v>81</v>
      </c>
      <c r="B111" s="13" t="s">
        <v>67</v>
      </c>
      <c r="C111" s="13">
        <v>15223</v>
      </c>
      <c r="D111" s="13" t="s">
        <v>487</v>
      </c>
      <c r="E111" s="13">
        <v>420201</v>
      </c>
      <c r="F111" s="13" t="s">
        <v>75</v>
      </c>
      <c r="G111" s="13" t="s">
        <v>76</v>
      </c>
      <c r="H111" s="13">
        <v>11</v>
      </c>
      <c r="I111" s="13" t="s">
        <v>14</v>
      </c>
      <c r="J111" s="13">
        <v>60</v>
      </c>
      <c r="K111" s="13">
        <v>4.5</v>
      </c>
      <c r="L111" s="6">
        <v>97208</v>
      </c>
      <c r="M111" s="48">
        <f t="shared" si="1"/>
        <v>26246160</v>
      </c>
      <c r="N111" s="49"/>
    </row>
    <row r="112" spans="1:14" ht="16.5" x14ac:dyDescent="0.3">
      <c r="A112" s="47">
        <v>81</v>
      </c>
      <c r="B112" s="13" t="s">
        <v>67</v>
      </c>
      <c r="C112" s="13">
        <v>15223</v>
      </c>
      <c r="D112" s="13" t="s">
        <v>487</v>
      </c>
      <c r="E112" s="13">
        <v>420202</v>
      </c>
      <c r="F112" s="13" t="s">
        <v>77</v>
      </c>
      <c r="G112" s="13" t="s">
        <v>76</v>
      </c>
      <c r="H112" s="13">
        <v>11</v>
      </c>
      <c r="I112" s="13" t="s">
        <v>14</v>
      </c>
      <c r="J112" s="13">
        <v>30</v>
      </c>
      <c r="K112" s="13">
        <v>4.5</v>
      </c>
      <c r="L112" s="6">
        <v>97208</v>
      </c>
      <c r="M112" s="48">
        <f t="shared" si="1"/>
        <v>13123080</v>
      </c>
      <c r="N112" s="49"/>
    </row>
    <row r="113" spans="1:14" ht="16.5" x14ac:dyDescent="0.3">
      <c r="A113" s="50">
        <v>81</v>
      </c>
      <c r="B113" s="13" t="s">
        <v>67</v>
      </c>
      <c r="C113" s="13">
        <v>81794</v>
      </c>
      <c r="D113" s="13" t="s">
        <v>68</v>
      </c>
      <c r="E113" s="13">
        <v>420201</v>
      </c>
      <c r="F113" s="13" t="s">
        <v>75</v>
      </c>
      <c r="G113" s="13" t="s">
        <v>76</v>
      </c>
      <c r="H113" s="13">
        <v>27</v>
      </c>
      <c r="I113" s="13" t="s">
        <v>14</v>
      </c>
      <c r="J113" s="13">
        <v>70</v>
      </c>
      <c r="K113" s="13">
        <v>4.5</v>
      </c>
      <c r="L113" s="6">
        <v>97208</v>
      </c>
      <c r="M113" s="48">
        <f t="shared" si="1"/>
        <v>30620520</v>
      </c>
      <c r="N113" s="49"/>
    </row>
    <row r="114" spans="1:14" ht="16.5" x14ac:dyDescent="0.3">
      <c r="A114" s="50">
        <v>81</v>
      </c>
      <c r="B114" s="13" t="s">
        <v>67</v>
      </c>
      <c r="C114" s="13">
        <v>81794</v>
      </c>
      <c r="D114" s="13" t="s">
        <v>68</v>
      </c>
      <c r="E114" s="13">
        <v>420202</v>
      </c>
      <c r="F114" s="13" t="s">
        <v>77</v>
      </c>
      <c r="G114" s="13" t="s">
        <v>76</v>
      </c>
      <c r="H114" s="13">
        <v>27</v>
      </c>
      <c r="I114" s="13" t="s">
        <v>14</v>
      </c>
      <c r="J114" s="13">
        <v>30</v>
      </c>
      <c r="K114" s="13">
        <v>4.5</v>
      </c>
      <c r="L114" s="6">
        <v>97208</v>
      </c>
      <c r="M114" s="48">
        <f t="shared" si="1"/>
        <v>13123080</v>
      </c>
      <c r="N114" s="49"/>
    </row>
    <row r="115" spans="1:14" ht="16.5" x14ac:dyDescent="0.3">
      <c r="A115" s="47">
        <v>8</v>
      </c>
      <c r="B115" s="13" t="s">
        <v>17</v>
      </c>
      <c r="C115" s="13">
        <v>8372</v>
      </c>
      <c r="D115" s="13" t="s">
        <v>102</v>
      </c>
      <c r="E115" s="13">
        <v>420201</v>
      </c>
      <c r="F115" s="13" t="s">
        <v>75</v>
      </c>
      <c r="G115" s="13" t="s">
        <v>76</v>
      </c>
      <c r="H115" s="13">
        <v>11</v>
      </c>
      <c r="I115" s="13" t="s">
        <v>14</v>
      </c>
      <c r="J115" s="13">
        <v>60</v>
      </c>
      <c r="K115" s="13">
        <v>4.5</v>
      </c>
      <c r="L115" s="6">
        <v>88726</v>
      </c>
      <c r="M115" s="48">
        <f t="shared" si="1"/>
        <v>23956020</v>
      </c>
      <c r="N115" s="49">
        <v>1</v>
      </c>
    </row>
    <row r="116" spans="1:14" ht="16.5" x14ac:dyDescent="0.3">
      <c r="A116" s="47">
        <v>8</v>
      </c>
      <c r="B116" s="13" t="s">
        <v>17</v>
      </c>
      <c r="C116" s="13">
        <v>8372</v>
      </c>
      <c r="D116" s="13" t="s">
        <v>102</v>
      </c>
      <c r="E116" s="13">
        <v>420202</v>
      </c>
      <c r="F116" s="13" t="s">
        <v>77</v>
      </c>
      <c r="G116" s="13" t="s">
        <v>76</v>
      </c>
      <c r="H116" s="13">
        <v>11</v>
      </c>
      <c r="I116" s="13" t="s">
        <v>14</v>
      </c>
      <c r="J116" s="13">
        <v>30</v>
      </c>
      <c r="K116" s="13">
        <v>4.5</v>
      </c>
      <c r="L116" s="6">
        <v>88726</v>
      </c>
      <c r="M116" s="48">
        <f t="shared" si="1"/>
        <v>11978010</v>
      </c>
      <c r="N116" s="49">
        <v>1</v>
      </c>
    </row>
    <row r="117" spans="1:14" ht="16.5" x14ac:dyDescent="0.3">
      <c r="A117" s="47">
        <v>8</v>
      </c>
      <c r="B117" s="13" t="s">
        <v>17</v>
      </c>
      <c r="C117" s="13">
        <v>8433</v>
      </c>
      <c r="D117" s="13" t="s">
        <v>20</v>
      </c>
      <c r="E117" s="13">
        <v>420201</v>
      </c>
      <c r="F117" s="13" t="s">
        <v>75</v>
      </c>
      <c r="G117" s="13" t="s">
        <v>76</v>
      </c>
      <c r="H117" s="13">
        <v>11</v>
      </c>
      <c r="I117" s="13" t="s">
        <v>14</v>
      </c>
      <c r="J117" s="13">
        <v>60</v>
      </c>
      <c r="K117" s="13">
        <v>4.5</v>
      </c>
      <c r="L117" s="6">
        <v>88726</v>
      </c>
      <c r="M117" s="48">
        <f t="shared" si="1"/>
        <v>23956020</v>
      </c>
      <c r="N117" s="49">
        <v>1</v>
      </c>
    </row>
    <row r="118" spans="1:14" ht="16.5" x14ac:dyDescent="0.3">
      <c r="A118" s="47">
        <v>8</v>
      </c>
      <c r="B118" s="13" t="s">
        <v>17</v>
      </c>
      <c r="C118" s="13">
        <v>8433</v>
      </c>
      <c r="D118" s="13" t="s">
        <v>20</v>
      </c>
      <c r="E118" s="13">
        <v>420202</v>
      </c>
      <c r="F118" s="13" t="s">
        <v>77</v>
      </c>
      <c r="G118" s="13" t="s">
        <v>76</v>
      </c>
      <c r="H118" s="13">
        <v>11</v>
      </c>
      <c r="I118" s="13" t="s">
        <v>14</v>
      </c>
      <c r="J118" s="13">
        <v>50</v>
      </c>
      <c r="K118" s="13">
        <v>4.5</v>
      </c>
      <c r="L118" s="6">
        <v>88726</v>
      </c>
      <c r="M118" s="48">
        <f t="shared" si="1"/>
        <v>19963350</v>
      </c>
      <c r="N118" s="49">
        <v>1</v>
      </c>
    </row>
    <row r="119" spans="1:14" ht="16.5" x14ac:dyDescent="0.3">
      <c r="A119" s="47">
        <v>8</v>
      </c>
      <c r="B119" s="13" t="s">
        <v>17</v>
      </c>
      <c r="C119" s="13">
        <v>8558</v>
      </c>
      <c r="D119" s="13" t="s">
        <v>103</v>
      </c>
      <c r="E119" s="13">
        <v>420201</v>
      </c>
      <c r="F119" s="13" t="s">
        <v>75</v>
      </c>
      <c r="G119" s="13" t="s">
        <v>76</v>
      </c>
      <c r="H119" s="13">
        <v>11</v>
      </c>
      <c r="I119" s="13" t="s">
        <v>14</v>
      </c>
      <c r="J119" s="13">
        <v>60</v>
      </c>
      <c r="K119" s="13">
        <v>4.5</v>
      </c>
      <c r="L119" s="6">
        <v>88726</v>
      </c>
      <c r="M119" s="48">
        <f t="shared" si="1"/>
        <v>23956020</v>
      </c>
      <c r="N119" s="49">
        <v>1</v>
      </c>
    </row>
    <row r="120" spans="1:14" ht="16.5" x14ac:dyDescent="0.3">
      <c r="A120" s="47">
        <v>8</v>
      </c>
      <c r="B120" s="13" t="s">
        <v>17</v>
      </c>
      <c r="C120" s="13">
        <v>8558</v>
      </c>
      <c r="D120" s="13" t="s">
        <v>103</v>
      </c>
      <c r="E120" s="13">
        <v>420202</v>
      </c>
      <c r="F120" s="13" t="s">
        <v>77</v>
      </c>
      <c r="G120" s="13" t="s">
        <v>76</v>
      </c>
      <c r="H120" s="13">
        <v>11</v>
      </c>
      <c r="I120" s="13" t="s">
        <v>14</v>
      </c>
      <c r="J120" s="13">
        <v>30</v>
      </c>
      <c r="K120" s="13">
        <v>4.5</v>
      </c>
      <c r="L120" s="6">
        <v>88726</v>
      </c>
      <c r="M120" s="48">
        <f t="shared" si="1"/>
        <v>11978010</v>
      </c>
      <c r="N120" s="49">
        <v>1</v>
      </c>
    </row>
    <row r="121" spans="1:14" ht="16.5" x14ac:dyDescent="0.3">
      <c r="A121" s="47">
        <v>8</v>
      </c>
      <c r="B121" s="13" t="s">
        <v>17</v>
      </c>
      <c r="C121" s="13">
        <v>8560</v>
      </c>
      <c r="D121" s="13" t="s">
        <v>19</v>
      </c>
      <c r="E121" s="13">
        <v>420201</v>
      </c>
      <c r="F121" s="13" t="s">
        <v>75</v>
      </c>
      <c r="G121" s="13" t="s">
        <v>76</v>
      </c>
      <c r="H121" s="13">
        <v>11</v>
      </c>
      <c r="I121" s="13" t="s">
        <v>14</v>
      </c>
      <c r="J121" s="13">
        <v>60</v>
      </c>
      <c r="K121" s="13">
        <v>4.5</v>
      </c>
      <c r="L121" s="6">
        <v>88726</v>
      </c>
      <c r="M121" s="48">
        <f t="shared" si="1"/>
        <v>23956020</v>
      </c>
      <c r="N121" s="49">
        <v>1</v>
      </c>
    </row>
    <row r="122" spans="1:14" ht="16.5" x14ac:dyDescent="0.3">
      <c r="A122" s="47">
        <v>8</v>
      </c>
      <c r="B122" s="13" t="s">
        <v>17</v>
      </c>
      <c r="C122" s="13">
        <v>8560</v>
      </c>
      <c r="D122" s="13" t="s">
        <v>19</v>
      </c>
      <c r="E122" s="13">
        <v>420202</v>
      </c>
      <c r="F122" s="13" t="s">
        <v>77</v>
      </c>
      <c r="G122" s="13" t="s">
        <v>76</v>
      </c>
      <c r="H122" s="13">
        <v>11</v>
      </c>
      <c r="I122" s="13" t="s">
        <v>14</v>
      </c>
      <c r="J122" s="13">
        <v>20</v>
      </c>
      <c r="K122" s="13">
        <v>4.5</v>
      </c>
      <c r="L122" s="6">
        <v>88726</v>
      </c>
      <c r="M122" s="48">
        <f t="shared" si="1"/>
        <v>7985340</v>
      </c>
      <c r="N122" s="49">
        <v>1</v>
      </c>
    </row>
    <row r="123" spans="1:14" ht="16.5" x14ac:dyDescent="0.3">
      <c r="A123" s="47">
        <v>8</v>
      </c>
      <c r="B123" s="13" t="s">
        <v>17</v>
      </c>
      <c r="C123" s="13">
        <v>8606</v>
      </c>
      <c r="D123" s="13" t="s">
        <v>104</v>
      </c>
      <c r="E123" s="13">
        <v>420201</v>
      </c>
      <c r="F123" s="13" t="s">
        <v>75</v>
      </c>
      <c r="G123" s="13" t="s">
        <v>76</v>
      </c>
      <c r="H123" s="13">
        <v>11</v>
      </c>
      <c r="I123" s="13" t="s">
        <v>14</v>
      </c>
      <c r="J123" s="13">
        <v>60</v>
      </c>
      <c r="K123" s="13">
        <v>4.5</v>
      </c>
      <c r="L123" s="6">
        <v>88726</v>
      </c>
      <c r="M123" s="48">
        <f t="shared" si="1"/>
        <v>23956020</v>
      </c>
      <c r="N123" s="49">
        <v>1</v>
      </c>
    </row>
    <row r="124" spans="1:14" ht="16.5" x14ac:dyDescent="0.3">
      <c r="A124" s="47">
        <v>8</v>
      </c>
      <c r="B124" s="13" t="s">
        <v>17</v>
      </c>
      <c r="C124" s="13">
        <v>8606</v>
      </c>
      <c r="D124" s="13" t="s">
        <v>104</v>
      </c>
      <c r="E124" s="13">
        <v>420202</v>
      </c>
      <c r="F124" s="13" t="s">
        <v>77</v>
      </c>
      <c r="G124" s="13" t="s">
        <v>76</v>
      </c>
      <c r="H124" s="13">
        <v>11</v>
      </c>
      <c r="I124" s="13" t="s">
        <v>14</v>
      </c>
      <c r="J124" s="13">
        <v>30</v>
      </c>
      <c r="K124" s="13">
        <v>4.5</v>
      </c>
      <c r="L124" s="6">
        <v>88726</v>
      </c>
      <c r="M124" s="48">
        <f t="shared" si="1"/>
        <v>11978010</v>
      </c>
      <c r="N124" s="49">
        <v>1</v>
      </c>
    </row>
    <row r="125" spans="1:14" ht="16.5" x14ac:dyDescent="0.3">
      <c r="A125" s="47">
        <v>8</v>
      </c>
      <c r="B125" s="13" t="s">
        <v>17</v>
      </c>
      <c r="C125" s="13">
        <v>8675</v>
      </c>
      <c r="D125" s="13" t="s">
        <v>105</v>
      </c>
      <c r="E125" s="13">
        <v>420201</v>
      </c>
      <c r="F125" s="13" t="s">
        <v>75</v>
      </c>
      <c r="G125" s="13" t="s">
        <v>76</v>
      </c>
      <c r="H125" s="13">
        <v>11</v>
      </c>
      <c r="I125" s="13" t="s">
        <v>14</v>
      </c>
      <c r="J125" s="13">
        <v>60</v>
      </c>
      <c r="K125" s="13">
        <v>4.5</v>
      </c>
      <c r="L125" s="6">
        <v>88726</v>
      </c>
      <c r="M125" s="48">
        <f t="shared" si="1"/>
        <v>23956020</v>
      </c>
      <c r="N125" s="49">
        <v>1</v>
      </c>
    </row>
    <row r="126" spans="1:14" ht="16.5" x14ac:dyDescent="0.3">
      <c r="A126" s="47">
        <v>8</v>
      </c>
      <c r="B126" s="13" t="s">
        <v>17</v>
      </c>
      <c r="C126" s="13">
        <v>8675</v>
      </c>
      <c r="D126" s="13" t="s">
        <v>105</v>
      </c>
      <c r="E126" s="13">
        <v>420202</v>
      </c>
      <c r="F126" s="13" t="s">
        <v>77</v>
      </c>
      <c r="G126" s="13" t="s">
        <v>76</v>
      </c>
      <c r="H126" s="13">
        <v>11</v>
      </c>
      <c r="I126" s="13" t="s">
        <v>14</v>
      </c>
      <c r="J126" s="13">
        <v>30</v>
      </c>
      <c r="K126" s="13">
        <v>4.5</v>
      </c>
      <c r="L126" s="6">
        <v>88726</v>
      </c>
      <c r="M126" s="48">
        <f t="shared" si="1"/>
        <v>11978010</v>
      </c>
      <c r="N126" s="49">
        <v>1</v>
      </c>
    </row>
    <row r="127" spans="1:14" ht="16.5" x14ac:dyDescent="0.3">
      <c r="A127" s="47">
        <v>8</v>
      </c>
      <c r="B127" s="13" t="s">
        <v>17</v>
      </c>
      <c r="C127" s="13">
        <v>8758</v>
      </c>
      <c r="D127" s="13" t="s">
        <v>23</v>
      </c>
      <c r="E127" s="13">
        <v>420201</v>
      </c>
      <c r="F127" s="13" t="s">
        <v>75</v>
      </c>
      <c r="G127" s="13" t="s">
        <v>76</v>
      </c>
      <c r="H127" s="13">
        <v>11</v>
      </c>
      <c r="I127" s="13" t="s">
        <v>14</v>
      </c>
      <c r="J127" s="13">
        <v>60</v>
      </c>
      <c r="K127" s="13">
        <v>4.5</v>
      </c>
      <c r="L127" s="6">
        <v>88726</v>
      </c>
      <c r="M127" s="48">
        <f t="shared" si="1"/>
        <v>23956020</v>
      </c>
      <c r="N127" s="49">
        <v>1</v>
      </c>
    </row>
    <row r="128" spans="1:14" ht="16.5" x14ac:dyDescent="0.3">
      <c r="A128" s="47">
        <v>8</v>
      </c>
      <c r="B128" s="13" t="s">
        <v>17</v>
      </c>
      <c r="C128" s="13">
        <v>8758</v>
      </c>
      <c r="D128" s="13" t="s">
        <v>23</v>
      </c>
      <c r="E128" s="13">
        <v>420202</v>
      </c>
      <c r="F128" s="13" t="s">
        <v>77</v>
      </c>
      <c r="G128" s="13" t="s">
        <v>76</v>
      </c>
      <c r="H128" s="13">
        <v>11</v>
      </c>
      <c r="I128" s="13" t="s">
        <v>14</v>
      </c>
      <c r="J128" s="13">
        <v>50</v>
      </c>
      <c r="K128" s="13">
        <v>4.5</v>
      </c>
      <c r="L128" s="6">
        <v>88726</v>
      </c>
      <c r="M128" s="48">
        <f t="shared" si="1"/>
        <v>19963350</v>
      </c>
      <c r="N128" s="49">
        <v>1</v>
      </c>
    </row>
    <row r="129" spans="1:15" ht="16.5" x14ac:dyDescent="0.3">
      <c r="A129" s="47">
        <v>8</v>
      </c>
      <c r="B129" s="13" t="s">
        <v>17</v>
      </c>
      <c r="C129" s="13">
        <v>8770</v>
      </c>
      <c r="D129" s="13" t="s">
        <v>106</v>
      </c>
      <c r="E129" s="13">
        <v>420201</v>
      </c>
      <c r="F129" s="13" t="s">
        <v>75</v>
      </c>
      <c r="G129" s="13" t="s">
        <v>76</v>
      </c>
      <c r="H129" s="13">
        <v>11</v>
      </c>
      <c r="I129" s="13" t="s">
        <v>14</v>
      </c>
      <c r="J129" s="13">
        <v>60</v>
      </c>
      <c r="K129" s="13">
        <v>4.5</v>
      </c>
      <c r="L129" s="6">
        <v>88726</v>
      </c>
      <c r="M129" s="48">
        <f t="shared" si="1"/>
        <v>23956020</v>
      </c>
      <c r="N129" s="49">
        <v>2</v>
      </c>
      <c r="O129" s="14"/>
    </row>
    <row r="130" spans="1:15" ht="16.5" x14ac:dyDescent="0.3">
      <c r="A130" s="47">
        <v>8</v>
      </c>
      <c r="B130" s="13" t="s">
        <v>17</v>
      </c>
      <c r="C130" s="13">
        <v>8770</v>
      </c>
      <c r="D130" s="13" t="s">
        <v>106</v>
      </c>
      <c r="E130" s="13">
        <v>420202</v>
      </c>
      <c r="F130" s="13" t="s">
        <v>77</v>
      </c>
      <c r="G130" s="13" t="s">
        <v>76</v>
      </c>
      <c r="H130" s="13">
        <v>11</v>
      </c>
      <c r="I130" s="13" t="s">
        <v>14</v>
      </c>
      <c r="J130" s="13">
        <v>20</v>
      </c>
      <c r="K130" s="13">
        <v>4.5</v>
      </c>
      <c r="L130" s="6">
        <v>88726</v>
      </c>
      <c r="M130" s="48">
        <f t="shared" si="1"/>
        <v>7985340</v>
      </c>
      <c r="N130" s="49">
        <v>2</v>
      </c>
    </row>
    <row r="131" spans="1:15" ht="16.5" x14ac:dyDescent="0.3">
      <c r="A131" s="47">
        <v>8</v>
      </c>
      <c r="B131" s="13" t="s">
        <v>17</v>
      </c>
      <c r="C131" s="13">
        <v>8685</v>
      </c>
      <c r="D131" s="13" t="s">
        <v>290</v>
      </c>
      <c r="E131" s="13">
        <v>420201</v>
      </c>
      <c r="F131" s="13" t="s">
        <v>75</v>
      </c>
      <c r="G131" s="13" t="s">
        <v>76</v>
      </c>
      <c r="H131" s="13">
        <v>11</v>
      </c>
      <c r="I131" s="13" t="s">
        <v>14</v>
      </c>
      <c r="J131" s="13">
        <v>60</v>
      </c>
      <c r="K131" s="13">
        <v>4.5</v>
      </c>
      <c r="L131" s="6">
        <v>88726</v>
      </c>
      <c r="M131" s="48">
        <f t="shared" ref="M131:M194" si="2">J131*K131*L131</f>
        <v>23956020</v>
      </c>
      <c r="N131" s="49">
        <v>2</v>
      </c>
      <c r="O131" s="14"/>
    </row>
    <row r="132" spans="1:15" ht="16.5" x14ac:dyDescent="0.3">
      <c r="A132" s="47">
        <v>8</v>
      </c>
      <c r="B132" s="13" t="s">
        <v>17</v>
      </c>
      <c r="C132" s="13">
        <v>8685</v>
      </c>
      <c r="D132" s="13" t="s">
        <v>290</v>
      </c>
      <c r="E132" s="13">
        <v>420202</v>
      </c>
      <c r="F132" s="13" t="s">
        <v>77</v>
      </c>
      <c r="G132" s="13" t="s">
        <v>76</v>
      </c>
      <c r="H132" s="13">
        <v>11</v>
      </c>
      <c r="I132" s="13" t="s">
        <v>14</v>
      </c>
      <c r="J132" s="13">
        <v>20</v>
      </c>
      <c r="K132" s="13">
        <v>4.5</v>
      </c>
      <c r="L132" s="6">
        <v>88726</v>
      </c>
      <c r="M132" s="48">
        <f t="shared" si="2"/>
        <v>7985340</v>
      </c>
      <c r="N132" s="49">
        <v>2</v>
      </c>
      <c r="O132" s="14"/>
    </row>
    <row r="133" spans="1:15" ht="16.5" x14ac:dyDescent="0.3">
      <c r="A133" s="47">
        <v>8</v>
      </c>
      <c r="B133" s="13" t="s">
        <v>17</v>
      </c>
      <c r="C133" s="13">
        <v>8573</v>
      </c>
      <c r="D133" s="13" t="s">
        <v>309</v>
      </c>
      <c r="E133" s="13">
        <v>420201</v>
      </c>
      <c r="F133" s="13" t="s">
        <v>75</v>
      </c>
      <c r="G133" s="13" t="s">
        <v>76</v>
      </c>
      <c r="H133" s="13">
        <v>11</v>
      </c>
      <c r="I133" s="13" t="s">
        <v>14</v>
      </c>
      <c r="J133" s="13">
        <v>60</v>
      </c>
      <c r="K133" s="13">
        <v>4.5</v>
      </c>
      <c r="L133" s="6">
        <v>88726</v>
      </c>
      <c r="M133" s="48">
        <f t="shared" si="2"/>
        <v>23956020</v>
      </c>
      <c r="N133" s="49">
        <v>2</v>
      </c>
      <c r="O133" s="14"/>
    </row>
    <row r="134" spans="1:15" ht="16.5" x14ac:dyDescent="0.3">
      <c r="A134" s="47">
        <v>8</v>
      </c>
      <c r="B134" s="13" t="s">
        <v>17</v>
      </c>
      <c r="C134" s="13">
        <v>8573</v>
      </c>
      <c r="D134" s="13" t="s">
        <v>309</v>
      </c>
      <c r="E134" s="13">
        <v>420202</v>
      </c>
      <c r="F134" s="13" t="s">
        <v>77</v>
      </c>
      <c r="G134" s="13" t="s">
        <v>76</v>
      </c>
      <c r="H134" s="13">
        <v>11</v>
      </c>
      <c r="I134" s="13" t="s">
        <v>14</v>
      </c>
      <c r="J134" s="13">
        <v>30</v>
      </c>
      <c r="K134" s="13">
        <v>4.5</v>
      </c>
      <c r="L134" s="6">
        <v>88726</v>
      </c>
      <c r="M134" s="48">
        <f t="shared" si="2"/>
        <v>11978010</v>
      </c>
      <c r="N134" s="49">
        <v>2</v>
      </c>
    </row>
    <row r="135" spans="1:15" ht="16.5" x14ac:dyDescent="0.3">
      <c r="A135" s="47">
        <v>8</v>
      </c>
      <c r="B135" s="13" t="s">
        <v>17</v>
      </c>
      <c r="C135" s="13">
        <v>8078</v>
      </c>
      <c r="D135" s="13" t="s">
        <v>310</v>
      </c>
      <c r="E135" s="13">
        <v>420201</v>
      </c>
      <c r="F135" s="13" t="s">
        <v>75</v>
      </c>
      <c r="G135" s="13" t="s">
        <v>76</v>
      </c>
      <c r="H135" s="13">
        <v>11</v>
      </c>
      <c r="I135" s="13" t="s">
        <v>14</v>
      </c>
      <c r="J135" s="13">
        <v>60</v>
      </c>
      <c r="K135" s="13">
        <v>4.5</v>
      </c>
      <c r="L135" s="6">
        <v>88726</v>
      </c>
      <c r="M135" s="48">
        <f t="shared" si="2"/>
        <v>23956020</v>
      </c>
      <c r="N135" s="49">
        <v>2</v>
      </c>
      <c r="O135" s="14"/>
    </row>
    <row r="136" spans="1:15" ht="16.5" x14ac:dyDescent="0.3">
      <c r="A136" s="47">
        <v>8</v>
      </c>
      <c r="B136" s="13" t="s">
        <v>17</v>
      </c>
      <c r="C136" s="13">
        <v>8078</v>
      </c>
      <c r="D136" s="13" t="s">
        <v>310</v>
      </c>
      <c r="E136" s="13">
        <v>420202</v>
      </c>
      <c r="F136" s="13" t="s">
        <v>77</v>
      </c>
      <c r="G136" s="13" t="s">
        <v>76</v>
      </c>
      <c r="H136" s="13">
        <v>11</v>
      </c>
      <c r="I136" s="13" t="s">
        <v>14</v>
      </c>
      <c r="J136" s="13">
        <v>30</v>
      </c>
      <c r="K136" s="13">
        <v>4.5</v>
      </c>
      <c r="L136" s="6">
        <v>88726</v>
      </c>
      <c r="M136" s="48">
        <f t="shared" si="2"/>
        <v>11978010</v>
      </c>
      <c r="N136" s="49">
        <v>2</v>
      </c>
    </row>
    <row r="137" spans="1:15" ht="16.5" x14ac:dyDescent="0.3">
      <c r="A137" s="47">
        <v>8</v>
      </c>
      <c r="B137" s="13" t="s">
        <v>17</v>
      </c>
      <c r="C137" s="13">
        <v>8296</v>
      </c>
      <c r="D137" s="13" t="s">
        <v>311</v>
      </c>
      <c r="E137" s="13">
        <v>420201</v>
      </c>
      <c r="F137" s="13" t="s">
        <v>75</v>
      </c>
      <c r="G137" s="13" t="s">
        <v>76</v>
      </c>
      <c r="H137" s="13">
        <v>11</v>
      </c>
      <c r="I137" s="13" t="s">
        <v>14</v>
      </c>
      <c r="J137" s="13">
        <v>60</v>
      </c>
      <c r="K137" s="13">
        <v>4.5</v>
      </c>
      <c r="L137" s="6">
        <v>88726</v>
      </c>
      <c r="M137" s="48">
        <f t="shared" si="2"/>
        <v>23956020</v>
      </c>
      <c r="N137" s="49">
        <v>2</v>
      </c>
      <c r="O137" s="14"/>
    </row>
    <row r="138" spans="1:15" ht="16.5" x14ac:dyDescent="0.3">
      <c r="A138" s="47">
        <v>8</v>
      </c>
      <c r="B138" s="13" t="s">
        <v>17</v>
      </c>
      <c r="C138" s="13">
        <v>8296</v>
      </c>
      <c r="D138" s="13" t="s">
        <v>311</v>
      </c>
      <c r="E138" s="13">
        <v>420202</v>
      </c>
      <c r="F138" s="13" t="s">
        <v>77</v>
      </c>
      <c r="G138" s="13" t="s">
        <v>76</v>
      </c>
      <c r="H138" s="13">
        <v>11</v>
      </c>
      <c r="I138" s="13" t="s">
        <v>14</v>
      </c>
      <c r="J138" s="13">
        <v>30</v>
      </c>
      <c r="K138" s="13">
        <v>4.5</v>
      </c>
      <c r="L138" s="6">
        <v>88726</v>
      </c>
      <c r="M138" s="48">
        <f t="shared" si="2"/>
        <v>11978010</v>
      </c>
      <c r="N138" s="49">
        <v>2</v>
      </c>
    </row>
    <row r="139" spans="1:15" ht="16.5" x14ac:dyDescent="0.3">
      <c r="A139" s="47">
        <v>8</v>
      </c>
      <c r="B139" s="13" t="s">
        <v>17</v>
      </c>
      <c r="C139" s="13">
        <v>8549</v>
      </c>
      <c r="D139" s="13" t="s">
        <v>312</v>
      </c>
      <c r="E139" s="13">
        <v>420201</v>
      </c>
      <c r="F139" s="13" t="s">
        <v>75</v>
      </c>
      <c r="G139" s="13" t="s">
        <v>76</v>
      </c>
      <c r="H139" s="13">
        <v>11</v>
      </c>
      <c r="I139" s="13" t="s">
        <v>14</v>
      </c>
      <c r="J139" s="13">
        <v>60</v>
      </c>
      <c r="K139" s="13">
        <v>4.5</v>
      </c>
      <c r="L139" s="6">
        <v>88726</v>
      </c>
      <c r="M139" s="48">
        <f t="shared" si="2"/>
        <v>23956020</v>
      </c>
      <c r="N139" s="49">
        <v>2</v>
      </c>
      <c r="O139" s="14"/>
    </row>
    <row r="140" spans="1:15" ht="16.5" x14ac:dyDescent="0.3">
      <c r="A140" s="47">
        <v>8</v>
      </c>
      <c r="B140" s="13" t="s">
        <v>17</v>
      </c>
      <c r="C140" s="13">
        <v>8549</v>
      </c>
      <c r="D140" s="13" t="s">
        <v>312</v>
      </c>
      <c r="E140" s="13">
        <v>420202</v>
      </c>
      <c r="F140" s="13" t="s">
        <v>77</v>
      </c>
      <c r="G140" s="13" t="s">
        <v>76</v>
      </c>
      <c r="H140" s="13">
        <v>11</v>
      </c>
      <c r="I140" s="13" t="s">
        <v>14</v>
      </c>
      <c r="J140" s="13">
        <v>20</v>
      </c>
      <c r="K140" s="13">
        <v>4.5</v>
      </c>
      <c r="L140" s="6">
        <v>88726</v>
      </c>
      <c r="M140" s="48">
        <f t="shared" si="2"/>
        <v>7985340</v>
      </c>
      <c r="N140" s="49">
        <v>2</v>
      </c>
    </row>
    <row r="141" spans="1:15" ht="16.5" x14ac:dyDescent="0.3">
      <c r="A141" s="47">
        <v>8</v>
      </c>
      <c r="B141" s="13" t="s">
        <v>17</v>
      </c>
      <c r="C141" s="13">
        <v>8832</v>
      </c>
      <c r="D141" s="13" t="s">
        <v>313</v>
      </c>
      <c r="E141" s="13">
        <v>420201</v>
      </c>
      <c r="F141" s="13" t="s">
        <v>75</v>
      </c>
      <c r="G141" s="13" t="s">
        <v>76</v>
      </c>
      <c r="H141" s="13">
        <v>11</v>
      </c>
      <c r="I141" s="13" t="s">
        <v>14</v>
      </c>
      <c r="J141" s="13">
        <v>60</v>
      </c>
      <c r="K141" s="13">
        <v>4.5</v>
      </c>
      <c r="L141" s="6">
        <v>88726</v>
      </c>
      <c r="M141" s="48">
        <f t="shared" si="2"/>
        <v>23956020</v>
      </c>
      <c r="N141" s="49">
        <v>2</v>
      </c>
      <c r="O141" s="14"/>
    </row>
    <row r="142" spans="1:15" ht="16.5" x14ac:dyDescent="0.3">
      <c r="A142" s="47">
        <v>8</v>
      </c>
      <c r="B142" s="13" t="s">
        <v>17</v>
      </c>
      <c r="C142" s="13">
        <v>8832</v>
      </c>
      <c r="D142" s="13" t="s">
        <v>313</v>
      </c>
      <c r="E142" s="13">
        <v>420202</v>
      </c>
      <c r="F142" s="13" t="s">
        <v>77</v>
      </c>
      <c r="G142" s="13" t="s">
        <v>76</v>
      </c>
      <c r="H142" s="13">
        <v>11</v>
      </c>
      <c r="I142" s="13" t="s">
        <v>14</v>
      </c>
      <c r="J142" s="13">
        <v>30</v>
      </c>
      <c r="K142" s="13">
        <v>4.5</v>
      </c>
      <c r="L142" s="6">
        <v>88726</v>
      </c>
      <c r="M142" s="48">
        <f t="shared" si="2"/>
        <v>11978010</v>
      </c>
      <c r="N142" s="49">
        <v>2</v>
      </c>
    </row>
    <row r="143" spans="1:15" ht="16.5" x14ac:dyDescent="0.3">
      <c r="A143" s="47">
        <v>8</v>
      </c>
      <c r="B143" s="13" t="s">
        <v>17</v>
      </c>
      <c r="C143" s="13">
        <v>8849</v>
      </c>
      <c r="D143" s="13" t="s">
        <v>314</v>
      </c>
      <c r="E143" s="13">
        <v>420201</v>
      </c>
      <c r="F143" s="13" t="s">
        <v>75</v>
      </c>
      <c r="G143" s="13" t="s">
        <v>76</v>
      </c>
      <c r="H143" s="13">
        <v>11</v>
      </c>
      <c r="I143" s="13" t="s">
        <v>14</v>
      </c>
      <c r="J143" s="13">
        <v>60</v>
      </c>
      <c r="K143" s="13">
        <v>4.5</v>
      </c>
      <c r="L143" s="6">
        <v>88726</v>
      </c>
      <c r="M143" s="48">
        <f t="shared" si="2"/>
        <v>23956020</v>
      </c>
      <c r="N143" s="49">
        <v>2</v>
      </c>
      <c r="O143" s="14"/>
    </row>
    <row r="144" spans="1:15" ht="16.5" x14ac:dyDescent="0.3">
      <c r="A144" s="47">
        <v>8</v>
      </c>
      <c r="B144" s="13" t="s">
        <v>17</v>
      </c>
      <c r="C144" s="13">
        <v>8849</v>
      </c>
      <c r="D144" s="13" t="s">
        <v>314</v>
      </c>
      <c r="E144" s="13">
        <v>420202</v>
      </c>
      <c r="F144" s="13" t="s">
        <v>77</v>
      </c>
      <c r="G144" s="13" t="s">
        <v>76</v>
      </c>
      <c r="H144" s="13">
        <v>11</v>
      </c>
      <c r="I144" s="13" t="s">
        <v>14</v>
      </c>
      <c r="J144" s="13">
        <v>30</v>
      </c>
      <c r="K144" s="13">
        <v>4.5</v>
      </c>
      <c r="L144" s="6">
        <v>88726</v>
      </c>
      <c r="M144" s="48">
        <f t="shared" si="2"/>
        <v>11978010</v>
      </c>
      <c r="N144" s="49">
        <v>2</v>
      </c>
    </row>
    <row r="145" spans="1:15" ht="16.5" x14ac:dyDescent="0.3">
      <c r="A145" s="47">
        <v>8</v>
      </c>
      <c r="B145" s="13" t="s">
        <v>17</v>
      </c>
      <c r="C145" s="13">
        <v>8141</v>
      </c>
      <c r="D145" s="13" t="s">
        <v>315</v>
      </c>
      <c r="E145" s="13">
        <v>420201</v>
      </c>
      <c r="F145" s="13" t="s">
        <v>75</v>
      </c>
      <c r="G145" s="13" t="s">
        <v>76</v>
      </c>
      <c r="H145" s="13">
        <v>11</v>
      </c>
      <c r="I145" s="13" t="s">
        <v>14</v>
      </c>
      <c r="J145" s="13">
        <v>60</v>
      </c>
      <c r="K145" s="13">
        <v>4.5</v>
      </c>
      <c r="L145" s="6">
        <v>88726</v>
      </c>
      <c r="M145" s="48">
        <f t="shared" si="2"/>
        <v>23956020</v>
      </c>
      <c r="N145" s="49">
        <v>2</v>
      </c>
      <c r="O145" s="14"/>
    </row>
    <row r="146" spans="1:15" ht="16.5" x14ac:dyDescent="0.3">
      <c r="A146" s="47">
        <v>8</v>
      </c>
      <c r="B146" s="13" t="s">
        <v>17</v>
      </c>
      <c r="C146" s="13">
        <v>8141</v>
      </c>
      <c r="D146" s="13" t="s">
        <v>315</v>
      </c>
      <c r="E146" s="13">
        <v>420202</v>
      </c>
      <c r="F146" s="13" t="s">
        <v>77</v>
      </c>
      <c r="G146" s="13" t="s">
        <v>76</v>
      </c>
      <c r="H146" s="13">
        <v>11</v>
      </c>
      <c r="I146" s="13" t="s">
        <v>14</v>
      </c>
      <c r="J146" s="13">
        <v>30</v>
      </c>
      <c r="K146" s="13">
        <v>4.5</v>
      </c>
      <c r="L146" s="6">
        <v>88726</v>
      </c>
      <c r="M146" s="48">
        <f t="shared" si="2"/>
        <v>11978010</v>
      </c>
      <c r="N146" s="49">
        <v>2</v>
      </c>
    </row>
    <row r="147" spans="1:15" ht="16.5" x14ac:dyDescent="0.3">
      <c r="A147" s="47">
        <v>8</v>
      </c>
      <c r="B147" s="13" t="s">
        <v>17</v>
      </c>
      <c r="C147" s="13">
        <v>8421</v>
      </c>
      <c r="D147" s="13" t="s">
        <v>316</v>
      </c>
      <c r="E147" s="13">
        <v>420201</v>
      </c>
      <c r="F147" s="13" t="s">
        <v>75</v>
      </c>
      <c r="G147" s="13" t="s">
        <v>76</v>
      </c>
      <c r="H147" s="13">
        <v>11</v>
      </c>
      <c r="I147" s="13" t="s">
        <v>14</v>
      </c>
      <c r="J147" s="13">
        <v>60</v>
      </c>
      <c r="K147" s="13">
        <v>4.5</v>
      </c>
      <c r="L147" s="6">
        <v>88726</v>
      </c>
      <c r="M147" s="48">
        <f t="shared" si="2"/>
        <v>23956020</v>
      </c>
      <c r="N147" s="49">
        <v>2</v>
      </c>
      <c r="O147" s="14"/>
    </row>
    <row r="148" spans="1:15" ht="16.5" x14ac:dyDescent="0.3">
      <c r="A148" s="47">
        <v>8</v>
      </c>
      <c r="B148" s="13" t="s">
        <v>17</v>
      </c>
      <c r="C148" s="13">
        <v>8421</v>
      </c>
      <c r="D148" s="13" t="s">
        <v>316</v>
      </c>
      <c r="E148" s="13">
        <v>420202</v>
      </c>
      <c r="F148" s="13" t="s">
        <v>77</v>
      </c>
      <c r="G148" s="13" t="s">
        <v>76</v>
      </c>
      <c r="H148" s="13">
        <v>11</v>
      </c>
      <c r="I148" s="13" t="s">
        <v>14</v>
      </c>
      <c r="J148" s="13">
        <v>30</v>
      </c>
      <c r="K148" s="13">
        <v>4.5</v>
      </c>
      <c r="L148" s="6">
        <v>88726</v>
      </c>
      <c r="M148" s="48">
        <f t="shared" si="2"/>
        <v>11978010</v>
      </c>
      <c r="N148" s="49">
        <v>2</v>
      </c>
    </row>
    <row r="149" spans="1:15" ht="16.5" x14ac:dyDescent="0.3">
      <c r="A149" s="47">
        <v>8</v>
      </c>
      <c r="B149" s="13" t="s">
        <v>17</v>
      </c>
      <c r="C149" s="13">
        <v>8436</v>
      </c>
      <c r="D149" s="13" t="s">
        <v>317</v>
      </c>
      <c r="E149" s="13">
        <v>420201</v>
      </c>
      <c r="F149" s="13" t="s">
        <v>75</v>
      </c>
      <c r="G149" s="13" t="s">
        <v>76</v>
      </c>
      <c r="H149" s="13">
        <v>11</v>
      </c>
      <c r="I149" s="13" t="s">
        <v>14</v>
      </c>
      <c r="J149" s="13">
        <v>60</v>
      </c>
      <c r="K149" s="13">
        <v>4.5</v>
      </c>
      <c r="L149" s="6">
        <v>88726</v>
      </c>
      <c r="M149" s="48">
        <f t="shared" si="2"/>
        <v>23956020</v>
      </c>
      <c r="N149" s="49">
        <v>2</v>
      </c>
      <c r="O149" s="14"/>
    </row>
    <row r="150" spans="1:15" ht="16.5" x14ac:dyDescent="0.3">
      <c r="A150" s="47">
        <v>8</v>
      </c>
      <c r="B150" s="13" t="s">
        <v>17</v>
      </c>
      <c r="C150" s="13">
        <v>8436</v>
      </c>
      <c r="D150" s="13" t="s">
        <v>317</v>
      </c>
      <c r="E150" s="13">
        <v>420202</v>
      </c>
      <c r="F150" s="13" t="s">
        <v>77</v>
      </c>
      <c r="G150" s="13" t="s">
        <v>76</v>
      </c>
      <c r="H150" s="13">
        <v>11</v>
      </c>
      <c r="I150" s="13" t="s">
        <v>14</v>
      </c>
      <c r="J150" s="13">
        <v>30</v>
      </c>
      <c r="K150" s="13">
        <v>4.5</v>
      </c>
      <c r="L150" s="6">
        <v>88726</v>
      </c>
      <c r="M150" s="48">
        <f t="shared" si="2"/>
        <v>11978010</v>
      </c>
      <c r="N150" s="49">
        <v>2</v>
      </c>
    </row>
    <row r="151" spans="1:15" ht="16.5" x14ac:dyDescent="0.3">
      <c r="A151" s="47">
        <v>8</v>
      </c>
      <c r="B151" s="13" t="s">
        <v>17</v>
      </c>
      <c r="C151" s="13">
        <v>8638</v>
      </c>
      <c r="D151" s="13" t="s">
        <v>21</v>
      </c>
      <c r="E151" s="13">
        <v>420201</v>
      </c>
      <c r="F151" s="13" t="s">
        <v>75</v>
      </c>
      <c r="G151" s="13" t="s">
        <v>76</v>
      </c>
      <c r="H151" s="13">
        <v>11</v>
      </c>
      <c r="I151" s="13" t="s">
        <v>14</v>
      </c>
      <c r="J151" s="13">
        <v>60</v>
      </c>
      <c r="K151" s="13">
        <v>4.5</v>
      </c>
      <c r="L151" s="6">
        <v>88726</v>
      </c>
      <c r="M151" s="48">
        <f t="shared" si="2"/>
        <v>23956020</v>
      </c>
      <c r="N151" s="49">
        <v>2</v>
      </c>
      <c r="O151" s="14"/>
    </row>
    <row r="152" spans="1:15" ht="16.5" x14ac:dyDescent="0.3">
      <c r="A152" s="47">
        <v>8</v>
      </c>
      <c r="B152" s="13" t="s">
        <v>17</v>
      </c>
      <c r="C152" s="13">
        <v>8638</v>
      </c>
      <c r="D152" s="13" t="s">
        <v>21</v>
      </c>
      <c r="E152" s="13">
        <v>420202</v>
      </c>
      <c r="F152" s="13" t="s">
        <v>77</v>
      </c>
      <c r="G152" s="13" t="s">
        <v>76</v>
      </c>
      <c r="H152" s="13">
        <v>11</v>
      </c>
      <c r="I152" s="13" t="s">
        <v>14</v>
      </c>
      <c r="J152" s="13">
        <v>40</v>
      </c>
      <c r="K152" s="13">
        <v>4.5</v>
      </c>
      <c r="L152" s="6">
        <v>88726</v>
      </c>
      <c r="M152" s="48">
        <f t="shared" si="2"/>
        <v>15970680</v>
      </c>
      <c r="N152" s="49">
        <v>2</v>
      </c>
    </row>
    <row r="153" spans="1:15" ht="16.5" x14ac:dyDescent="0.3">
      <c r="A153" s="47">
        <v>8</v>
      </c>
      <c r="B153" s="13" t="s">
        <v>17</v>
      </c>
      <c r="C153" s="13">
        <v>8137</v>
      </c>
      <c r="D153" s="13" t="s">
        <v>318</v>
      </c>
      <c r="E153" s="13">
        <v>420201</v>
      </c>
      <c r="F153" s="13" t="s">
        <v>75</v>
      </c>
      <c r="G153" s="13" t="s">
        <v>76</v>
      </c>
      <c r="H153" s="13">
        <v>11</v>
      </c>
      <c r="I153" s="13" t="s">
        <v>14</v>
      </c>
      <c r="J153" s="13">
        <v>60</v>
      </c>
      <c r="K153" s="13">
        <v>4.5</v>
      </c>
      <c r="L153" s="6">
        <v>88726</v>
      </c>
      <c r="M153" s="48">
        <f t="shared" si="2"/>
        <v>23956020</v>
      </c>
      <c r="N153" s="49">
        <v>2</v>
      </c>
      <c r="O153" s="14"/>
    </row>
    <row r="154" spans="1:15" ht="16.5" x14ac:dyDescent="0.3">
      <c r="A154" s="47">
        <v>8</v>
      </c>
      <c r="B154" s="13" t="s">
        <v>17</v>
      </c>
      <c r="C154" s="13">
        <v>8137</v>
      </c>
      <c r="D154" s="13" t="s">
        <v>318</v>
      </c>
      <c r="E154" s="13">
        <v>420202</v>
      </c>
      <c r="F154" s="13" t="s">
        <v>77</v>
      </c>
      <c r="G154" s="13" t="s">
        <v>76</v>
      </c>
      <c r="H154" s="13">
        <v>11</v>
      </c>
      <c r="I154" s="13" t="s">
        <v>14</v>
      </c>
      <c r="J154" s="13">
        <v>30</v>
      </c>
      <c r="K154" s="13">
        <v>4.5</v>
      </c>
      <c r="L154" s="6">
        <v>88726</v>
      </c>
      <c r="M154" s="48">
        <f t="shared" si="2"/>
        <v>11978010</v>
      </c>
      <c r="N154" s="49">
        <v>2</v>
      </c>
    </row>
    <row r="155" spans="1:15" ht="16.5" x14ac:dyDescent="0.3">
      <c r="A155" s="47">
        <v>8</v>
      </c>
      <c r="B155" s="13" t="s">
        <v>17</v>
      </c>
      <c r="C155" s="13">
        <v>8520</v>
      </c>
      <c r="D155" s="13" t="s">
        <v>319</v>
      </c>
      <c r="E155" s="13">
        <v>420201</v>
      </c>
      <c r="F155" s="13" t="s">
        <v>75</v>
      </c>
      <c r="G155" s="13" t="s">
        <v>76</v>
      </c>
      <c r="H155" s="13">
        <v>11</v>
      </c>
      <c r="I155" s="13" t="s">
        <v>14</v>
      </c>
      <c r="J155" s="13">
        <v>60</v>
      </c>
      <c r="K155" s="13">
        <v>4.5</v>
      </c>
      <c r="L155" s="6">
        <v>88726</v>
      </c>
      <c r="M155" s="48">
        <f t="shared" si="2"/>
        <v>23956020</v>
      </c>
      <c r="N155" s="49">
        <v>2</v>
      </c>
      <c r="O155" s="14"/>
    </row>
    <row r="156" spans="1:15" ht="16.5" x14ac:dyDescent="0.3">
      <c r="A156" s="47">
        <v>8</v>
      </c>
      <c r="B156" s="13" t="s">
        <v>17</v>
      </c>
      <c r="C156" s="13">
        <v>8520</v>
      </c>
      <c r="D156" s="13" t="s">
        <v>319</v>
      </c>
      <c r="E156" s="13">
        <v>420202</v>
      </c>
      <c r="F156" s="13" t="s">
        <v>77</v>
      </c>
      <c r="G156" s="13" t="s">
        <v>76</v>
      </c>
      <c r="H156" s="13">
        <v>11</v>
      </c>
      <c r="I156" s="13" t="s">
        <v>14</v>
      </c>
      <c r="J156" s="13">
        <v>20</v>
      </c>
      <c r="K156" s="13">
        <v>4.5</v>
      </c>
      <c r="L156" s="6">
        <v>88726</v>
      </c>
      <c r="M156" s="48">
        <f t="shared" si="2"/>
        <v>7985340</v>
      </c>
      <c r="N156" s="49">
        <v>2</v>
      </c>
      <c r="O156" s="14"/>
    </row>
    <row r="157" spans="1:15" ht="16.5" x14ac:dyDescent="0.3">
      <c r="A157" s="47">
        <v>8</v>
      </c>
      <c r="B157" s="13" t="s">
        <v>17</v>
      </c>
      <c r="C157" s="13">
        <v>8634</v>
      </c>
      <c r="D157" s="13" t="s">
        <v>22</v>
      </c>
      <c r="E157" s="13">
        <v>420201</v>
      </c>
      <c r="F157" s="13" t="s">
        <v>75</v>
      </c>
      <c r="G157" s="13" t="s">
        <v>76</v>
      </c>
      <c r="H157" s="13">
        <v>11</v>
      </c>
      <c r="I157" s="13" t="s">
        <v>14</v>
      </c>
      <c r="J157" s="13">
        <v>60</v>
      </c>
      <c r="K157" s="13">
        <v>4.5</v>
      </c>
      <c r="L157" s="6">
        <v>88726</v>
      </c>
      <c r="M157" s="48">
        <f t="shared" si="2"/>
        <v>23956020</v>
      </c>
      <c r="N157" s="49">
        <v>2</v>
      </c>
    </row>
    <row r="158" spans="1:15" ht="16.5" x14ac:dyDescent="0.3">
      <c r="A158" s="47">
        <v>8</v>
      </c>
      <c r="B158" s="13" t="s">
        <v>17</v>
      </c>
      <c r="C158" s="13">
        <v>8634</v>
      </c>
      <c r="D158" s="13" t="s">
        <v>22</v>
      </c>
      <c r="E158" s="13">
        <v>420202</v>
      </c>
      <c r="F158" s="13" t="s">
        <v>77</v>
      </c>
      <c r="G158" s="13" t="s">
        <v>76</v>
      </c>
      <c r="H158" s="13">
        <v>11</v>
      </c>
      <c r="I158" s="13" t="s">
        <v>14</v>
      </c>
      <c r="J158" s="13">
        <v>30</v>
      </c>
      <c r="K158" s="13">
        <v>4.5</v>
      </c>
      <c r="L158" s="6">
        <v>88726</v>
      </c>
      <c r="M158" s="48">
        <f t="shared" si="2"/>
        <v>11978010</v>
      </c>
      <c r="N158" s="49">
        <v>2</v>
      </c>
      <c r="O158" s="14"/>
    </row>
    <row r="159" spans="1:15" ht="16.5" x14ac:dyDescent="0.3">
      <c r="A159" s="47">
        <v>8</v>
      </c>
      <c r="B159" s="13" t="s">
        <v>17</v>
      </c>
      <c r="C159" s="13">
        <v>8001</v>
      </c>
      <c r="D159" s="13" t="s">
        <v>18</v>
      </c>
      <c r="E159" s="13">
        <v>420201</v>
      </c>
      <c r="F159" s="13" t="s">
        <v>75</v>
      </c>
      <c r="G159" s="13" t="s">
        <v>76</v>
      </c>
      <c r="H159" s="13">
        <v>11</v>
      </c>
      <c r="I159" s="13" t="s">
        <v>14</v>
      </c>
      <c r="J159" s="13">
        <v>250</v>
      </c>
      <c r="K159" s="13">
        <v>4.5</v>
      </c>
      <c r="L159" s="6">
        <v>88726</v>
      </c>
      <c r="M159" s="48">
        <f t="shared" si="2"/>
        <v>99816750</v>
      </c>
      <c r="N159" s="49">
        <v>2</v>
      </c>
    </row>
    <row r="160" spans="1:15" ht="16.5" x14ac:dyDescent="0.3">
      <c r="A160" s="47">
        <v>8</v>
      </c>
      <c r="B160" s="13" t="s">
        <v>17</v>
      </c>
      <c r="C160" s="13">
        <v>8001</v>
      </c>
      <c r="D160" s="13" t="s">
        <v>18</v>
      </c>
      <c r="E160" s="13">
        <v>420202</v>
      </c>
      <c r="F160" s="13" t="s">
        <v>77</v>
      </c>
      <c r="G160" s="13" t="s">
        <v>76</v>
      </c>
      <c r="H160" s="13">
        <v>11</v>
      </c>
      <c r="I160" s="13" t="s">
        <v>14</v>
      </c>
      <c r="J160" s="13">
        <v>110</v>
      </c>
      <c r="K160" s="13">
        <v>4.5</v>
      </c>
      <c r="L160" s="6">
        <v>88726</v>
      </c>
      <c r="M160" s="48">
        <f t="shared" si="2"/>
        <v>43919370</v>
      </c>
      <c r="N160" s="49">
        <v>2</v>
      </c>
      <c r="O160" s="14"/>
    </row>
    <row r="161" spans="1:15" ht="16.5" x14ac:dyDescent="0.3">
      <c r="A161" s="47">
        <v>11</v>
      </c>
      <c r="B161" s="13" t="s">
        <v>320</v>
      </c>
      <c r="C161" s="13">
        <v>11019</v>
      </c>
      <c r="D161" s="13" t="s">
        <v>88</v>
      </c>
      <c r="E161" s="13">
        <v>420201</v>
      </c>
      <c r="F161" s="13" t="s">
        <v>75</v>
      </c>
      <c r="G161" s="13" t="s">
        <v>76</v>
      </c>
      <c r="H161" s="13">
        <v>11</v>
      </c>
      <c r="I161" s="13" t="s">
        <v>14</v>
      </c>
      <c r="J161" s="13">
        <v>60</v>
      </c>
      <c r="K161" s="13">
        <v>4.5</v>
      </c>
      <c r="L161" s="6">
        <v>89695</v>
      </c>
      <c r="M161" s="48">
        <f t="shared" si="2"/>
        <v>24217650</v>
      </c>
      <c r="N161" s="49"/>
    </row>
    <row r="162" spans="1:15" ht="16.5" x14ac:dyDescent="0.3">
      <c r="A162" s="47">
        <v>11</v>
      </c>
      <c r="B162" s="13" t="s">
        <v>320</v>
      </c>
      <c r="C162" s="13">
        <v>11019</v>
      </c>
      <c r="D162" s="13" t="s">
        <v>88</v>
      </c>
      <c r="E162" s="13">
        <v>420202</v>
      </c>
      <c r="F162" s="13" t="s">
        <v>77</v>
      </c>
      <c r="G162" s="13" t="s">
        <v>76</v>
      </c>
      <c r="H162" s="13">
        <v>11</v>
      </c>
      <c r="I162" s="13" t="s">
        <v>14</v>
      </c>
      <c r="J162" s="13">
        <v>30</v>
      </c>
      <c r="K162" s="13">
        <v>4.5</v>
      </c>
      <c r="L162" s="6">
        <v>89695</v>
      </c>
      <c r="M162" s="48">
        <f t="shared" si="2"/>
        <v>12108825</v>
      </c>
      <c r="N162" s="49"/>
      <c r="O162" s="14"/>
    </row>
    <row r="163" spans="1:15" ht="16.5" x14ac:dyDescent="0.3">
      <c r="A163" s="47">
        <v>11</v>
      </c>
      <c r="B163" s="13" t="s">
        <v>320</v>
      </c>
      <c r="C163" s="13">
        <v>11006</v>
      </c>
      <c r="D163" s="13" t="s">
        <v>321</v>
      </c>
      <c r="E163" s="13">
        <v>420201</v>
      </c>
      <c r="F163" s="13" t="s">
        <v>75</v>
      </c>
      <c r="G163" s="13" t="s">
        <v>76</v>
      </c>
      <c r="H163" s="13">
        <v>11</v>
      </c>
      <c r="I163" s="13" t="s">
        <v>14</v>
      </c>
      <c r="J163" s="13">
        <v>60</v>
      </c>
      <c r="K163" s="13">
        <v>4.5</v>
      </c>
      <c r="L163" s="6">
        <v>89695</v>
      </c>
      <c r="M163" s="48">
        <f t="shared" si="2"/>
        <v>24217650</v>
      </c>
      <c r="N163" s="49"/>
    </row>
    <row r="164" spans="1:15" ht="16.5" x14ac:dyDescent="0.3">
      <c r="A164" s="47">
        <v>11</v>
      </c>
      <c r="B164" s="13" t="s">
        <v>320</v>
      </c>
      <c r="C164" s="13">
        <v>11006</v>
      </c>
      <c r="D164" s="13" t="s">
        <v>321</v>
      </c>
      <c r="E164" s="13">
        <v>420202</v>
      </c>
      <c r="F164" s="13" t="s">
        <v>77</v>
      </c>
      <c r="G164" s="13" t="s">
        <v>76</v>
      </c>
      <c r="H164" s="13">
        <v>11</v>
      </c>
      <c r="I164" s="13" t="s">
        <v>14</v>
      </c>
      <c r="J164" s="13">
        <v>30</v>
      </c>
      <c r="K164" s="13">
        <v>4.5</v>
      </c>
      <c r="L164" s="6">
        <v>89695</v>
      </c>
      <c r="M164" s="48">
        <f t="shared" si="2"/>
        <v>12108825</v>
      </c>
      <c r="N164" s="49"/>
      <c r="O164" s="14"/>
    </row>
    <row r="165" spans="1:15" ht="16.5" x14ac:dyDescent="0.3">
      <c r="A165" s="47">
        <v>11</v>
      </c>
      <c r="B165" s="13" t="s">
        <v>320</v>
      </c>
      <c r="C165" s="13">
        <v>11005</v>
      </c>
      <c r="D165" s="13" t="s">
        <v>322</v>
      </c>
      <c r="E165" s="13">
        <v>420201</v>
      </c>
      <c r="F165" s="13" t="s">
        <v>75</v>
      </c>
      <c r="G165" s="13" t="s">
        <v>76</v>
      </c>
      <c r="H165" s="13">
        <v>11</v>
      </c>
      <c r="I165" s="13" t="s">
        <v>14</v>
      </c>
      <c r="J165" s="13">
        <v>60</v>
      </c>
      <c r="K165" s="13">
        <v>4.5</v>
      </c>
      <c r="L165" s="6">
        <v>89695</v>
      </c>
      <c r="M165" s="48">
        <f t="shared" si="2"/>
        <v>24217650</v>
      </c>
      <c r="N165" s="49"/>
    </row>
    <row r="166" spans="1:15" ht="16.5" x14ac:dyDescent="0.3">
      <c r="A166" s="47">
        <v>11</v>
      </c>
      <c r="B166" s="13" t="s">
        <v>320</v>
      </c>
      <c r="C166" s="13">
        <v>11005</v>
      </c>
      <c r="D166" s="13" t="s">
        <v>322</v>
      </c>
      <c r="E166" s="13">
        <v>420202</v>
      </c>
      <c r="F166" s="13" t="s">
        <v>77</v>
      </c>
      <c r="G166" s="13" t="s">
        <v>76</v>
      </c>
      <c r="H166" s="13">
        <v>11</v>
      </c>
      <c r="I166" s="13" t="s">
        <v>14</v>
      </c>
      <c r="J166" s="13">
        <v>30</v>
      </c>
      <c r="K166" s="13">
        <v>4.5</v>
      </c>
      <c r="L166" s="6">
        <v>89695</v>
      </c>
      <c r="M166" s="48">
        <f t="shared" si="2"/>
        <v>12108825</v>
      </c>
      <c r="N166" s="49"/>
      <c r="O166" s="14"/>
    </row>
    <row r="167" spans="1:15" ht="16.5" x14ac:dyDescent="0.3">
      <c r="A167" s="47">
        <v>11</v>
      </c>
      <c r="B167" s="13" t="s">
        <v>320</v>
      </c>
      <c r="C167" s="13">
        <v>11020</v>
      </c>
      <c r="D167" s="13" t="s">
        <v>323</v>
      </c>
      <c r="E167" s="13">
        <v>420201</v>
      </c>
      <c r="F167" s="13" t="s">
        <v>75</v>
      </c>
      <c r="G167" s="13" t="s">
        <v>76</v>
      </c>
      <c r="H167" s="13">
        <v>11</v>
      </c>
      <c r="I167" s="13" t="s">
        <v>14</v>
      </c>
      <c r="J167" s="13">
        <v>60</v>
      </c>
      <c r="K167" s="13">
        <v>4.5</v>
      </c>
      <c r="L167" s="6">
        <v>89695</v>
      </c>
      <c r="M167" s="48">
        <f t="shared" si="2"/>
        <v>24217650</v>
      </c>
      <c r="N167" s="49"/>
    </row>
    <row r="168" spans="1:15" ht="16.5" x14ac:dyDescent="0.3">
      <c r="A168" s="47">
        <v>11</v>
      </c>
      <c r="B168" s="13" t="s">
        <v>320</v>
      </c>
      <c r="C168" s="13">
        <v>11020</v>
      </c>
      <c r="D168" s="13" t="s">
        <v>323</v>
      </c>
      <c r="E168" s="13">
        <v>420202</v>
      </c>
      <c r="F168" s="13" t="s">
        <v>77</v>
      </c>
      <c r="G168" s="13" t="s">
        <v>76</v>
      </c>
      <c r="H168" s="13">
        <v>11</v>
      </c>
      <c r="I168" s="13" t="s">
        <v>14</v>
      </c>
      <c r="J168" s="13">
        <v>30</v>
      </c>
      <c r="K168" s="13">
        <v>4.5</v>
      </c>
      <c r="L168" s="6">
        <v>89695</v>
      </c>
      <c r="M168" s="48">
        <f t="shared" si="2"/>
        <v>12108825</v>
      </c>
      <c r="N168" s="49"/>
      <c r="O168" s="14"/>
    </row>
    <row r="169" spans="1:15" ht="16.5" x14ac:dyDescent="0.3">
      <c r="A169" s="47">
        <v>11</v>
      </c>
      <c r="B169" s="13" t="s">
        <v>320</v>
      </c>
      <c r="C169" s="13">
        <v>11004</v>
      </c>
      <c r="D169" s="13" t="s">
        <v>324</v>
      </c>
      <c r="E169" s="13">
        <v>420201</v>
      </c>
      <c r="F169" s="13" t="s">
        <v>75</v>
      </c>
      <c r="G169" s="13" t="s">
        <v>76</v>
      </c>
      <c r="H169" s="13">
        <v>11</v>
      </c>
      <c r="I169" s="13" t="s">
        <v>14</v>
      </c>
      <c r="J169" s="13">
        <v>60</v>
      </c>
      <c r="K169" s="13">
        <v>4.5</v>
      </c>
      <c r="L169" s="6">
        <v>89695</v>
      </c>
      <c r="M169" s="48">
        <f t="shared" si="2"/>
        <v>24217650</v>
      </c>
      <c r="N169" s="49"/>
    </row>
    <row r="170" spans="1:15" ht="16.5" x14ac:dyDescent="0.3">
      <c r="A170" s="47">
        <v>11</v>
      </c>
      <c r="B170" s="13" t="s">
        <v>320</v>
      </c>
      <c r="C170" s="13">
        <v>11004</v>
      </c>
      <c r="D170" s="13" t="s">
        <v>324</v>
      </c>
      <c r="E170" s="13">
        <v>420202</v>
      </c>
      <c r="F170" s="13" t="s">
        <v>77</v>
      </c>
      <c r="G170" s="13" t="s">
        <v>76</v>
      </c>
      <c r="H170" s="13">
        <v>11</v>
      </c>
      <c r="I170" s="13" t="s">
        <v>14</v>
      </c>
      <c r="J170" s="13">
        <v>30</v>
      </c>
      <c r="K170" s="13">
        <v>4.5</v>
      </c>
      <c r="L170" s="6">
        <v>89695</v>
      </c>
      <c r="M170" s="48">
        <f t="shared" si="2"/>
        <v>12108825</v>
      </c>
      <c r="N170" s="49"/>
      <c r="O170" s="14"/>
    </row>
    <row r="171" spans="1:15" ht="16.5" x14ac:dyDescent="0.3">
      <c r="A171" s="47">
        <v>11</v>
      </c>
      <c r="B171" s="13" t="s">
        <v>320</v>
      </c>
      <c r="C171" s="13">
        <v>11008</v>
      </c>
      <c r="D171" s="13" t="s">
        <v>325</v>
      </c>
      <c r="E171" s="13">
        <v>420201</v>
      </c>
      <c r="F171" s="13" t="s">
        <v>75</v>
      </c>
      <c r="G171" s="13" t="s">
        <v>76</v>
      </c>
      <c r="H171" s="13">
        <v>11</v>
      </c>
      <c r="I171" s="13" t="s">
        <v>14</v>
      </c>
      <c r="J171" s="13">
        <v>60</v>
      </c>
      <c r="K171" s="13">
        <v>4.5</v>
      </c>
      <c r="L171" s="6">
        <v>89695</v>
      </c>
      <c r="M171" s="48">
        <f t="shared" si="2"/>
        <v>24217650</v>
      </c>
      <c r="N171" s="49"/>
      <c r="O171" s="14"/>
    </row>
    <row r="172" spans="1:15" ht="16.5" x14ac:dyDescent="0.3">
      <c r="A172" s="47">
        <v>11</v>
      </c>
      <c r="B172" s="13" t="s">
        <v>320</v>
      </c>
      <c r="C172" s="13">
        <v>11008</v>
      </c>
      <c r="D172" s="13" t="s">
        <v>325</v>
      </c>
      <c r="E172" s="13">
        <v>420202</v>
      </c>
      <c r="F172" s="13" t="s">
        <v>77</v>
      </c>
      <c r="G172" s="13" t="s">
        <v>76</v>
      </c>
      <c r="H172" s="13">
        <v>11</v>
      </c>
      <c r="I172" s="13" t="s">
        <v>14</v>
      </c>
      <c r="J172" s="13">
        <v>30</v>
      </c>
      <c r="K172" s="13">
        <v>4.5</v>
      </c>
      <c r="L172" s="6">
        <v>89695</v>
      </c>
      <c r="M172" s="48">
        <f t="shared" si="2"/>
        <v>12108825</v>
      </c>
      <c r="N172" s="49"/>
    </row>
    <row r="173" spans="1:15" ht="16.5" x14ac:dyDescent="0.3">
      <c r="A173" s="47">
        <v>11</v>
      </c>
      <c r="B173" s="13" t="s">
        <v>320</v>
      </c>
      <c r="C173" s="13">
        <v>11016</v>
      </c>
      <c r="D173" s="13" t="s">
        <v>326</v>
      </c>
      <c r="E173" s="13">
        <v>420201</v>
      </c>
      <c r="F173" s="13" t="s">
        <v>75</v>
      </c>
      <c r="G173" s="13" t="s">
        <v>76</v>
      </c>
      <c r="H173" s="13">
        <v>11</v>
      </c>
      <c r="I173" s="13" t="s">
        <v>14</v>
      </c>
      <c r="J173" s="13">
        <v>30</v>
      </c>
      <c r="K173" s="13">
        <v>4.5</v>
      </c>
      <c r="L173" s="6">
        <v>89695</v>
      </c>
      <c r="M173" s="48">
        <f t="shared" si="2"/>
        <v>12108825</v>
      </c>
      <c r="N173" s="49"/>
      <c r="O173" s="14"/>
    </row>
    <row r="174" spans="1:15" ht="16.5" x14ac:dyDescent="0.3">
      <c r="A174" s="47">
        <v>11</v>
      </c>
      <c r="B174" s="13" t="s">
        <v>320</v>
      </c>
      <c r="C174" s="13">
        <v>11016</v>
      </c>
      <c r="D174" s="13" t="s">
        <v>326</v>
      </c>
      <c r="E174" s="13">
        <v>420202</v>
      </c>
      <c r="F174" s="13" t="s">
        <v>77</v>
      </c>
      <c r="G174" s="13" t="s">
        <v>76</v>
      </c>
      <c r="H174" s="13">
        <v>11</v>
      </c>
      <c r="I174" s="13" t="s">
        <v>14</v>
      </c>
      <c r="J174" s="13">
        <v>15</v>
      </c>
      <c r="K174" s="13">
        <v>4.5</v>
      </c>
      <c r="L174" s="6">
        <v>89695</v>
      </c>
      <c r="M174" s="48">
        <f t="shared" si="2"/>
        <v>6054412.5</v>
      </c>
      <c r="N174" s="49"/>
    </row>
    <row r="175" spans="1:15" ht="16.5" x14ac:dyDescent="0.3">
      <c r="A175" s="47">
        <v>11</v>
      </c>
      <c r="B175" s="13" t="s">
        <v>320</v>
      </c>
      <c r="C175" s="13">
        <v>11007</v>
      </c>
      <c r="D175" s="13" t="s">
        <v>327</v>
      </c>
      <c r="E175" s="13">
        <v>420201</v>
      </c>
      <c r="F175" s="13" t="s">
        <v>75</v>
      </c>
      <c r="G175" s="13" t="s">
        <v>76</v>
      </c>
      <c r="H175" s="13">
        <v>11</v>
      </c>
      <c r="I175" s="13" t="s">
        <v>14</v>
      </c>
      <c r="J175" s="13">
        <v>60</v>
      </c>
      <c r="K175" s="13">
        <v>4.5</v>
      </c>
      <c r="L175" s="6">
        <v>89695</v>
      </c>
      <c r="M175" s="48">
        <f t="shared" si="2"/>
        <v>24217650</v>
      </c>
      <c r="N175" s="49"/>
      <c r="O175" s="14"/>
    </row>
    <row r="176" spans="1:15" ht="16.5" x14ac:dyDescent="0.3">
      <c r="A176" s="47">
        <v>11</v>
      </c>
      <c r="B176" s="13" t="s">
        <v>320</v>
      </c>
      <c r="C176" s="13">
        <v>11007</v>
      </c>
      <c r="D176" s="13" t="s">
        <v>327</v>
      </c>
      <c r="E176" s="13">
        <v>420202</v>
      </c>
      <c r="F176" s="13" t="s">
        <v>77</v>
      </c>
      <c r="G176" s="13" t="s">
        <v>76</v>
      </c>
      <c r="H176" s="13">
        <v>11</v>
      </c>
      <c r="I176" s="13" t="s">
        <v>14</v>
      </c>
      <c r="J176" s="13">
        <v>30</v>
      </c>
      <c r="K176" s="13">
        <v>4.5</v>
      </c>
      <c r="L176" s="6">
        <v>89695</v>
      </c>
      <c r="M176" s="48">
        <f t="shared" si="2"/>
        <v>12108825</v>
      </c>
      <c r="N176" s="49"/>
    </row>
    <row r="177" spans="1:15" ht="16.5" x14ac:dyDescent="0.3">
      <c r="A177" s="47">
        <v>11</v>
      </c>
      <c r="B177" s="13" t="s">
        <v>320</v>
      </c>
      <c r="C177" s="13">
        <v>11018</v>
      </c>
      <c r="D177" s="13" t="s">
        <v>328</v>
      </c>
      <c r="E177" s="13">
        <v>420201</v>
      </c>
      <c r="F177" s="13" t="s">
        <v>75</v>
      </c>
      <c r="G177" s="13" t="s">
        <v>76</v>
      </c>
      <c r="H177" s="13">
        <v>11</v>
      </c>
      <c r="I177" s="13" t="s">
        <v>14</v>
      </c>
      <c r="J177" s="13">
        <v>60</v>
      </c>
      <c r="K177" s="13">
        <v>4.5</v>
      </c>
      <c r="L177" s="6">
        <v>89695</v>
      </c>
      <c r="M177" s="48">
        <f t="shared" si="2"/>
        <v>24217650</v>
      </c>
      <c r="N177" s="49"/>
      <c r="O177" s="14"/>
    </row>
    <row r="178" spans="1:15" ht="16.5" x14ac:dyDescent="0.3">
      <c r="A178" s="47">
        <v>11</v>
      </c>
      <c r="B178" s="13" t="s">
        <v>320</v>
      </c>
      <c r="C178" s="13">
        <v>11018</v>
      </c>
      <c r="D178" s="13" t="s">
        <v>328</v>
      </c>
      <c r="E178" s="13">
        <v>420202</v>
      </c>
      <c r="F178" s="13" t="s">
        <v>77</v>
      </c>
      <c r="G178" s="13" t="s">
        <v>76</v>
      </c>
      <c r="H178" s="13">
        <v>11</v>
      </c>
      <c r="I178" s="13" t="s">
        <v>14</v>
      </c>
      <c r="J178" s="13">
        <v>30</v>
      </c>
      <c r="K178" s="13">
        <v>4.5</v>
      </c>
      <c r="L178" s="6">
        <v>89695</v>
      </c>
      <c r="M178" s="48">
        <f t="shared" si="2"/>
        <v>12108825</v>
      </c>
      <c r="N178" s="49"/>
    </row>
    <row r="179" spans="1:15" ht="16.5" x14ac:dyDescent="0.3">
      <c r="A179" s="47">
        <v>11</v>
      </c>
      <c r="B179" s="13" t="s">
        <v>320</v>
      </c>
      <c r="C179" s="13">
        <v>11003</v>
      </c>
      <c r="D179" s="13" t="s">
        <v>329</v>
      </c>
      <c r="E179" s="13">
        <v>420201</v>
      </c>
      <c r="F179" s="13" t="s">
        <v>75</v>
      </c>
      <c r="G179" s="13" t="s">
        <v>76</v>
      </c>
      <c r="H179" s="13">
        <v>11</v>
      </c>
      <c r="I179" s="13" t="s">
        <v>14</v>
      </c>
      <c r="J179" s="13">
        <v>20</v>
      </c>
      <c r="K179" s="13">
        <v>4.5</v>
      </c>
      <c r="L179" s="6">
        <v>89695</v>
      </c>
      <c r="M179" s="48">
        <f t="shared" si="2"/>
        <v>8072550</v>
      </c>
      <c r="N179" s="49"/>
      <c r="O179" s="14"/>
    </row>
    <row r="180" spans="1:15" ht="16.5" x14ac:dyDescent="0.3">
      <c r="A180" s="47">
        <v>11</v>
      </c>
      <c r="B180" s="13" t="s">
        <v>320</v>
      </c>
      <c r="C180" s="13">
        <v>11003</v>
      </c>
      <c r="D180" s="13" t="s">
        <v>329</v>
      </c>
      <c r="E180" s="13">
        <v>420202</v>
      </c>
      <c r="F180" s="13" t="s">
        <v>77</v>
      </c>
      <c r="G180" s="13" t="s">
        <v>76</v>
      </c>
      <c r="H180" s="13">
        <v>11</v>
      </c>
      <c r="I180" s="13" t="s">
        <v>14</v>
      </c>
      <c r="J180" s="13">
        <v>10</v>
      </c>
      <c r="K180" s="13">
        <v>4.5</v>
      </c>
      <c r="L180" s="6">
        <v>89695</v>
      </c>
      <c r="M180" s="48">
        <f t="shared" si="2"/>
        <v>4036275</v>
      </c>
      <c r="N180" s="49"/>
    </row>
    <row r="181" spans="1:15" ht="16.5" x14ac:dyDescent="0.3">
      <c r="A181" s="47">
        <v>11</v>
      </c>
      <c r="B181" s="13" t="s">
        <v>320</v>
      </c>
      <c r="C181" s="13">
        <v>11009</v>
      </c>
      <c r="D181" s="13" t="s">
        <v>330</v>
      </c>
      <c r="E181" s="13">
        <v>420201</v>
      </c>
      <c r="F181" s="13" t="s">
        <v>75</v>
      </c>
      <c r="G181" s="13" t="s">
        <v>76</v>
      </c>
      <c r="H181" s="13">
        <v>11</v>
      </c>
      <c r="I181" s="13" t="s">
        <v>14</v>
      </c>
      <c r="J181" s="13">
        <v>60</v>
      </c>
      <c r="K181" s="13">
        <v>4.5</v>
      </c>
      <c r="L181" s="6">
        <v>89695</v>
      </c>
      <c r="M181" s="48">
        <f t="shared" si="2"/>
        <v>24217650</v>
      </c>
      <c r="N181" s="49"/>
      <c r="O181" s="14"/>
    </row>
    <row r="182" spans="1:15" ht="16.5" x14ac:dyDescent="0.3">
      <c r="A182" s="47">
        <v>11</v>
      </c>
      <c r="B182" s="13" t="s">
        <v>320</v>
      </c>
      <c r="C182" s="13">
        <v>11009</v>
      </c>
      <c r="D182" s="13" t="s">
        <v>330</v>
      </c>
      <c r="E182" s="13">
        <v>420202</v>
      </c>
      <c r="F182" s="13" t="s">
        <v>77</v>
      </c>
      <c r="G182" s="13" t="s">
        <v>76</v>
      </c>
      <c r="H182" s="13">
        <v>11</v>
      </c>
      <c r="I182" s="13" t="s">
        <v>14</v>
      </c>
      <c r="J182" s="13">
        <v>30</v>
      </c>
      <c r="K182" s="13">
        <v>4.5</v>
      </c>
      <c r="L182" s="6">
        <v>89695</v>
      </c>
      <c r="M182" s="48">
        <f t="shared" si="2"/>
        <v>12108825</v>
      </c>
      <c r="N182" s="49"/>
      <c r="O182" s="14"/>
    </row>
    <row r="183" spans="1:15" ht="16.5" x14ac:dyDescent="0.3">
      <c r="A183" s="47">
        <v>11</v>
      </c>
      <c r="B183" s="13" t="s">
        <v>320</v>
      </c>
      <c r="C183" s="13">
        <v>11002</v>
      </c>
      <c r="D183" s="13" t="s">
        <v>331</v>
      </c>
      <c r="E183" s="13">
        <v>420201</v>
      </c>
      <c r="F183" s="13" t="s">
        <v>75</v>
      </c>
      <c r="G183" s="13" t="s">
        <v>76</v>
      </c>
      <c r="H183" s="13">
        <v>11</v>
      </c>
      <c r="I183" s="13" t="s">
        <v>14</v>
      </c>
      <c r="J183" s="13">
        <v>30</v>
      </c>
      <c r="K183" s="13">
        <v>4.5</v>
      </c>
      <c r="L183" s="6">
        <v>89695</v>
      </c>
      <c r="M183" s="48">
        <f t="shared" si="2"/>
        <v>12108825</v>
      </c>
      <c r="N183" s="49"/>
    </row>
    <row r="184" spans="1:15" ht="16.5" x14ac:dyDescent="0.3">
      <c r="A184" s="47">
        <v>11</v>
      </c>
      <c r="B184" s="13" t="s">
        <v>320</v>
      </c>
      <c r="C184" s="13">
        <v>11002</v>
      </c>
      <c r="D184" s="13" t="s">
        <v>331</v>
      </c>
      <c r="E184" s="13">
        <v>420202</v>
      </c>
      <c r="F184" s="13" t="s">
        <v>77</v>
      </c>
      <c r="G184" s="13" t="s">
        <v>76</v>
      </c>
      <c r="H184" s="13">
        <v>11</v>
      </c>
      <c r="I184" s="13" t="s">
        <v>14</v>
      </c>
      <c r="J184" s="13">
        <v>15</v>
      </c>
      <c r="K184" s="13">
        <v>4.5</v>
      </c>
      <c r="L184" s="6">
        <v>89695</v>
      </c>
      <c r="M184" s="48">
        <f t="shared" si="2"/>
        <v>6054412.5</v>
      </c>
      <c r="N184" s="49"/>
      <c r="O184" s="14"/>
    </row>
    <row r="185" spans="1:15" ht="16.5" x14ac:dyDescent="0.3">
      <c r="A185" s="47">
        <v>11</v>
      </c>
      <c r="B185" s="13" t="s">
        <v>320</v>
      </c>
      <c r="C185" s="13">
        <v>11010</v>
      </c>
      <c r="D185" s="13" t="s">
        <v>332</v>
      </c>
      <c r="E185" s="13">
        <v>420201</v>
      </c>
      <c r="F185" s="13" t="s">
        <v>75</v>
      </c>
      <c r="G185" s="13" t="s">
        <v>76</v>
      </c>
      <c r="H185" s="13">
        <v>11</v>
      </c>
      <c r="I185" s="13" t="s">
        <v>14</v>
      </c>
      <c r="J185" s="13">
        <v>30</v>
      </c>
      <c r="K185" s="13">
        <v>4.5</v>
      </c>
      <c r="L185" s="6">
        <v>89695</v>
      </c>
      <c r="M185" s="48">
        <f t="shared" si="2"/>
        <v>12108825</v>
      </c>
      <c r="N185" s="49"/>
      <c r="O185" s="14"/>
    </row>
    <row r="186" spans="1:15" ht="16.5" x14ac:dyDescent="0.3">
      <c r="A186" s="47">
        <v>11</v>
      </c>
      <c r="B186" s="13" t="s">
        <v>320</v>
      </c>
      <c r="C186" s="13">
        <v>11010</v>
      </c>
      <c r="D186" s="13" t="s">
        <v>332</v>
      </c>
      <c r="E186" s="13">
        <v>420202</v>
      </c>
      <c r="F186" s="13" t="s">
        <v>77</v>
      </c>
      <c r="G186" s="13" t="s">
        <v>76</v>
      </c>
      <c r="H186" s="13">
        <v>11</v>
      </c>
      <c r="I186" s="13" t="s">
        <v>14</v>
      </c>
      <c r="J186" s="13">
        <v>15</v>
      </c>
      <c r="K186" s="13">
        <v>4.5</v>
      </c>
      <c r="L186" s="6">
        <v>89695</v>
      </c>
      <c r="M186" s="48">
        <f t="shared" si="2"/>
        <v>6054412.5</v>
      </c>
      <c r="N186" s="49"/>
    </row>
    <row r="187" spans="1:15" ht="16.5" x14ac:dyDescent="0.3">
      <c r="A187" s="47">
        <v>11</v>
      </c>
      <c r="B187" s="13" t="s">
        <v>320</v>
      </c>
      <c r="C187" s="13">
        <v>11011</v>
      </c>
      <c r="D187" s="13" t="s">
        <v>333</v>
      </c>
      <c r="E187" s="13">
        <v>420201</v>
      </c>
      <c r="F187" s="13" t="s">
        <v>75</v>
      </c>
      <c r="G187" s="13" t="s">
        <v>76</v>
      </c>
      <c r="H187" s="13">
        <v>11</v>
      </c>
      <c r="I187" s="13" t="s">
        <v>14</v>
      </c>
      <c r="J187" s="13">
        <v>60</v>
      </c>
      <c r="K187" s="13">
        <v>4.5</v>
      </c>
      <c r="L187" s="6">
        <v>89695</v>
      </c>
      <c r="M187" s="48">
        <f t="shared" si="2"/>
        <v>24217650</v>
      </c>
      <c r="N187" s="49"/>
      <c r="O187" s="14"/>
    </row>
    <row r="188" spans="1:15" ht="16.5" x14ac:dyDescent="0.3">
      <c r="A188" s="47">
        <v>11</v>
      </c>
      <c r="B188" s="13" t="s">
        <v>320</v>
      </c>
      <c r="C188" s="13">
        <v>11011</v>
      </c>
      <c r="D188" s="13" t="s">
        <v>333</v>
      </c>
      <c r="E188" s="13">
        <v>420202</v>
      </c>
      <c r="F188" s="13" t="s">
        <v>77</v>
      </c>
      <c r="G188" s="13" t="s">
        <v>76</v>
      </c>
      <c r="H188" s="13">
        <v>11</v>
      </c>
      <c r="I188" s="13" t="s">
        <v>14</v>
      </c>
      <c r="J188" s="13">
        <v>30</v>
      </c>
      <c r="K188" s="13">
        <v>4.5</v>
      </c>
      <c r="L188" s="6">
        <v>89695</v>
      </c>
      <c r="M188" s="48">
        <f t="shared" si="2"/>
        <v>12108825</v>
      </c>
      <c r="N188" s="49"/>
    </row>
    <row r="189" spans="1:15" ht="16.5" x14ac:dyDescent="0.3">
      <c r="A189" s="47">
        <v>11</v>
      </c>
      <c r="B189" s="13" t="s">
        <v>320</v>
      </c>
      <c r="C189" s="13">
        <v>11021</v>
      </c>
      <c r="D189" s="13" t="s">
        <v>334</v>
      </c>
      <c r="E189" s="13">
        <v>420201</v>
      </c>
      <c r="F189" s="13" t="s">
        <v>75</v>
      </c>
      <c r="G189" s="13" t="s">
        <v>76</v>
      </c>
      <c r="H189" s="13">
        <v>11</v>
      </c>
      <c r="I189" s="13" t="s">
        <v>14</v>
      </c>
      <c r="J189" s="13">
        <v>30</v>
      </c>
      <c r="K189" s="13">
        <v>4.5</v>
      </c>
      <c r="L189" s="6">
        <v>89695</v>
      </c>
      <c r="M189" s="48">
        <f t="shared" si="2"/>
        <v>12108825</v>
      </c>
      <c r="N189" s="49"/>
      <c r="O189" s="14"/>
    </row>
    <row r="190" spans="1:15" ht="16.5" x14ac:dyDescent="0.3">
      <c r="A190" s="47">
        <v>11</v>
      </c>
      <c r="B190" s="13" t="s">
        <v>320</v>
      </c>
      <c r="C190" s="13">
        <v>11021</v>
      </c>
      <c r="D190" s="13" t="s">
        <v>334</v>
      </c>
      <c r="E190" s="13">
        <v>420202</v>
      </c>
      <c r="F190" s="13" t="s">
        <v>77</v>
      </c>
      <c r="G190" s="13" t="s">
        <v>76</v>
      </c>
      <c r="H190" s="13">
        <v>11</v>
      </c>
      <c r="I190" s="13" t="s">
        <v>14</v>
      </c>
      <c r="J190" s="13">
        <v>15</v>
      </c>
      <c r="K190" s="13">
        <v>4.5</v>
      </c>
      <c r="L190" s="6">
        <v>89695</v>
      </c>
      <c r="M190" s="48">
        <f t="shared" si="2"/>
        <v>6054412.5</v>
      </c>
      <c r="N190" s="49"/>
    </row>
    <row r="191" spans="1:15" ht="16.5" x14ac:dyDescent="0.3">
      <c r="A191" s="47">
        <v>11</v>
      </c>
      <c r="B191" s="13" t="s">
        <v>320</v>
      </c>
      <c r="C191" s="13">
        <v>11014</v>
      </c>
      <c r="D191" s="13" t="s">
        <v>335</v>
      </c>
      <c r="E191" s="13">
        <v>420201</v>
      </c>
      <c r="F191" s="13" t="s">
        <v>75</v>
      </c>
      <c r="G191" s="13" t="s">
        <v>76</v>
      </c>
      <c r="H191" s="13">
        <v>11</v>
      </c>
      <c r="I191" s="13" t="s">
        <v>14</v>
      </c>
      <c r="J191" s="13">
        <v>30</v>
      </c>
      <c r="K191" s="13">
        <v>4.5</v>
      </c>
      <c r="L191" s="6">
        <v>89695</v>
      </c>
      <c r="M191" s="48">
        <f t="shared" si="2"/>
        <v>12108825</v>
      </c>
      <c r="N191" s="49"/>
      <c r="O191" s="14"/>
    </row>
    <row r="192" spans="1:15" ht="16.5" x14ac:dyDescent="0.3">
      <c r="A192" s="47">
        <v>11</v>
      </c>
      <c r="B192" s="13" t="s">
        <v>320</v>
      </c>
      <c r="C192" s="13">
        <v>11014</v>
      </c>
      <c r="D192" s="13" t="s">
        <v>335</v>
      </c>
      <c r="E192" s="13">
        <v>420202</v>
      </c>
      <c r="F192" s="13" t="s">
        <v>77</v>
      </c>
      <c r="G192" s="13" t="s">
        <v>76</v>
      </c>
      <c r="H192" s="13">
        <v>11</v>
      </c>
      <c r="I192" s="13" t="s">
        <v>14</v>
      </c>
      <c r="J192" s="13">
        <v>15</v>
      </c>
      <c r="K192" s="13">
        <v>4.5</v>
      </c>
      <c r="L192" s="6">
        <v>89695</v>
      </c>
      <c r="M192" s="48">
        <f t="shared" si="2"/>
        <v>6054412.5</v>
      </c>
      <c r="N192" s="49"/>
    </row>
    <row r="193" spans="1:15" ht="16.5" x14ac:dyDescent="0.3">
      <c r="A193" s="47">
        <v>13</v>
      </c>
      <c r="B193" s="13" t="s">
        <v>107</v>
      </c>
      <c r="C193" s="13">
        <v>13001</v>
      </c>
      <c r="D193" s="13" t="s">
        <v>108</v>
      </c>
      <c r="E193" s="13">
        <v>420201</v>
      </c>
      <c r="F193" s="13" t="s">
        <v>75</v>
      </c>
      <c r="G193" s="13" t="s">
        <v>76</v>
      </c>
      <c r="H193" s="13">
        <v>11</v>
      </c>
      <c r="I193" s="13" t="s">
        <v>14</v>
      </c>
      <c r="J193" s="13">
        <v>370</v>
      </c>
      <c r="K193" s="13">
        <v>4.5</v>
      </c>
      <c r="L193" s="6">
        <v>95159</v>
      </c>
      <c r="M193" s="48">
        <f t="shared" si="2"/>
        <v>158439735</v>
      </c>
      <c r="N193" s="49"/>
      <c r="O193" s="14"/>
    </row>
    <row r="194" spans="1:15" ht="16.5" x14ac:dyDescent="0.3">
      <c r="A194" s="47">
        <v>13</v>
      </c>
      <c r="B194" s="13" t="s">
        <v>107</v>
      </c>
      <c r="C194" s="13">
        <v>13001</v>
      </c>
      <c r="D194" s="13" t="s">
        <v>108</v>
      </c>
      <c r="E194" s="13">
        <v>420202</v>
      </c>
      <c r="F194" s="13" t="s">
        <v>77</v>
      </c>
      <c r="G194" s="13" t="s">
        <v>76</v>
      </c>
      <c r="H194" s="13">
        <v>11</v>
      </c>
      <c r="I194" s="13" t="s">
        <v>14</v>
      </c>
      <c r="J194" s="13">
        <v>200</v>
      </c>
      <c r="K194" s="13">
        <v>4.5</v>
      </c>
      <c r="L194" s="6">
        <v>95159</v>
      </c>
      <c r="M194" s="48">
        <f t="shared" si="2"/>
        <v>85643100</v>
      </c>
      <c r="N194" s="49"/>
    </row>
    <row r="195" spans="1:15" ht="16.5" x14ac:dyDescent="0.3">
      <c r="A195" s="47">
        <v>13</v>
      </c>
      <c r="B195" s="13" t="s">
        <v>107</v>
      </c>
      <c r="C195" s="13">
        <v>13300</v>
      </c>
      <c r="D195" s="13" t="s">
        <v>109</v>
      </c>
      <c r="E195" s="13">
        <v>420201</v>
      </c>
      <c r="F195" s="13" t="s">
        <v>75</v>
      </c>
      <c r="G195" s="13" t="s">
        <v>76</v>
      </c>
      <c r="H195" s="13">
        <v>11</v>
      </c>
      <c r="I195" s="13" t="s">
        <v>14</v>
      </c>
      <c r="J195" s="13">
        <v>60</v>
      </c>
      <c r="K195" s="13">
        <v>4.5</v>
      </c>
      <c r="L195" s="6">
        <v>95159</v>
      </c>
      <c r="M195" s="48">
        <f t="shared" ref="M195:M258" si="3">J195*K195*L195</f>
        <v>25692930</v>
      </c>
      <c r="N195" s="49"/>
      <c r="O195" s="14"/>
    </row>
    <row r="196" spans="1:15" ht="16.5" x14ac:dyDescent="0.3">
      <c r="A196" s="47">
        <v>13</v>
      </c>
      <c r="B196" s="13" t="s">
        <v>107</v>
      </c>
      <c r="C196" s="13">
        <v>13300</v>
      </c>
      <c r="D196" s="13" t="s">
        <v>109</v>
      </c>
      <c r="E196" s="13">
        <v>420202</v>
      </c>
      <c r="F196" s="13" t="s">
        <v>77</v>
      </c>
      <c r="G196" s="13" t="s">
        <v>76</v>
      </c>
      <c r="H196" s="13">
        <v>11</v>
      </c>
      <c r="I196" s="13" t="s">
        <v>14</v>
      </c>
      <c r="J196" s="13">
        <v>30</v>
      </c>
      <c r="K196" s="13">
        <v>4.5</v>
      </c>
      <c r="L196" s="6">
        <v>95159</v>
      </c>
      <c r="M196" s="48">
        <f t="shared" si="3"/>
        <v>12846465</v>
      </c>
      <c r="N196" s="49"/>
    </row>
    <row r="197" spans="1:15" ht="16.5" x14ac:dyDescent="0.3">
      <c r="A197" s="47">
        <v>13</v>
      </c>
      <c r="B197" s="13" t="s">
        <v>107</v>
      </c>
      <c r="C197" s="13">
        <v>13430</v>
      </c>
      <c r="D197" s="13" t="s">
        <v>544</v>
      </c>
      <c r="E197" s="13">
        <v>420201</v>
      </c>
      <c r="F197" s="13" t="s">
        <v>75</v>
      </c>
      <c r="G197" s="13" t="s">
        <v>76</v>
      </c>
      <c r="H197" s="13">
        <v>11</v>
      </c>
      <c r="I197" s="13" t="s">
        <v>14</v>
      </c>
      <c r="J197" s="13">
        <v>60</v>
      </c>
      <c r="K197" s="13">
        <v>4.5</v>
      </c>
      <c r="L197" s="6">
        <v>95159</v>
      </c>
      <c r="M197" s="48">
        <f t="shared" si="3"/>
        <v>25692930</v>
      </c>
      <c r="N197" s="49"/>
      <c r="O197" s="14"/>
    </row>
    <row r="198" spans="1:15" ht="16.5" x14ac:dyDescent="0.3">
      <c r="A198" s="47">
        <v>13</v>
      </c>
      <c r="B198" s="13" t="s">
        <v>107</v>
      </c>
      <c r="C198" s="13">
        <v>13430</v>
      </c>
      <c r="D198" s="13" t="s">
        <v>544</v>
      </c>
      <c r="E198" s="13">
        <v>420202</v>
      </c>
      <c r="F198" s="13" t="s">
        <v>77</v>
      </c>
      <c r="G198" s="13" t="s">
        <v>76</v>
      </c>
      <c r="H198" s="13">
        <v>11</v>
      </c>
      <c r="I198" s="13" t="s">
        <v>14</v>
      </c>
      <c r="J198" s="13">
        <v>30</v>
      </c>
      <c r="K198" s="13">
        <v>4.5</v>
      </c>
      <c r="L198" s="6">
        <v>95159</v>
      </c>
      <c r="M198" s="48">
        <f t="shared" si="3"/>
        <v>12846465</v>
      </c>
      <c r="N198" s="49"/>
    </row>
    <row r="199" spans="1:15" ht="16.5" x14ac:dyDescent="0.3">
      <c r="A199" s="47">
        <v>13</v>
      </c>
      <c r="B199" s="13" t="s">
        <v>107</v>
      </c>
      <c r="C199" s="13">
        <v>13468</v>
      </c>
      <c r="D199" s="13" t="s">
        <v>110</v>
      </c>
      <c r="E199" s="13">
        <v>420201</v>
      </c>
      <c r="F199" s="13" t="s">
        <v>75</v>
      </c>
      <c r="G199" s="13" t="s">
        <v>76</v>
      </c>
      <c r="H199" s="13">
        <v>11</v>
      </c>
      <c r="I199" s="13" t="s">
        <v>14</v>
      </c>
      <c r="J199" s="13">
        <v>60</v>
      </c>
      <c r="K199" s="13">
        <v>4.5</v>
      </c>
      <c r="L199" s="6">
        <v>95159</v>
      </c>
      <c r="M199" s="48">
        <f t="shared" si="3"/>
        <v>25692930</v>
      </c>
      <c r="N199" s="49"/>
      <c r="O199" s="14"/>
    </row>
    <row r="200" spans="1:15" ht="16.5" x14ac:dyDescent="0.3">
      <c r="A200" s="47">
        <v>13</v>
      </c>
      <c r="B200" s="13" t="s">
        <v>107</v>
      </c>
      <c r="C200" s="13">
        <v>13468</v>
      </c>
      <c r="D200" s="13" t="s">
        <v>110</v>
      </c>
      <c r="E200" s="13">
        <v>420202</v>
      </c>
      <c r="F200" s="13" t="s">
        <v>77</v>
      </c>
      <c r="G200" s="13" t="s">
        <v>76</v>
      </c>
      <c r="H200" s="13">
        <v>11</v>
      </c>
      <c r="I200" s="13" t="s">
        <v>14</v>
      </c>
      <c r="J200" s="13">
        <v>30</v>
      </c>
      <c r="K200" s="13">
        <v>4.5</v>
      </c>
      <c r="L200" s="6">
        <v>95159</v>
      </c>
      <c r="M200" s="48">
        <f t="shared" si="3"/>
        <v>12846465</v>
      </c>
      <c r="N200" s="49"/>
    </row>
    <row r="201" spans="1:15" ht="16.5" x14ac:dyDescent="0.3">
      <c r="A201" s="47">
        <v>13</v>
      </c>
      <c r="B201" s="13" t="s">
        <v>107</v>
      </c>
      <c r="C201" s="13">
        <v>13647</v>
      </c>
      <c r="D201" s="13" t="s">
        <v>111</v>
      </c>
      <c r="E201" s="13">
        <v>420201</v>
      </c>
      <c r="F201" s="13" t="s">
        <v>75</v>
      </c>
      <c r="G201" s="13" t="s">
        <v>76</v>
      </c>
      <c r="H201" s="13">
        <v>11</v>
      </c>
      <c r="I201" s="13" t="s">
        <v>14</v>
      </c>
      <c r="J201" s="13">
        <v>60</v>
      </c>
      <c r="K201" s="13">
        <v>4.5</v>
      </c>
      <c r="L201" s="6">
        <v>95159</v>
      </c>
      <c r="M201" s="48">
        <f t="shared" si="3"/>
        <v>25692930</v>
      </c>
      <c r="N201" s="49"/>
      <c r="O201" s="14"/>
    </row>
    <row r="202" spans="1:15" ht="16.5" x14ac:dyDescent="0.3">
      <c r="A202" s="47">
        <v>13</v>
      </c>
      <c r="B202" s="13" t="s">
        <v>107</v>
      </c>
      <c r="C202" s="13">
        <v>13647</v>
      </c>
      <c r="D202" s="13" t="s">
        <v>111</v>
      </c>
      <c r="E202" s="13">
        <v>420202</v>
      </c>
      <c r="F202" s="13" t="s">
        <v>77</v>
      </c>
      <c r="G202" s="13" t="s">
        <v>76</v>
      </c>
      <c r="H202" s="13">
        <v>11</v>
      </c>
      <c r="I202" s="13" t="s">
        <v>14</v>
      </c>
      <c r="J202" s="13">
        <v>30</v>
      </c>
      <c r="K202" s="13">
        <v>4.5</v>
      </c>
      <c r="L202" s="6">
        <v>95159</v>
      </c>
      <c r="M202" s="48">
        <f t="shared" si="3"/>
        <v>12846465</v>
      </c>
      <c r="N202" s="49"/>
      <c r="O202" s="14"/>
    </row>
    <row r="203" spans="1:15" ht="16.5" x14ac:dyDescent="0.3">
      <c r="A203" s="47">
        <v>13</v>
      </c>
      <c r="B203" s="13" t="s">
        <v>107</v>
      </c>
      <c r="C203" s="13">
        <v>13873</v>
      </c>
      <c r="D203" s="13" t="s">
        <v>112</v>
      </c>
      <c r="E203" s="13">
        <v>420201</v>
      </c>
      <c r="F203" s="13" t="s">
        <v>75</v>
      </c>
      <c r="G203" s="13" t="s">
        <v>76</v>
      </c>
      <c r="H203" s="13">
        <v>11</v>
      </c>
      <c r="I203" s="13" t="s">
        <v>14</v>
      </c>
      <c r="J203" s="13">
        <v>60</v>
      </c>
      <c r="K203" s="13">
        <v>4.5</v>
      </c>
      <c r="L203" s="6">
        <v>95159</v>
      </c>
      <c r="M203" s="48">
        <f t="shared" si="3"/>
        <v>25692930</v>
      </c>
      <c r="N203" s="49"/>
    </row>
    <row r="204" spans="1:15" ht="16.5" x14ac:dyDescent="0.3">
      <c r="A204" s="47">
        <v>13</v>
      </c>
      <c r="B204" s="13" t="s">
        <v>107</v>
      </c>
      <c r="C204" s="13">
        <v>13873</v>
      </c>
      <c r="D204" s="13" t="s">
        <v>112</v>
      </c>
      <c r="E204" s="13">
        <v>420202</v>
      </c>
      <c r="F204" s="13" t="s">
        <v>77</v>
      </c>
      <c r="G204" s="13" t="s">
        <v>76</v>
      </c>
      <c r="H204" s="13">
        <v>11</v>
      </c>
      <c r="I204" s="13" t="s">
        <v>14</v>
      </c>
      <c r="J204" s="13">
        <v>30</v>
      </c>
      <c r="K204" s="13">
        <v>4.5</v>
      </c>
      <c r="L204" s="6">
        <v>95159</v>
      </c>
      <c r="M204" s="48">
        <f t="shared" si="3"/>
        <v>12846465</v>
      </c>
      <c r="N204" s="49"/>
      <c r="O204" s="14"/>
    </row>
    <row r="205" spans="1:15" ht="16.5" x14ac:dyDescent="0.3">
      <c r="A205" s="47">
        <v>13</v>
      </c>
      <c r="B205" s="13" t="s">
        <v>107</v>
      </c>
      <c r="C205" s="13">
        <v>13244</v>
      </c>
      <c r="D205" s="13" t="s">
        <v>113</v>
      </c>
      <c r="E205" s="13">
        <v>420201</v>
      </c>
      <c r="F205" s="13" t="s">
        <v>75</v>
      </c>
      <c r="G205" s="13" t="s">
        <v>76</v>
      </c>
      <c r="H205" s="13">
        <v>11</v>
      </c>
      <c r="I205" s="13" t="s">
        <v>14</v>
      </c>
      <c r="J205" s="13">
        <v>60</v>
      </c>
      <c r="K205" s="13">
        <v>4.5</v>
      </c>
      <c r="L205" s="6">
        <v>95159</v>
      </c>
      <c r="M205" s="48">
        <f t="shared" si="3"/>
        <v>25692930</v>
      </c>
      <c r="N205" s="49"/>
    </row>
    <row r="206" spans="1:15" ht="16.5" x14ac:dyDescent="0.3">
      <c r="A206" s="47">
        <v>13</v>
      </c>
      <c r="B206" s="13" t="s">
        <v>107</v>
      </c>
      <c r="C206" s="13">
        <v>13244</v>
      </c>
      <c r="D206" s="13" t="s">
        <v>113</v>
      </c>
      <c r="E206" s="13">
        <v>420202</v>
      </c>
      <c r="F206" s="13" t="s">
        <v>77</v>
      </c>
      <c r="G206" s="13" t="s">
        <v>76</v>
      </c>
      <c r="H206" s="13">
        <v>11</v>
      </c>
      <c r="I206" s="13" t="s">
        <v>14</v>
      </c>
      <c r="J206" s="13">
        <v>30</v>
      </c>
      <c r="K206" s="13">
        <v>4.5</v>
      </c>
      <c r="L206" s="6">
        <v>95159</v>
      </c>
      <c r="M206" s="48">
        <f t="shared" si="3"/>
        <v>12846465</v>
      </c>
      <c r="N206" s="49"/>
      <c r="O206" s="14"/>
    </row>
    <row r="207" spans="1:15" ht="16.5" x14ac:dyDescent="0.3">
      <c r="A207" s="47">
        <v>13</v>
      </c>
      <c r="B207" s="13" t="s">
        <v>107</v>
      </c>
      <c r="C207" s="13">
        <v>13248</v>
      </c>
      <c r="D207" s="13" t="s">
        <v>114</v>
      </c>
      <c r="E207" s="13">
        <v>420201</v>
      </c>
      <c r="F207" s="13" t="s">
        <v>75</v>
      </c>
      <c r="G207" s="13" t="s">
        <v>76</v>
      </c>
      <c r="H207" s="13">
        <v>11</v>
      </c>
      <c r="I207" s="13" t="s">
        <v>14</v>
      </c>
      <c r="J207" s="13">
        <v>60</v>
      </c>
      <c r="K207" s="13">
        <v>4.5</v>
      </c>
      <c r="L207" s="6">
        <v>95159</v>
      </c>
      <c r="M207" s="48">
        <f t="shared" si="3"/>
        <v>25692930</v>
      </c>
      <c r="N207" s="49"/>
    </row>
    <row r="208" spans="1:15" ht="16.5" x14ac:dyDescent="0.3">
      <c r="A208" s="47">
        <v>13</v>
      </c>
      <c r="B208" s="13" t="s">
        <v>107</v>
      </c>
      <c r="C208" s="13">
        <v>13248</v>
      </c>
      <c r="D208" s="13" t="s">
        <v>114</v>
      </c>
      <c r="E208" s="13">
        <v>420202</v>
      </c>
      <c r="F208" s="13" t="s">
        <v>77</v>
      </c>
      <c r="G208" s="13" t="s">
        <v>76</v>
      </c>
      <c r="H208" s="13">
        <v>11</v>
      </c>
      <c r="I208" s="13" t="s">
        <v>14</v>
      </c>
      <c r="J208" s="13">
        <v>30</v>
      </c>
      <c r="K208" s="13">
        <v>4.5</v>
      </c>
      <c r="L208" s="6">
        <v>95159</v>
      </c>
      <c r="M208" s="48">
        <f t="shared" si="3"/>
        <v>12846465</v>
      </c>
      <c r="N208" s="49"/>
      <c r="O208" s="14"/>
    </row>
    <row r="209" spans="1:15" ht="16.5" x14ac:dyDescent="0.3">
      <c r="A209" s="47">
        <v>13</v>
      </c>
      <c r="B209" s="13" t="s">
        <v>107</v>
      </c>
      <c r="C209" s="13">
        <v>13673</v>
      </c>
      <c r="D209" s="13" t="s">
        <v>336</v>
      </c>
      <c r="E209" s="13">
        <v>420201</v>
      </c>
      <c r="F209" s="13" t="s">
        <v>75</v>
      </c>
      <c r="G209" s="13" t="s">
        <v>76</v>
      </c>
      <c r="H209" s="13">
        <v>11</v>
      </c>
      <c r="I209" s="13" t="s">
        <v>14</v>
      </c>
      <c r="J209" s="13">
        <v>60</v>
      </c>
      <c r="K209" s="13">
        <v>4.5</v>
      </c>
      <c r="L209" s="6">
        <v>95159</v>
      </c>
      <c r="M209" s="48">
        <f t="shared" si="3"/>
        <v>25692930</v>
      </c>
      <c r="N209" s="49"/>
    </row>
    <row r="210" spans="1:15" ht="16.5" x14ac:dyDescent="0.3">
      <c r="A210" s="47">
        <v>13</v>
      </c>
      <c r="B210" s="13" t="s">
        <v>107</v>
      </c>
      <c r="C210" s="13">
        <v>13673</v>
      </c>
      <c r="D210" s="13" t="s">
        <v>336</v>
      </c>
      <c r="E210" s="13">
        <v>420202</v>
      </c>
      <c r="F210" s="13" t="s">
        <v>77</v>
      </c>
      <c r="G210" s="13" t="s">
        <v>76</v>
      </c>
      <c r="H210" s="13">
        <v>11</v>
      </c>
      <c r="I210" s="13" t="s">
        <v>14</v>
      </c>
      <c r="J210" s="13">
        <v>30</v>
      </c>
      <c r="K210" s="13">
        <v>4.5</v>
      </c>
      <c r="L210" s="6">
        <v>95159</v>
      </c>
      <c r="M210" s="48">
        <f t="shared" si="3"/>
        <v>12846465</v>
      </c>
      <c r="N210" s="49"/>
      <c r="O210" s="14"/>
    </row>
    <row r="211" spans="1:15" ht="16.5" x14ac:dyDescent="0.3">
      <c r="A211" s="47">
        <v>13</v>
      </c>
      <c r="B211" s="13" t="s">
        <v>107</v>
      </c>
      <c r="C211" s="13">
        <v>13683</v>
      </c>
      <c r="D211" s="13" t="s">
        <v>337</v>
      </c>
      <c r="E211" s="13">
        <v>420201</v>
      </c>
      <c r="F211" s="13" t="s">
        <v>75</v>
      </c>
      <c r="G211" s="13" t="s">
        <v>76</v>
      </c>
      <c r="H211" s="13">
        <v>11</v>
      </c>
      <c r="I211" s="13" t="s">
        <v>14</v>
      </c>
      <c r="J211" s="13">
        <v>60</v>
      </c>
      <c r="K211" s="13">
        <v>4.5</v>
      </c>
      <c r="L211" s="6">
        <v>95159</v>
      </c>
      <c r="M211" s="48">
        <f t="shared" si="3"/>
        <v>25692930</v>
      </c>
      <c r="N211" s="49"/>
    </row>
    <row r="212" spans="1:15" ht="16.5" x14ac:dyDescent="0.3">
      <c r="A212" s="47">
        <v>13</v>
      </c>
      <c r="B212" s="13" t="s">
        <v>107</v>
      </c>
      <c r="C212" s="13">
        <v>13683</v>
      </c>
      <c r="D212" s="13" t="s">
        <v>337</v>
      </c>
      <c r="E212" s="13">
        <v>420202</v>
      </c>
      <c r="F212" s="13" t="s">
        <v>77</v>
      </c>
      <c r="G212" s="13" t="s">
        <v>76</v>
      </c>
      <c r="H212" s="13">
        <v>11</v>
      </c>
      <c r="I212" s="13" t="s">
        <v>14</v>
      </c>
      <c r="J212" s="13">
        <v>30</v>
      </c>
      <c r="K212" s="13">
        <v>4.5</v>
      </c>
      <c r="L212" s="6">
        <v>95159</v>
      </c>
      <c r="M212" s="48">
        <f t="shared" si="3"/>
        <v>12846465</v>
      </c>
      <c r="N212" s="49"/>
      <c r="O212" s="14"/>
    </row>
    <row r="213" spans="1:15" ht="16.5" x14ac:dyDescent="0.3">
      <c r="A213" s="47">
        <v>13</v>
      </c>
      <c r="B213" s="13" t="s">
        <v>107</v>
      </c>
      <c r="C213" s="13">
        <v>13062</v>
      </c>
      <c r="D213" s="13" t="s">
        <v>338</v>
      </c>
      <c r="E213" s="13">
        <v>420201</v>
      </c>
      <c r="F213" s="13" t="s">
        <v>75</v>
      </c>
      <c r="G213" s="13" t="s">
        <v>76</v>
      </c>
      <c r="H213" s="13">
        <v>11</v>
      </c>
      <c r="I213" s="13" t="s">
        <v>14</v>
      </c>
      <c r="J213" s="13">
        <v>60</v>
      </c>
      <c r="K213" s="13">
        <v>4.5</v>
      </c>
      <c r="L213" s="6">
        <v>95159</v>
      </c>
      <c r="M213" s="48">
        <f t="shared" si="3"/>
        <v>25692930</v>
      </c>
      <c r="N213" s="49"/>
    </row>
    <row r="214" spans="1:15" ht="16.5" x14ac:dyDescent="0.3">
      <c r="A214" s="47">
        <v>13</v>
      </c>
      <c r="B214" s="13" t="s">
        <v>107</v>
      </c>
      <c r="C214" s="13">
        <v>13062</v>
      </c>
      <c r="D214" s="13" t="s">
        <v>338</v>
      </c>
      <c r="E214" s="13">
        <v>420202</v>
      </c>
      <c r="F214" s="13" t="s">
        <v>77</v>
      </c>
      <c r="G214" s="13" t="s">
        <v>76</v>
      </c>
      <c r="H214" s="13">
        <v>11</v>
      </c>
      <c r="I214" s="13" t="s">
        <v>14</v>
      </c>
      <c r="J214" s="13">
        <v>30</v>
      </c>
      <c r="K214" s="13">
        <v>4.5</v>
      </c>
      <c r="L214" s="6">
        <v>95159</v>
      </c>
      <c r="M214" s="48">
        <f t="shared" si="3"/>
        <v>12846465</v>
      </c>
      <c r="N214" s="49"/>
    </row>
    <row r="215" spans="1:15" ht="16.5" x14ac:dyDescent="0.3">
      <c r="A215" s="47">
        <v>13</v>
      </c>
      <c r="B215" s="13" t="s">
        <v>107</v>
      </c>
      <c r="C215" s="13">
        <v>13140</v>
      </c>
      <c r="D215" s="13" t="s">
        <v>287</v>
      </c>
      <c r="E215" s="13">
        <v>420201</v>
      </c>
      <c r="F215" s="13" t="s">
        <v>75</v>
      </c>
      <c r="G215" s="13" t="s">
        <v>76</v>
      </c>
      <c r="H215" s="13">
        <v>11</v>
      </c>
      <c r="I215" s="13" t="s">
        <v>14</v>
      </c>
      <c r="J215" s="13">
        <v>60</v>
      </c>
      <c r="K215" s="13">
        <v>4.5</v>
      </c>
      <c r="L215" s="6">
        <v>95159</v>
      </c>
      <c r="M215" s="48">
        <f t="shared" si="3"/>
        <v>25692930</v>
      </c>
      <c r="N215" s="49"/>
    </row>
    <row r="216" spans="1:15" ht="16.5" x14ac:dyDescent="0.3">
      <c r="A216" s="47">
        <v>13</v>
      </c>
      <c r="B216" s="13" t="s">
        <v>107</v>
      </c>
      <c r="C216" s="13">
        <v>13140</v>
      </c>
      <c r="D216" s="13" t="s">
        <v>287</v>
      </c>
      <c r="E216" s="13">
        <v>420202</v>
      </c>
      <c r="F216" s="13" t="s">
        <v>77</v>
      </c>
      <c r="G216" s="13" t="s">
        <v>76</v>
      </c>
      <c r="H216" s="13">
        <v>11</v>
      </c>
      <c r="I216" s="13" t="s">
        <v>14</v>
      </c>
      <c r="J216" s="13">
        <v>30</v>
      </c>
      <c r="K216" s="13">
        <v>4.5</v>
      </c>
      <c r="L216" s="6">
        <v>95159</v>
      </c>
      <c r="M216" s="48">
        <f t="shared" si="3"/>
        <v>12846465</v>
      </c>
      <c r="N216" s="49"/>
    </row>
    <row r="217" spans="1:15" ht="16.5" x14ac:dyDescent="0.3">
      <c r="A217" s="47">
        <v>13</v>
      </c>
      <c r="B217" s="13" t="s">
        <v>107</v>
      </c>
      <c r="C217" s="13">
        <v>13433</v>
      </c>
      <c r="D217" s="13" t="s">
        <v>339</v>
      </c>
      <c r="E217" s="13">
        <v>420201</v>
      </c>
      <c r="F217" s="13" t="s">
        <v>75</v>
      </c>
      <c r="G217" s="13" t="s">
        <v>76</v>
      </c>
      <c r="H217" s="13">
        <v>11</v>
      </c>
      <c r="I217" s="13" t="s">
        <v>14</v>
      </c>
      <c r="J217" s="13">
        <v>60</v>
      </c>
      <c r="K217" s="13">
        <v>4.5</v>
      </c>
      <c r="L217" s="6">
        <v>95159</v>
      </c>
      <c r="M217" s="48">
        <f t="shared" si="3"/>
        <v>25692930</v>
      </c>
      <c r="N217" s="49"/>
    </row>
    <row r="218" spans="1:15" ht="16.5" x14ac:dyDescent="0.3">
      <c r="A218" s="47">
        <v>13</v>
      </c>
      <c r="B218" s="13" t="s">
        <v>107</v>
      </c>
      <c r="C218" s="13">
        <v>13433</v>
      </c>
      <c r="D218" s="13" t="s">
        <v>339</v>
      </c>
      <c r="E218" s="13">
        <v>420202</v>
      </c>
      <c r="F218" s="13" t="s">
        <v>77</v>
      </c>
      <c r="G218" s="13" t="s">
        <v>76</v>
      </c>
      <c r="H218" s="13">
        <v>11</v>
      </c>
      <c r="I218" s="13" t="s">
        <v>14</v>
      </c>
      <c r="J218" s="13">
        <v>30</v>
      </c>
      <c r="K218" s="13">
        <v>4.5</v>
      </c>
      <c r="L218" s="6">
        <v>95159</v>
      </c>
      <c r="M218" s="48">
        <f t="shared" si="3"/>
        <v>12846465</v>
      </c>
      <c r="N218" s="49"/>
    </row>
    <row r="219" spans="1:15" ht="16.5" x14ac:dyDescent="0.3">
      <c r="A219" s="47">
        <v>13</v>
      </c>
      <c r="B219" s="13" t="s">
        <v>107</v>
      </c>
      <c r="C219" s="13">
        <v>13836</v>
      </c>
      <c r="D219" s="13" t="s">
        <v>340</v>
      </c>
      <c r="E219" s="13">
        <v>420201</v>
      </c>
      <c r="F219" s="13" t="s">
        <v>75</v>
      </c>
      <c r="G219" s="13" t="s">
        <v>76</v>
      </c>
      <c r="H219" s="13">
        <v>11</v>
      </c>
      <c r="I219" s="13" t="s">
        <v>14</v>
      </c>
      <c r="J219" s="13">
        <v>60</v>
      </c>
      <c r="K219" s="13">
        <v>4.5</v>
      </c>
      <c r="L219" s="6">
        <v>95159</v>
      </c>
      <c r="M219" s="48">
        <f t="shared" si="3"/>
        <v>25692930</v>
      </c>
      <c r="N219" s="49"/>
    </row>
    <row r="220" spans="1:15" ht="16.5" x14ac:dyDescent="0.3">
      <c r="A220" s="47">
        <v>13</v>
      </c>
      <c r="B220" s="13" t="s">
        <v>107</v>
      </c>
      <c r="C220" s="13">
        <v>13836</v>
      </c>
      <c r="D220" s="13" t="s">
        <v>340</v>
      </c>
      <c r="E220" s="13">
        <v>420202</v>
      </c>
      <c r="F220" s="13" t="s">
        <v>77</v>
      </c>
      <c r="G220" s="13" t="s">
        <v>76</v>
      </c>
      <c r="H220" s="13">
        <v>11</v>
      </c>
      <c r="I220" s="13" t="s">
        <v>14</v>
      </c>
      <c r="J220" s="13">
        <v>30</v>
      </c>
      <c r="K220" s="13">
        <v>4.5</v>
      </c>
      <c r="L220" s="6">
        <v>95159</v>
      </c>
      <c r="M220" s="48">
        <f t="shared" si="3"/>
        <v>12846465</v>
      </c>
      <c r="N220" s="49"/>
    </row>
    <row r="221" spans="1:15" ht="16.5" x14ac:dyDescent="0.3">
      <c r="A221" s="47">
        <v>13</v>
      </c>
      <c r="B221" s="13" t="s">
        <v>107</v>
      </c>
      <c r="C221" s="13">
        <v>13838</v>
      </c>
      <c r="D221" s="13" t="s">
        <v>341</v>
      </c>
      <c r="E221" s="13">
        <v>420201</v>
      </c>
      <c r="F221" s="13" t="s">
        <v>75</v>
      </c>
      <c r="G221" s="13" t="s">
        <v>76</v>
      </c>
      <c r="H221" s="13">
        <v>11</v>
      </c>
      <c r="I221" s="13" t="s">
        <v>14</v>
      </c>
      <c r="J221" s="13">
        <v>60</v>
      </c>
      <c r="K221" s="13">
        <v>4.5</v>
      </c>
      <c r="L221" s="6">
        <v>95159</v>
      </c>
      <c r="M221" s="48">
        <f t="shared" si="3"/>
        <v>25692930</v>
      </c>
      <c r="N221" s="49"/>
    </row>
    <row r="222" spans="1:15" ht="16.5" x14ac:dyDescent="0.3">
      <c r="A222" s="47">
        <v>13</v>
      </c>
      <c r="B222" s="13" t="s">
        <v>107</v>
      </c>
      <c r="C222" s="13">
        <v>13838</v>
      </c>
      <c r="D222" s="13" t="s">
        <v>341</v>
      </c>
      <c r="E222" s="13">
        <v>420202</v>
      </c>
      <c r="F222" s="13" t="s">
        <v>77</v>
      </c>
      <c r="G222" s="13" t="s">
        <v>76</v>
      </c>
      <c r="H222" s="13">
        <v>11</v>
      </c>
      <c r="I222" s="13" t="s">
        <v>14</v>
      </c>
      <c r="J222" s="13">
        <v>30</v>
      </c>
      <c r="K222" s="13">
        <v>4.5</v>
      </c>
      <c r="L222" s="6">
        <v>95159</v>
      </c>
      <c r="M222" s="48">
        <f t="shared" si="3"/>
        <v>12846465</v>
      </c>
      <c r="N222" s="49"/>
    </row>
    <row r="223" spans="1:15" ht="16.5" x14ac:dyDescent="0.3">
      <c r="A223" s="47">
        <v>13</v>
      </c>
      <c r="B223" s="13" t="s">
        <v>107</v>
      </c>
      <c r="C223" s="13">
        <v>13006</v>
      </c>
      <c r="D223" s="13" t="s">
        <v>342</v>
      </c>
      <c r="E223" s="13">
        <v>420201</v>
      </c>
      <c r="F223" s="13" t="s">
        <v>75</v>
      </c>
      <c r="G223" s="13" t="s">
        <v>76</v>
      </c>
      <c r="H223" s="13">
        <v>11</v>
      </c>
      <c r="I223" s="13" t="s">
        <v>14</v>
      </c>
      <c r="J223" s="13">
        <v>60</v>
      </c>
      <c r="K223" s="13">
        <v>4.5</v>
      </c>
      <c r="L223" s="6">
        <v>95159</v>
      </c>
      <c r="M223" s="48">
        <f t="shared" si="3"/>
        <v>25692930</v>
      </c>
      <c r="N223" s="49"/>
    </row>
    <row r="224" spans="1:15" ht="16.5" x14ac:dyDescent="0.3">
      <c r="A224" s="47">
        <v>13</v>
      </c>
      <c r="B224" s="13" t="s">
        <v>107</v>
      </c>
      <c r="C224" s="13">
        <v>13006</v>
      </c>
      <c r="D224" s="13" t="s">
        <v>342</v>
      </c>
      <c r="E224" s="13">
        <v>420202</v>
      </c>
      <c r="F224" s="13" t="s">
        <v>77</v>
      </c>
      <c r="G224" s="13" t="s">
        <v>76</v>
      </c>
      <c r="H224" s="13">
        <v>11</v>
      </c>
      <c r="I224" s="13" t="s">
        <v>14</v>
      </c>
      <c r="J224" s="13">
        <v>30</v>
      </c>
      <c r="K224" s="13">
        <v>4.5</v>
      </c>
      <c r="L224" s="6">
        <v>95159</v>
      </c>
      <c r="M224" s="48">
        <f t="shared" si="3"/>
        <v>12846465</v>
      </c>
      <c r="N224" s="49"/>
    </row>
    <row r="225" spans="1:14" ht="16.5" x14ac:dyDescent="0.3">
      <c r="A225" s="47">
        <v>13</v>
      </c>
      <c r="B225" s="13" t="s">
        <v>107</v>
      </c>
      <c r="C225" s="13">
        <v>13458</v>
      </c>
      <c r="D225" s="13" t="s">
        <v>343</v>
      </c>
      <c r="E225" s="13">
        <v>420201</v>
      </c>
      <c r="F225" s="13" t="s">
        <v>75</v>
      </c>
      <c r="G225" s="13" t="s">
        <v>76</v>
      </c>
      <c r="H225" s="13">
        <v>11</v>
      </c>
      <c r="I225" s="13" t="s">
        <v>14</v>
      </c>
      <c r="J225" s="13">
        <v>60</v>
      </c>
      <c r="K225" s="13">
        <v>4.5</v>
      </c>
      <c r="L225" s="6">
        <v>95159</v>
      </c>
      <c r="M225" s="48">
        <f t="shared" si="3"/>
        <v>25692930</v>
      </c>
      <c r="N225" s="49"/>
    </row>
    <row r="226" spans="1:14" ht="16.5" x14ac:dyDescent="0.3">
      <c r="A226" s="47">
        <v>13</v>
      </c>
      <c r="B226" s="13" t="s">
        <v>107</v>
      </c>
      <c r="C226" s="13">
        <v>13458</v>
      </c>
      <c r="D226" s="13" t="s">
        <v>343</v>
      </c>
      <c r="E226" s="13">
        <v>420202</v>
      </c>
      <c r="F226" s="13" t="s">
        <v>77</v>
      </c>
      <c r="G226" s="13" t="s">
        <v>76</v>
      </c>
      <c r="H226" s="13">
        <v>11</v>
      </c>
      <c r="I226" s="13" t="s">
        <v>14</v>
      </c>
      <c r="J226" s="13">
        <v>30</v>
      </c>
      <c r="K226" s="13">
        <v>4.5</v>
      </c>
      <c r="L226" s="6">
        <v>95159</v>
      </c>
      <c r="M226" s="48">
        <f t="shared" si="3"/>
        <v>12846465</v>
      </c>
      <c r="N226" s="49"/>
    </row>
    <row r="227" spans="1:14" ht="16.5" x14ac:dyDescent="0.3">
      <c r="A227" s="47">
        <v>13</v>
      </c>
      <c r="B227" s="13" t="s">
        <v>107</v>
      </c>
      <c r="C227" s="13">
        <v>13549</v>
      </c>
      <c r="D227" s="13" t="s">
        <v>344</v>
      </c>
      <c r="E227" s="13">
        <v>420201</v>
      </c>
      <c r="F227" s="13" t="s">
        <v>75</v>
      </c>
      <c r="G227" s="13" t="s">
        <v>76</v>
      </c>
      <c r="H227" s="13">
        <v>11</v>
      </c>
      <c r="I227" s="13" t="s">
        <v>14</v>
      </c>
      <c r="J227" s="13">
        <v>60</v>
      </c>
      <c r="K227" s="13">
        <v>4.5</v>
      </c>
      <c r="L227" s="6">
        <v>95159</v>
      </c>
      <c r="M227" s="48">
        <f t="shared" si="3"/>
        <v>25692930</v>
      </c>
      <c r="N227" s="49"/>
    </row>
    <row r="228" spans="1:14" ht="16.5" x14ac:dyDescent="0.3">
      <c r="A228" s="47">
        <v>13</v>
      </c>
      <c r="B228" s="13" t="s">
        <v>107</v>
      </c>
      <c r="C228" s="13">
        <v>13549</v>
      </c>
      <c r="D228" s="13" t="s">
        <v>344</v>
      </c>
      <c r="E228" s="13">
        <v>420202</v>
      </c>
      <c r="F228" s="13" t="s">
        <v>77</v>
      </c>
      <c r="G228" s="13" t="s">
        <v>76</v>
      </c>
      <c r="H228" s="13">
        <v>11</v>
      </c>
      <c r="I228" s="13" t="s">
        <v>14</v>
      </c>
      <c r="J228" s="13">
        <v>30</v>
      </c>
      <c r="K228" s="13">
        <v>4.5</v>
      </c>
      <c r="L228" s="6">
        <v>95159</v>
      </c>
      <c r="M228" s="48">
        <f t="shared" si="3"/>
        <v>12846465</v>
      </c>
      <c r="N228" s="49"/>
    </row>
    <row r="229" spans="1:14" ht="16.5" x14ac:dyDescent="0.3">
      <c r="A229" s="47">
        <v>13</v>
      </c>
      <c r="B229" s="13" t="s">
        <v>107</v>
      </c>
      <c r="C229" s="13">
        <v>13655</v>
      </c>
      <c r="D229" s="13" t="s">
        <v>345</v>
      </c>
      <c r="E229" s="13">
        <v>420201</v>
      </c>
      <c r="F229" s="13" t="s">
        <v>75</v>
      </c>
      <c r="G229" s="13" t="s">
        <v>76</v>
      </c>
      <c r="H229" s="13">
        <v>11</v>
      </c>
      <c r="I229" s="13" t="s">
        <v>14</v>
      </c>
      <c r="J229" s="13">
        <v>60</v>
      </c>
      <c r="K229" s="13">
        <v>4.5</v>
      </c>
      <c r="L229" s="6">
        <v>95159</v>
      </c>
      <c r="M229" s="48">
        <f t="shared" si="3"/>
        <v>25692930</v>
      </c>
      <c r="N229" s="49"/>
    </row>
    <row r="230" spans="1:14" ht="16.5" x14ac:dyDescent="0.3">
      <c r="A230" s="47">
        <v>13</v>
      </c>
      <c r="B230" s="13" t="s">
        <v>107</v>
      </c>
      <c r="C230" s="13">
        <v>13655</v>
      </c>
      <c r="D230" s="13" t="s">
        <v>345</v>
      </c>
      <c r="E230" s="13">
        <v>420202</v>
      </c>
      <c r="F230" s="13" t="s">
        <v>77</v>
      </c>
      <c r="G230" s="13" t="s">
        <v>76</v>
      </c>
      <c r="H230" s="13">
        <v>11</v>
      </c>
      <c r="I230" s="13" t="s">
        <v>14</v>
      </c>
      <c r="J230" s="13">
        <v>30</v>
      </c>
      <c r="K230" s="13">
        <v>4.5</v>
      </c>
      <c r="L230" s="6">
        <v>95159</v>
      </c>
      <c r="M230" s="48">
        <f t="shared" si="3"/>
        <v>12846465</v>
      </c>
      <c r="N230" s="49"/>
    </row>
    <row r="231" spans="1:14" ht="16.5" x14ac:dyDescent="0.3">
      <c r="A231" s="47">
        <v>13</v>
      </c>
      <c r="B231" s="13" t="s">
        <v>107</v>
      </c>
      <c r="C231" s="13">
        <v>13810</v>
      </c>
      <c r="D231" s="13" t="s">
        <v>346</v>
      </c>
      <c r="E231" s="13">
        <v>420201</v>
      </c>
      <c r="F231" s="13" t="s">
        <v>75</v>
      </c>
      <c r="G231" s="13" t="s">
        <v>76</v>
      </c>
      <c r="H231" s="13">
        <v>11</v>
      </c>
      <c r="I231" s="13" t="s">
        <v>14</v>
      </c>
      <c r="J231" s="13">
        <v>60</v>
      </c>
      <c r="K231" s="13">
        <v>4.5</v>
      </c>
      <c r="L231" s="6">
        <v>95159</v>
      </c>
      <c r="M231" s="48">
        <f t="shared" si="3"/>
        <v>25692930</v>
      </c>
      <c r="N231" s="49"/>
    </row>
    <row r="232" spans="1:14" ht="16.5" x14ac:dyDescent="0.3">
      <c r="A232" s="47">
        <v>13</v>
      </c>
      <c r="B232" s="13" t="s">
        <v>107</v>
      </c>
      <c r="C232" s="13">
        <v>13810</v>
      </c>
      <c r="D232" s="13" t="s">
        <v>346</v>
      </c>
      <c r="E232" s="13">
        <v>420202</v>
      </c>
      <c r="F232" s="13" t="s">
        <v>77</v>
      </c>
      <c r="G232" s="13" t="s">
        <v>76</v>
      </c>
      <c r="H232" s="13">
        <v>11</v>
      </c>
      <c r="I232" s="13" t="s">
        <v>14</v>
      </c>
      <c r="J232" s="13">
        <v>30</v>
      </c>
      <c r="K232" s="13">
        <v>4.5</v>
      </c>
      <c r="L232" s="6">
        <v>95159</v>
      </c>
      <c r="M232" s="48">
        <f t="shared" si="3"/>
        <v>12846465</v>
      </c>
      <c r="N232" s="49"/>
    </row>
    <row r="233" spans="1:14" ht="16.5" x14ac:dyDescent="0.3">
      <c r="A233" s="47">
        <v>13</v>
      </c>
      <c r="B233" s="13" t="s">
        <v>107</v>
      </c>
      <c r="C233" s="13">
        <v>13030</v>
      </c>
      <c r="D233" s="13" t="s">
        <v>347</v>
      </c>
      <c r="E233" s="13">
        <v>420201</v>
      </c>
      <c r="F233" s="13" t="s">
        <v>75</v>
      </c>
      <c r="G233" s="13" t="s">
        <v>76</v>
      </c>
      <c r="H233" s="13">
        <v>11</v>
      </c>
      <c r="I233" s="13" t="s">
        <v>14</v>
      </c>
      <c r="J233" s="13">
        <v>60</v>
      </c>
      <c r="K233" s="13">
        <v>4.5</v>
      </c>
      <c r="L233" s="6">
        <v>95159</v>
      </c>
      <c r="M233" s="48">
        <f t="shared" si="3"/>
        <v>25692930</v>
      </c>
      <c r="N233" s="49"/>
    </row>
    <row r="234" spans="1:14" ht="16.5" x14ac:dyDescent="0.3">
      <c r="A234" s="47">
        <v>13</v>
      </c>
      <c r="B234" s="13" t="s">
        <v>107</v>
      </c>
      <c r="C234" s="13">
        <v>13030</v>
      </c>
      <c r="D234" s="13" t="s">
        <v>347</v>
      </c>
      <c r="E234" s="13">
        <v>420202</v>
      </c>
      <c r="F234" s="13" t="s">
        <v>77</v>
      </c>
      <c r="G234" s="13" t="s">
        <v>76</v>
      </c>
      <c r="H234" s="13">
        <v>11</v>
      </c>
      <c r="I234" s="13" t="s">
        <v>14</v>
      </c>
      <c r="J234" s="13">
        <v>30</v>
      </c>
      <c r="K234" s="13">
        <v>4.5</v>
      </c>
      <c r="L234" s="6">
        <v>95159</v>
      </c>
      <c r="M234" s="48">
        <f t="shared" si="3"/>
        <v>12846465</v>
      </c>
      <c r="N234" s="49"/>
    </row>
    <row r="235" spans="1:14" ht="16.5" x14ac:dyDescent="0.3">
      <c r="A235" s="47">
        <v>13</v>
      </c>
      <c r="B235" s="13" t="s">
        <v>107</v>
      </c>
      <c r="C235" s="13">
        <v>13074</v>
      </c>
      <c r="D235" s="13" t="s">
        <v>348</v>
      </c>
      <c r="E235" s="13">
        <v>420201</v>
      </c>
      <c r="F235" s="13" t="s">
        <v>75</v>
      </c>
      <c r="G235" s="13" t="s">
        <v>76</v>
      </c>
      <c r="H235" s="13">
        <v>11</v>
      </c>
      <c r="I235" s="13" t="s">
        <v>14</v>
      </c>
      <c r="J235" s="13">
        <v>60</v>
      </c>
      <c r="K235" s="13">
        <v>4.5</v>
      </c>
      <c r="L235" s="6">
        <v>95159</v>
      </c>
      <c r="M235" s="48">
        <f t="shared" si="3"/>
        <v>25692930</v>
      </c>
      <c r="N235" s="49"/>
    </row>
    <row r="236" spans="1:14" ht="16.5" x14ac:dyDescent="0.3">
      <c r="A236" s="47">
        <v>13</v>
      </c>
      <c r="B236" s="13" t="s">
        <v>107</v>
      </c>
      <c r="C236" s="13">
        <v>13074</v>
      </c>
      <c r="D236" s="13" t="s">
        <v>348</v>
      </c>
      <c r="E236" s="13">
        <v>420202</v>
      </c>
      <c r="F236" s="13" t="s">
        <v>77</v>
      </c>
      <c r="G236" s="13" t="s">
        <v>76</v>
      </c>
      <c r="H236" s="13">
        <v>11</v>
      </c>
      <c r="I236" s="13" t="s">
        <v>14</v>
      </c>
      <c r="J236" s="13">
        <v>30</v>
      </c>
      <c r="K236" s="13">
        <v>4.5</v>
      </c>
      <c r="L236" s="6">
        <v>95159</v>
      </c>
      <c r="M236" s="48">
        <f t="shared" si="3"/>
        <v>12846465</v>
      </c>
      <c r="N236" s="49"/>
    </row>
    <row r="237" spans="1:14" ht="16.5" x14ac:dyDescent="0.3">
      <c r="A237" s="47">
        <v>13</v>
      </c>
      <c r="B237" s="13" t="s">
        <v>107</v>
      </c>
      <c r="C237" s="13">
        <v>13268</v>
      </c>
      <c r="D237" s="13" t="s">
        <v>349</v>
      </c>
      <c r="E237" s="13">
        <v>420201</v>
      </c>
      <c r="F237" s="13" t="s">
        <v>75</v>
      </c>
      <c r="G237" s="13" t="s">
        <v>76</v>
      </c>
      <c r="H237" s="13">
        <v>11</v>
      </c>
      <c r="I237" s="13" t="s">
        <v>14</v>
      </c>
      <c r="J237" s="13">
        <v>60</v>
      </c>
      <c r="K237" s="13">
        <v>4.5</v>
      </c>
      <c r="L237" s="6">
        <v>95159</v>
      </c>
      <c r="M237" s="48">
        <f t="shared" si="3"/>
        <v>25692930</v>
      </c>
      <c r="N237" s="49"/>
    </row>
    <row r="238" spans="1:14" ht="16.5" x14ac:dyDescent="0.3">
      <c r="A238" s="47">
        <v>13</v>
      </c>
      <c r="B238" s="13" t="s">
        <v>107</v>
      </c>
      <c r="C238" s="13">
        <v>13268</v>
      </c>
      <c r="D238" s="13" t="s">
        <v>349</v>
      </c>
      <c r="E238" s="13">
        <v>420202</v>
      </c>
      <c r="F238" s="13" t="s">
        <v>77</v>
      </c>
      <c r="G238" s="13" t="s">
        <v>76</v>
      </c>
      <c r="H238" s="13">
        <v>11</v>
      </c>
      <c r="I238" s="13" t="s">
        <v>14</v>
      </c>
      <c r="J238" s="13">
        <v>30</v>
      </c>
      <c r="K238" s="13">
        <v>4.5</v>
      </c>
      <c r="L238" s="6">
        <v>95159</v>
      </c>
      <c r="M238" s="48">
        <f t="shared" si="3"/>
        <v>12846465</v>
      </c>
      <c r="N238" s="49"/>
    </row>
    <row r="239" spans="1:14" ht="16.5" x14ac:dyDescent="0.3">
      <c r="A239" s="47">
        <v>13</v>
      </c>
      <c r="B239" s="13" t="s">
        <v>107</v>
      </c>
      <c r="C239" s="13">
        <v>13667</v>
      </c>
      <c r="D239" s="13" t="s">
        <v>350</v>
      </c>
      <c r="E239" s="13">
        <v>420201</v>
      </c>
      <c r="F239" s="13" t="s">
        <v>75</v>
      </c>
      <c r="G239" s="13" t="s">
        <v>76</v>
      </c>
      <c r="H239" s="13">
        <v>11</v>
      </c>
      <c r="I239" s="13" t="s">
        <v>14</v>
      </c>
      <c r="J239" s="13">
        <v>60</v>
      </c>
      <c r="K239" s="13">
        <v>4.5</v>
      </c>
      <c r="L239" s="6">
        <v>95159</v>
      </c>
      <c r="M239" s="48">
        <f t="shared" si="3"/>
        <v>25692930</v>
      </c>
      <c r="N239" s="49"/>
    </row>
    <row r="240" spans="1:14" ht="16.5" x14ac:dyDescent="0.3">
      <c r="A240" s="47">
        <v>13</v>
      </c>
      <c r="B240" s="13" t="s">
        <v>107</v>
      </c>
      <c r="C240" s="13">
        <v>13667</v>
      </c>
      <c r="D240" s="13" t="s">
        <v>350</v>
      </c>
      <c r="E240" s="13">
        <v>420202</v>
      </c>
      <c r="F240" s="13" t="s">
        <v>77</v>
      </c>
      <c r="G240" s="13" t="s">
        <v>76</v>
      </c>
      <c r="H240" s="13">
        <v>11</v>
      </c>
      <c r="I240" s="13" t="s">
        <v>14</v>
      </c>
      <c r="J240" s="13">
        <v>30</v>
      </c>
      <c r="K240" s="13">
        <v>4.5</v>
      </c>
      <c r="L240" s="6">
        <v>95159</v>
      </c>
      <c r="M240" s="48">
        <f t="shared" si="3"/>
        <v>12846465</v>
      </c>
      <c r="N240" s="49"/>
    </row>
    <row r="241" spans="1:14" ht="16.5" x14ac:dyDescent="0.3">
      <c r="A241" s="47">
        <v>13</v>
      </c>
      <c r="B241" s="13" t="s">
        <v>107</v>
      </c>
      <c r="C241" s="13">
        <v>13490</v>
      </c>
      <c r="D241" s="13" t="s">
        <v>351</v>
      </c>
      <c r="E241" s="13">
        <v>420201</v>
      </c>
      <c r="F241" s="13" t="s">
        <v>75</v>
      </c>
      <c r="G241" s="13" t="s">
        <v>76</v>
      </c>
      <c r="H241" s="13">
        <v>11</v>
      </c>
      <c r="I241" s="13" t="s">
        <v>14</v>
      </c>
      <c r="J241" s="13">
        <v>60</v>
      </c>
      <c r="K241" s="13">
        <v>4.5</v>
      </c>
      <c r="L241" s="6">
        <v>95159</v>
      </c>
      <c r="M241" s="48">
        <f t="shared" si="3"/>
        <v>25692930</v>
      </c>
      <c r="N241" s="49"/>
    </row>
    <row r="242" spans="1:14" ht="16.5" x14ac:dyDescent="0.3">
      <c r="A242" s="47">
        <v>13</v>
      </c>
      <c r="B242" s="13" t="s">
        <v>107</v>
      </c>
      <c r="C242" s="13">
        <v>13490</v>
      </c>
      <c r="D242" s="13" t="s">
        <v>351</v>
      </c>
      <c r="E242" s="13">
        <v>420202</v>
      </c>
      <c r="F242" s="13" t="s">
        <v>77</v>
      </c>
      <c r="G242" s="13" t="s">
        <v>76</v>
      </c>
      <c r="H242" s="13">
        <v>11</v>
      </c>
      <c r="I242" s="13" t="s">
        <v>14</v>
      </c>
      <c r="J242" s="13">
        <v>30</v>
      </c>
      <c r="K242" s="13">
        <v>4.5</v>
      </c>
      <c r="L242" s="6">
        <v>95159</v>
      </c>
      <c r="M242" s="48">
        <f t="shared" si="3"/>
        <v>12846465</v>
      </c>
      <c r="N242" s="49"/>
    </row>
    <row r="243" spans="1:14" ht="16.5" x14ac:dyDescent="0.3">
      <c r="A243" s="47">
        <v>13</v>
      </c>
      <c r="B243" s="13" t="s">
        <v>107</v>
      </c>
      <c r="C243" s="13">
        <v>13580</v>
      </c>
      <c r="D243" s="13" t="s">
        <v>352</v>
      </c>
      <c r="E243" s="13">
        <v>420201</v>
      </c>
      <c r="F243" s="13" t="s">
        <v>75</v>
      </c>
      <c r="G243" s="13" t="s">
        <v>76</v>
      </c>
      <c r="H243" s="13">
        <v>11</v>
      </c>
      <c r="I243" s="13" t="s">
        <v>14</v>
      </c>
      <c r="J243" s="13">
        <v>60</v>
      </c>
      <c r="K243" s="13">
        <v>4.5</v>
      </c>
      <c r="L243" s="6">
        <v>95159</v>
      </c>
      <c r="M243" s="48">
        <f t="shared" si="3"/>
        <v>25692930</v>
      </c>
      <c r="N243" s="49"/>
    </row>
    <row r="244" spans="1:14" ht="16.5" x14ac:dyDescent="0.3">
      <c r="A244" s="47">
        <v>13</v>
      </c>
      <c r="B244" s="13" t="s">
        <v>107</v>
      </c>
      <c r="C244" s="13">
        <v>13580</v>
      </c>
      <c r="D244" s="13" t="s">
        <v>352</v>
      </c>
      <c r="E244" s="13">
        <v>420202</v>
      </c>
      <c r="F244" s="13" t="s">
        <v>77</v>
      </c>
      <c r="G244" s="13" t="s">
        <v>76</v>
      </c>
      <c r="H244" s="13">
        <v>11</v>
      </c>
      <c r="I244" s="13" t="s">
        <v>14</v>
      </c>
      <c r="J244" s="13">
        <v>30</v>
      </c>
      <c r="K244" s="13">
        <v>4.5</v>
      </c>
      <c r="L244" s="6">
        <v>95159</v>
      </c>
      <c r="M244" s="48">
        <f t="shared" si="3"/>
        <v>12846465</v>
      </c>
      <c r="N244" s="49"/>
    </row>
    <row r="245" spans="1:14" ht="16.5" x14ac:dyDescent="0.3">
      <c r="A245" s="47">
        <v>13</v>
      </c>
      <c r="B245" s="13" t="s">
        <v>107</v>
      </c>
      <c r="C245" s="13">
        <v>13600</v>
      </c>
      <c r="D245" s="13" t="s">
        <v>353</v>
      </c>
      <c r="E245" s="13">
        <v>420201</v>
      </c>
      <c r="F245" s="13" t="s">
        <v>75</v>
      </c>
      <c r="G245" s="13" t="s">
        <v>76</v>
      </c>
      <c r="H245" s="13">
        <v>11</v>
      </c>
      <c r="I245" s="13" t="s">
        <v>14</v>
      </c>
      <c r="J245" s="13">
        <v>60</v>
      </c>
      <c r="K245" s="13">
        <v>4.5</v>
      </c>
      <c r="L245" s="6">
        <v>95159</v>
      </c>
      <c r="M245" s="48">
        <f t="shared" si="3"/>
        <v>25692930</v>
      </c>
      <c r="N245" s="49"/>
    </row>
    <row r="246" spans="1:14" ht="16.5" x14ac:dyDescent="0.3">
      <c r="A246" s="47">
        <v>13</v>
      </c>
      <c r="B246" s="13" t="s">
        <v>107</v>
      </c>
      <c r="C246" s="13">
        <v>13600</v>
      </c>
      <c r="D246" s="13" t="s">
        <v>353</v>
      </c>
      <c r="E246" s="13">
        <v>420202</v>
      </c>
      <c r="F246" s="13" t="s">
        <v>77</v>
      </c>
      <c r="G246" s="13" t="s">
        <v>76</v>
      </c>
      <c r="H246" s="13">
        <v>11</v>
      </c>
      <c r="I246" s="13" t="s">
        <v>14</v>
      </c>
      <c r="J246" s="13">
        <v>30</v>
      </c>
      <c r="K246" s="13">
        <v>4.5</v>
      </c>
      <c r="L246" s="6">
        <v>95159</v>
      </c>
      <c r="M246" s="48">
        <f t="shared" si="3"/>
        <v>12846465</v>
      </c>
      <c r="N246" s="49"/>
    </row>
    <row r="247" spans="1:14" ht="16.5" x14ac:dyDescent="0.3">
      <c r="A247" s="47">
        <v>13</v>
      </c>
      <c r="B247" s="13" t="s">
        <v>107</v>
      </c>
      <c r="C247" s="13">
        <v>13160</v>
      </c>
      <c r="D247" s="13" t="s">
        <v>562</v>
      </c>
      <c r="E247" s="13">
        <v>420201</v>
      </c>
      <c r="F247" s="13" t="s">
        <v>75</v>
      </c>
      <c r="G247" s="13" t="s">
        <v>76</v>
      </c>
      <c r="H247" s="13">
        <v>11</v>
      </c>
      <c r="I247" s="13" t="s">
        <v>14</v>
      </c>
      <c r="J247" s="13">
        <v>65</v>
      </c>
      <c r="K247" s="13">
        <v>4.5</v>
      </c>
      <c r="L247" s="6">
        <v>95159</v>
      </c>
      <c r="M247" s="48">
        <f t="shared" si="3"/>
        <v>27834007.5</v>
      </c>
      <c r="N247" s="49"/>
    </row>
    <row r="248" spans="1:14" ht="16.5" x14ac:dyDescent="0.3">
      <c r="A248" s="47">
        <v>13</v>
      </c>
      <c r="B248" s="13" t="s">
        <v>107</v>
      </c>
      <c r="C248" s="13">
        <v>13160</v>
      </c>
      <c r="D248" s="13" t="s">
        <v>562</v>
      </c>
      <c r="E248" s="13">
        <v>420202</v>
      </c>
      <c r="F248" s="13" t="s">
        <v>77</v>
      </c>
      <c r="G248" s="13" t="s">
        <v>76</v>
      </c>
      <c r="H248" s="13">
        <v>11</v>
      </c>
      <c r="I248" s="13" t="s">
        <v>14</v>
      </c>
      <c r="J248" s="13">
        <v>25</v>
      </c>
      <c r="K248" s="13">
        <v>4.5</v>
      </c>
      <c r="L248" s="6">
        <v>95159</v>
      </c>
      <c r="M248" s="48">
        <f t="shared" si="3"/>
        <v>10705387.5</v>
      </c>
      <c r="N248" s="49"/>
    </row>
    <row r="249" spans="1:14" ht="16.5" x14ac:dyDescent="0.3">
      <c r="A249" s="47">
        <v>13</v>
      </c>
      <c r="B249" s="13" t="s">
        <v>107</v>
      </c>
      <c r="C249" s="13">
        <v>13473</v>
      </c>
      <c r="D249" s="13" t="s">
        <v>563</v>
      </c>
      <c r="E249" s="13">
        <v>420201</v>
      </c>
      <c r="F249" s="13" t="s">
        <v>75</v>
      </c>
      <c r="G249" s="13" t="s">
        <v>76</v>
      </c>
      <c r="H249" s="13">
        <v>11</v>
      </c>
      <c r="I249" s="13" t="s">
        <v>14</v>
      </c>
      <c r="J249" s="13">
        <v>65</v>
      </c>
      <c r="K249" s="13">
        <v>4.5</v>
      </c>
      <c r="L249" s="6">
        <v>95159</v>
      </c>
      <c r="M249" s="48">
        <f t="shared" si="3"/>
        <v>27834007.5</v>
      </c>
      <c r="N249" s="49"/>
    </row>
    <row r="250" spans="1:14" ht="16.5" x14ac:dyDescent="0.3">
      <c r="A250" s="47">
        <v>13</v>
      </c>
      <c r="B250" s="13" t="s">
        <v>107</v>
      </c>
      <c r="C250" s="13">
        <v>13473</v>
      </c>
      <c r="D250" s="13" t="s">
        <v>563</v>
      </c>
      <c r="E250" s="13">
        <v>420202</v>
      </c>
      <c r="F250" s="13" t="s">
        <v>77</v>
      </c>
      <c r="G250" s="13" t="s">
        <v>76</v>
      </c>
      <c r="H250" s="13">
        <v>11</v>
      </c>
      <c r="I250" s="13" t="s">
        <v>14</v>
      </c>
      <c r="J250" s="13">
        <v>25</v>
      </c>
      <c r="K250" s="13">
        <v>4.5</v>
      </c>
      <c r="L250" s="6">
        <v>95159</v>
      </c>
      <c r="M250" s="48">
        <f t="shared" si="3"/>
        <v>10705387.5</v>
      </c>
      <c r="N250" s="49"/>
    </row>
    <row r="251" spans="1:14" ht="16.5" x14ac:dyDescent="0.3">
      <c r="A251" s="47">
        <v>13</v>
      </c>
      <c r="B251" s="13" t="s">
        <v>107</v>
      </c>
      <c r="C251" s="13">
        <v>13688</v>
      </c>
      <c r="D251" s="13" t="s">
        <v>564</v>
      </c>
      <c r="E251" s="13">
        <v>420201</v>
      </c>
      <c r="F251" s="13" t="s">
        <v>75</v>
      </c>
      <c r="G251" s="13" t="s">
        <v>76</v>
      </c>
      <c r="H251" s="13">
        <v>11</v>
      </c>
      <c r="I251" s="13" t="s">
        <v>14</v>
      </c>
      <c r="J251" s="13">
        <v>65</v>
      </c>
      <c r="K251" s="13">
        <v>4.5</v>
      </c>
      <c r="L251" s="6">
        <v>95159</v>
      </c>
      <c r="M251" s="48">
        <f t="shared" si="3"/>
        <v>27834007.5</v>
      </c>
      <c r="N251" s="49"/>
    </row>
    <row r="252" spans="1:14" ht="16.5" x14ac:dyDescent="0.3">
      <c r="A252" s="47">
        <v>13</v>
      </c>
      <c r="B252" s="13" t="s">
        <v>107</v>
      </c>
      <c r="C252" s="13">
        <v>13688</v>
      </c>
      <c r="D252" s="13" t="s">
        <v>564</v>
      </c>
      <c r="E252" s="13">
        <v>420202</v>
      </c>
      <c r="F252" s="13" t="s">
        <v>77</v>
      </c>
      <c r="G252" s="13" t="s">
        <v>76</v>
      </c>
      <c r="H252" s="13">
        <v>11</v>
      </c>
      <c r="I252" s="13" t="s">
        <v>14</v>
      </c>
      <c r="J252" s="13">
        <v>25</v>
      </c>
      <c r="K252" s="13">
        <v>4.5</v>
      </c>
      <c r="L252" s="6">
        <v>95159</v>
      </c>
      <c r="M252" s="48">
        <f t="shared" si="3"/>
        <v>10705387.5</v>
      </c>
      <c r="N252" s="49"/>
    </row>
    <row r="253" spans="1:14" ht="16.5" x14ac:dyDescent="0.3">
      <c r="A253" s="47">
        <v>13</v>
      </c>
      <c r="B253" s="13" t="s">
        <v>107</v>
      </c>
      <c r="C253" s="13">
        <v>13744</v>
      </c>
      <c r="D253" s="13" t="s">
        <v>565</v>
      </c>
      <c r="E253" s="13">
        <v>420201</v>
      </c>
      <c r="F253" s="13" t="s">
        <v>75</v>
      </c>
      <c r="G253" s="13" t="s">
        <v>76</v>
      </c>
      <c r="H253" s="13">
        <v>11</v>
      </c>
      <c r="I253" s="13" t="s">
        <v>14</v>
      </c>
      <c r="J253" s="13">
        <v>65</v>
      </c>
      <c r="K253" s="13">
        <v>4.5</v>
      </c>
      <c r="L253" s="6">
        <v>95159</v>
      </c>
      <c r="M253" s="48">
        <f t="shared" si="3"/>
        <v>27834007.5</v>
      </c>
      <c r="N253" s="49"/>
    </row>
    <row r="254" spans="1:14" ht="16.5" x14ac:dyDescent="0.3">
      <c r="A254" s="47">
        <v>13</v>
      </c>
      <c r="B254" s="13" t="s">
        <v>107</v>
      </c>
      <c r="C254" s="13">
        <v>13744</v>
      </c>
      <c r="D254" s="13" t="s">
        <v>565</v>
      </c>
      <c r="E254" s="13">
        <v>420202</v>
      </c>
      <c r="F254" s="13" t="s">
        <v>77</v>
      </c>
      <c r="G254" s="13" t="s">
        <v>76</v>
      </c>
      <c r="H254" s="13">
        <v>11</v>
      </c>
      <c r="I254" s="13" t="s">
        <v>14</v>
      </c>
      <c r="J254" s="13">
        <v>25</v>
      </c>
      <c r="K254" s="13">
        <v>4.5</v>
      </c>
      <c r="L254" s="6">
        <v>95159</v>
      </c>
      <c r="M254" s="48">
        <f t="shared" si="3"/>
        <v>10705387.5</v>
      </c>
      <c r="N254" s="49"/>
    </row>
    <row r="255" spans="1:14" ht="16.5" x14ac:dyDescent="0.3">
      <c r="A255" s="47">
        <v>13</v>
      </c>
      <c r="B255" s="13" t="s">
        <v>107</v>
      </c>
      <c r="C255" s="13">
        <v>13433</v>
      </c>
      <c r="D255" s="13" t="s">
        <v>339</v>
      </c>
      <c r="E255" s="13">
        <v>420201</v>
      </c>
      <c r="F255" s="13" t="s">
        <v>75</v>
      </c>
      <c r="G255" s="13" t="s">
        <v>76</v>
      </c>
      <c r="H255" s="13">
        <v>27</v>
      </c>
      <c r="I255" s="13" t="s">
        <v>14</v>
      </c>
      <c r="J255" s="13">
        <v>70</v>
      </c>
      <c r="K255" s="13">
        <v>4.5</v>
      </c>
      <c r="L255" s="6">
        <v>95159</v>
      </c>
      <c r="M255" s="48">
        <f t="shared" si="3"/>
        <v>29975085</v>
      </c>
      <c r="N255" s="49"/>
    </row>
    <row r="256" spans="1:14" ht="16.5" x14ac:dyDescent="0.3">
      <c r="A256" s="47">
        <v>13</v>
      </c>
      <c r="B256" s="13" t="s">
        <v>107</v>
      </c>
      <c r="C256" s="13">
        <v>13433</v>
      </c>
      <c r="D256" s="13" t="s">
        <v>339</v>
      </c>
      <c r="E256" s="13">
        <v>420202</v>
      </c>
      <c r="F256" s="13" t="s">
        <v>77</v>
      </c>
      <c r="G256" s="13" t="s">
        <v>76</v>
      </c>
      <c r="H256" s="13">
        <v>27</v>
      </c>
      <c r="I256" s="13" t="s">
        <v>14</v>
      </c>
      <c r="J256" s="13">
        <v>30</v>
      </c>
      <c r="K256" s="13">
        <v>4.5</v>
      </c>
      <c r="L256" s="6">
        <v>95159</v>
      </c>
      <c r="M256" s="48">
        <f t="shared" si="3"/>
        <v>12846465</v>
      </c>
      <c r="N256" s="49"/>
    </row>
    <row r="257" spans="1:14" ht="16.5" x14ac:dyDescent="0.3">
      <c r="A257" s="47">
        <v>15</v>
      </c>
      <c r="B257" s="13" t="s">
        <v>115</v>
      </c>
      <c r="C257" s="13">
        <v>15047</v>
      </c>
      <c r="D257" s="13" t="s">
        <v>116</v>
      </c>
      <c r="E257" s="13">
        <v>420201</v>
      </c>
      <c r="F257" s="13" t="s">
        <v>75</v>
      </c>
      <c r="G257" s="13" t="s">
        <v>76</v>
      </c>
      <c r="H257" s="13">
        <v>11</v>
      </c>
      <c r="I257" s="13" t="s">
        <v>14</v>
      </c>
      <c r="J257" s="13">
        <v>40</v>
      </c>
      <c r="K257" s="13">
        <v>4.5</v>
      </c>
      <c r="L257" s="6">
        <v>90883</v>
      </c>
      <c r="M257" s="48">
        <f t="shared" si="3"/>
        <v>16358940</v>
      </c>
      <c r="N257" s="49"/>
    </row>
    <row r="258" spans="1:14" ht="16.5" x14ac:dyDescent="0.3">
      <c r="A258" s="47">
        <v>15</v>
      </c>
      <c r="B258" s="13" t="s">
        <v>115</v>
      </c>
      <c r="C258" s="13">
        <v>15047</v>
      </c>
      <c r="D258" s="13" t="s">
        <v>116</v>
      </c>
      <c r="E258" s="13">
        <v>420202</v>
      </c>
      <c r="F258" s="13" t="s">
        <v>77</v>
      </c>
      <c r="G258" s="13" t="s">
        <v>76</v>
      </c>
      <c r="H258" s="13">
        <v>11</v>
      </c>
      <c r="I258" s="13" t="s">
        <v>14</v>
      </c>
      <c r="J258" s="13">
        <v>20</v>
      </c>
      <c r="K258" s="13">
        <v>4.5</v>
      </c>
      <c r="L258" s="6">
        <v>90883</v>
      </c>
      <c r="M258" s="48">
        <f t="shared" si="3"/>
        <v>8179470</v>
      </c>
      <c r="N258" s="49"/>
    </row>
    <row r="259" spans="1:14" ht="16.5" x14ac:dyDescent="0.3">
      <c r="A259" s="47">
        <v>15</v>
      </c>
      <c r="B259" s="13" t="s">
        <v>115</v>
      </c>
      <c r="C259" s="13">
        <v>15238</v>
      </c>
      <c r="D259" s="13" t="s">
        <v>117</v>
      </c>
      <c r="E259" s="13">
        <v>420201</v>
      </c>
      <c r="F259" s="13" t="s">
        <v>75</v>
      </c>
      <c r="G259" s="13" t="s">
        <v>76</v>
      </c>
      <c r="H259" s="13">
        <v>11</v>
      </c>
      <c r="I259" s="13" t="s">
        <v>14</v>
      </c>
      <c r="J259" s="13">
        <v>40</v>
      </c>
      <c r="K259" s="13">
        <v>4.5</v>
      </c>
      <c r="L259" s="6">
        <v>90883</v>
      </c>
      <c r="M259" s="48">
        <f t="shared" ref="M259:M322" si="4">J259*K259*L259</f>
        <v>16358940</v>
      </c>
      <c r="N259" s="49"/>
    </row>
    <row r="260" spans="1:14" ht="16.5" x14ac:dyDescent="0.3">
      <c r="A260" s="47">
        <v>15</v>
      </c>
      <c r="B260" s="13" t="s">
        <v>115</v>
      </c>
      <c r="C260" s="13">
        <v>15238</v>
      </c>
      <c r="D260" s="13" t="s">
        <v>117</v>
      </c>
      <c r="E260" s="13">
        <v>420202</v>
      </c>
      <c r="F260" s="13" t="s">
        <v>77</v>
      </c>
      <c r="G260" s="13" t="s">
        <v>76</v>
      </c>
      <c r="H260" s="13">
        <v>11</v>
      </c>
      <c r="I260" s="13" t="s">
        <v>14</v>
      </c>
      <c r="J260" s="13">
        <v>20</v>
      </c>
      <c r="K260" s="13">
        <v>4.5</v>
      </c>
      <c r="L260" s="6">
        <v>90883</v>
      </c>
      <c r="M260" s="48">
        <f t="shared" si="4"/>
        <v>8179470</v>
      </c>
      <c r="N260" s="49"/>
    </row>
    <row r="261" spans="1:14" ht="16.5" x14ac:dyDescent="0.3">
      <c r="A261" s="47">
        <v>15</v>
      </c>
      <c r="B261" s="13" t="s">
        <v>115</v>
      </c>
      <c r="C261" s="13">
        <v>15248</v>
      </c>
      <c r="D261" s="13" t="s">
        <v>118</v>
      </c>
      <c r="E261" s="13">
        <v>420201</v>
      </c>
      <c r="F261" s="13" t="s">
        <v>75</v>
      </c>
      <c r="G261" s="13" t="s">
        <v>76</v>
      </c>
      <c r="H261" s="13">
        <v>11</v>
      </c>
      <c r="I261" s="13" t="s">
        <v>14</v>
      </c>
      <c r="J261" s="13">
        <v>40</v>
      </c>
      <c r="K261" s="13">
        <v>4.5</v>
      </c>
      <c r="L261" s="6">
        <v>90883</v>
      </c>
      <c r="M261" s="48">
        <f t="shared" si="4"/>
        <v>16358940</v>
      </c>
      <c r="N261" s="49"/>
    </row>
    <row r="262" spans="1:14" ht="16.5" x14ac:dyDescent="0.3">
      <c r="A262" s="47">
        <v>15</v>
      </c>
      <c r="B262" s="13" t="s">
        <v>115</v>
      </c>
      <c r="C262" s="13">
        <v>15248</v>
      </c>
      <c r="D262" s="13" t="s">
        <v>118</v>
      </c>
      <c r="E262" s="13">
        <v>420202</v>
      </c>
      <c r="F262" s="13" t="s">
        <v>77</v>
      </c>
      <c r="G262" s="13" t="s">
        <v>76</v>
      </c>
      <c r="H262" s="13">
        <v>11</v>
      </c>
      <c r="I262" s="13" t="s">
        <v>14</v>
      </c>
      <c r="J262" s="13">
        <v>20</v>
      </c>
      <c r="K262" s="13">
        <v>4.5</v>
      </c>
      <c r="L262" s="6">
        <v>90883</v>
      </c>
      <c r="M262" s="48">
        <f t="shared" si="4"/>
        <v>8179470</v>
      </c>
      <c r="N262" s="49"/>
    </row>
    <row r="263" spans="1:14" ht="16.5" x14ac:dyDescent="0.3">
      <c r="A263" s="47">
        <v>15</v>
      </c>
      <c r="B263" s="13" t="s">
        <v>115</v>
      </c>
      <c r="C263" s="13">
        <v>15317</v>
      </c>
      <c r="D263" s="13" t="s">
        <v>574</v>
      </c>
      <c r="E263" s="13">
        <v>420201</v>
      </c>
      <c r="F263" s="13" t="s">
        <v>75</v>
      </c>
      <c r="G263" s="13" t="s">
        <v>76</v>
      </c>
      <c r="H263" s="13">
        <v>11</v>
      </c>
      <c r="I263" s="13" t="s">
        <v>14</v>
      </c>
      <c r="J263" s="13">
        <v>40</v>
      </c>
      <c r="K263" s="13">
        <v>4.5</v>
      </c>
      <c r="L263" s="6">
        <v>90883</v>
      </c>
      <c r="M263" s="48">
        <f t="shared" si="4"/>
        <v>16358940</v>
      </c>
      <c r="N263" s="49"/>
    </row>
    <row r="264" spans="1:14" ht="16.5" x14ac:dyDescent="0.3">
      <c r="A264" s="47">
        <v>15</v>
      </c>
      <c r="B264" s="13" t="s">
        <v>115</v>
      </c>
      <c r="C264" s="13">
        <v>15317</v>
      </c>
      <c r="D264" s="13" t="s">
        <v>574</v>
      </c>
      <c r="E264" s="13">
        <v>420202</v>
      </c>
      <c r="F264" s="13" t="s">
        <v>77</v>
      </c>
      <c r="G264" s="13" t="s">
        <v>76</v>
      </c>
      <c r="H264" s="13">
        <v>11</v>
      </c>
      <c r="I264" s="13" t="s">
        <v>14</v>
      </c>
      <c r="J264" s="13">
        <v>20</v>
      </c>
      <c r="K264" s="13">
        <v>4.5</v>
      </c>
      <c r="L264" s="6">
        <v>90883</v>
      </c>
      <c r="M264" s="48">
        <f t="shared" si="4"/>
        <v>8179470</v>
      </c>
      <c r="N264" s="49"/>
    </row>
    <row r="265" spans="1:14" ht="16.5" x14ac:dyDescent="0.3">
      <c r="A265" s="47">
        <v>15</v>
      </c>
      <c r="B265" s="13" t="s">
        <v>115</v>
      </c>
      <c r="C265" s="13">
        <v>15425</v>
      </c>
      <c r="D265" s="13" t="s">
        <v>119</v>
      </c>
      <c r="E265" s="13">
        <v>420201</v>
      </c>
      <c r="F265" s="13" t="s">
        <v>75</v>
      </c>
      <c r="G265" s="13" t="s">
        <v>76</v>
      </c>
      <c r="H265" s="13">
        <v>11</v>
      </c>
      <c r="I265" s="13" t="s">
        <v>14</v>
      </c>
      <c r="J265" s="13">
        <v>40</v>
      </c>
      <c r="K265" s="13">
        <v>4.5</v>
      </c>
      <c r="L265" s="6">
        <v>90883</v>
      </c>
      <c r="M265" s="48">
        <f t="shared" si="4"/>
        <v>16358940</v>
      </c>
      <c r="N265" s="49"/>
    </row>
    <row r="266" spans="1:14" ht="16.5" x14ac:dyDescent="0.3">
      <c r="A266" s="47">
        <v>15</v>
      </c>
      <c r="B266" s="13" t="s">
        <v>115</v>
      </c>
      <c r="C266" s="13">
        <v>15425</v>
      </c>
      <c r="D266" s="13" t="s">
        <v>119</v>
      </c>
      <c r="E266" s="13">
        <v>420202</v>
      </c>
      <c r="F266" s="13" t="s">
        <v>77</v>
      </c>
      <c r="G266" s="13" t="s">
        <v>76</v>
      </c>
      <c r="H266" s="13">
        <v>11</v>
      </c>
      <c r="I266" s="13" t="s">
        <v>14</v>
      </c>
      <c r="J266" s="13">
        <v>20</v>
      </c>
      <c r="K266" s="13">
        <v>4.5</v>
      </c>
      <c r="L266" s="6">
        <v>90883</v>
      </c>
      <c r="M266" s="48">
        <f t="shared" si="4"/>
        <v>8179470</v>
      </c>
      <c r="N266" s="49"/>
    </row>
    <row r="267" spans="1:14" ht="16.5" x14ac:dyDescent="0.3">
      <c r="A267" s="47">
        <v>15</v>
      </c>
      <c r="B267" s="13" t="s">
        <v>115</v>
      </c>
      <c r="C267" s="13">
        <v>15480</v>
      </c>
      <c r="D267" s="13" t="s">
        <v>120</v>
      </c>
      <c r="E267" s="13">
        <v>420201</v>
      </c>
      <c r="F267" s="13" t="s">
        <v>75</v>
      </c>
      <c r="G267" s="13" t="s">
        <v>76</v>
      </c>
      <c r="H267" s="13">
        <v>11</v>
      </c>
      <c r="I267" s="13" t="s">
        <v>14</v>
      </c>
      <c r="J267" s="13">
        <v>40</v>
      </c>
      <c r="K267" s="13">
        <v>4.5</v>
      </c>
      <c r="L267" s="6">
        <v>90883</v>
      </c>
      <c r="M267" s="48">
        <f t="shared" si="4"/>
        <v>16358940</v>
      </c>
      <c r="N267" s="49"/>
    </row>
    <row r="268" spans="1:14" ht="16.5" x14ac:dyDescent="0.3">
      <c r="A268" s="47">
        <v>15</v>
      </c>
      <c r="B268" s="13" t="s">
        <v>115</v>
      </c>
      <c r="C268" s="13">
        <v>15480</v>
      </c>
      <c r="D268" s="13" t="s">
        <v>120</v>
      </c>
      <c r="E268" s="13">
        <v>420202</v>
      </c>
      <c r="F268" s="13" t="s">
        <v>77</v>
      </c>
      <c r="G268" s="13" t="s">
        <v>76</v>
      </c>
      <c r="H268" s="13">
        <v>11</v>
      </c>
      <c r="I268" s="13" t="s">
        <v>14</v>
      </c>
      <c r="J268" s="13">
        <v>20</v>
      </c>
      <c r="K268" s="13">
        <v>4.5</v>
      </c>
      <c r="L268" s="6">
        <v>90883</v>
      </c>
      <c r="M268" s="48">
        <f t="shared" si="4"/>
        <v>8179470</v>
      </c>
      <c r="N268" s="49"/>
    </row>
    <row r="269" spans="1:14" ht="16.5" x14ac:dyDescent="0.3">
      <c r="A269" s="47">
        <v>15</v>
      </c>
      <c r="B269" s="13" t="s">
        <v>115</v>
      </c>
      <c r="C269" s="13">
        <v>15507</v>
      </c>
      <c r="D269" s="13" t="s">
        <v>121</v>
      </c>
      <c r="E269" s="13">
        <v>420201</v>
      </c>
      <c r="F269" s="13" t="s">
        <v>75</v>
      </c>
      <c r="G269" s="13" t="s">
        <v>76</v>
      </c>
      <c r="H269" s="13">
        <v>11</v>
      </c>
      <c r="I269" s="13" t="s">
        <v>14</v>
      </c>
      <c r="J269" s="13">
        <v>40</v>
      </c>
      <c r="K269" s="13">
        <v>4.5</v>
      </c>
      <c r="L269" s="6">
        <v>90883</v>
      </c>
      <c r="M269" s="48">
        <f t="shared" si="4"/>
        <v>16358940</v>
      </c>
      <c r="N269" s="49"/>
    </row>
    <row r="270" spans="1:14" ht="16.5" x14ac:dyDescent="0.3">
      <c r="A270" s="47">
        <v>15</v>
      </c>
      <c r="B270" s="13" t="s">
        <v>115</v>
      </c>
      <c r="C270" s="13">
        <v>15507</v>
      </c>
      <c r="D270" s="13" t="s">
        <v>121</v>
      </c>
      <c r="E270" s="13">
        <v>420202</v>
      </c>
      <c r="F270" s="13" t="s">
        <v>77</v>
      </c>
      <c r="G270" s="13" t="s">
        <v>76</v>
      </c>
      <c r="H270" s="13">
        <v>11</v>
      </c>
      <c r="I270" s="13" t="s">
        <v>14</v>
      </c>
      <c r="J270" s="13">
        <v>20</v>
      </c>
      <c r="K270" s="13">
        <v>4.5</v>
      </c>
      <c r="L270" s="6">
        <v>90883</v>
      </c>
      <c r="M270" s="48">
        <f t="shared" si="4"/>
        <v>8179470</v>
      </c>
      <c r="N270" s="49"/>
    </row>
    <row r="271" spans="1:14" ht="16.5" x14ac:dyDescent="0.3">
      <c r="A271" s="47">
        <v>15</v>
      </c>
      <c r="B271" s="13" t="s">
        <v>115</v>
      </c>
      <c r="C271" s="13">
        <v>15516</v>
      </c>
      <c r="D271" s="13" t="s">
        <v>122</v>
      </c>
      <c r="E271" s="13">
        <v>420201</v>
      </c>
      <c r="F271" s="13" t="s">
        <v>75</v>
      </c>
      <c r="G271" s="13" t="s">
        <v>76</v>
      </c>
      <c r="H271" s="13">
        <v>11</v>
      </c>
      <c r="I271" s="13" t="s">
        <v>14</v>
      </c>
      <c r="J271" s="13">
        <v>40</v>
      </c>
      <c r="K271" s="13">
        <v>4.5</v>
      </c>
      <c r="L271" s="6">
        <v>90883</v>
      </c>
      <c r="M271" s="48">
        <f t="shared" si="4"/>
        <v>16358940</v>
      </c>
      <c r="N271" s="49"/>
    </row>
    <row r="272" spans="1:14" ht="16.5" x14ac:dyDescent="0.3">
      <c r="A272" s="47">
        <v>15</v>
      </c>
      <c r="B272" s="13" t="s">
        <v>115</v>
      </c>
      <c r="C272" s="13">
        <v>15516</v>
      </c>
      <c r="D272" s="13" t="s">
        <v>122</v>
      </c>
      <c r="E272" s="13">
        <v>420202</v>
      </c>
      <c r="F272" s="13" t="s">
        <v>77</v>
      </c>
      <c r="G272" s="13" t="s">
        <v>76</v>
      </c>
      <c r="H272" s="13">
        <v>11</v>
      </c>
      <c r="I272" s="13" t="s">
        <v>14</v>
      </c>
      <c r="J272" s="13">
        <v>20</v>
      </c>
      <c r="K272" s="13">
        <v>4.5</v>
      </c>
      <c r="L272" s="6">
        <v>90883</v>
      </c>
      <c r="M272" s="48">
        <f t="shared" si="4"/>
        <v>8179470</v>
      </c>
      <c r="N272" s="49"/>
    </row>
    <row r="273" spans="1:14" ht="16.5" x14ac:dyDescent="0.3">
      <c r="A273" s="47">
        <v>15</v>
      </c>
      <c r="B273" s="13" t="s">
        <v>115</v>
      </c>
      <c r="C273" s="13">
        <v>15518</v>
      </c>
      <c r="D273" s="13" t="s">
        <v>123</v>
      </c>
      <c r="E273" s="13">
        <v>420201</v>
      </c>
      <c r="F273" s="13" t="s">
        <v>75</v>
      </c>
      <c r="G273" s="13" t="s">
        <v>76</v>
      </c>
      <c r="H273" s="13">
        <v>11</v>
      </c>
      <c r="I273" s="13" t="s">
        <v>14</v>
      </c>
      <c r="J273" s="13">
        <v>40</v>
      </c>
      <c r="K273" s="13">
        <v>4.5</v>
      </c>
      <c r="L273" s="6">
        <v>90883</v>
      </c>
      <c r="M273" s="48">
        <f t="shared" si="4"/>
        <v>16358940</v>
      </c>
      <c r="N273" s="49"/>
    </row>
    <row r="274" spans="1:14" ht="16.5" x14ac:dyDescent="0.3">
      <c r="A274" s="47">
        <v>15</v>
      </c>
      <c r="B274" s="13" t="s">
        <v>115</v>
      </c>
      <c r="C274" s="13">
        <v>15518</v>
      </c>
      <c r="D274" s="13" t="s">
        <v>123</v>
      </c>
      <c r="E274" s="13">
        <v>420202</v>
      </c>
      <c r="F274" s="13" t="s">
        <v>77</v>
      </c>
      <c r="G274" s="13" t="s">
        <v>76</v>
      </c>
      <c r="H274" s="13">
        <v>11</v>
      </c>
      <c r="I274" s="13" t="s">
        <v>14</v>
      </c>
      <c r="J274" s="13">
        <v>20</v>
      </c>
      <c r="K274" s="13">
        <v>4.5</v>
      </c>
      <c r="L274" s="6">
        <v>90883</v>
      </c>
      <c r="M274" s="48">
        <f t="shared" si="4"/>
        <v>8179470</v>
      </c>
      <c r="N274" s="49"/>
    </row>
    <row r="275" spans="1:14" ht="16.5" x14ac:dyDescent="0.3">
      <c r="A275" s="47">
        <v>15</v>
      </c>
      <c r="B275" s="13" t="s">
        <v>115</v>
      </c>
      <c r="C275" s="13">
        <v>15580</v>
      </c>
      <c r="D275" s="13" t="s">
        <v>124</v>
      </c>
      <c r="E275" s="13">
        <v>420201</v>
      </c>
      <c r="F275" s="13" t="s">
        <v>75</v>
      </c>
      <c r="G275" s="13" t="s">
        <v>76</v>
      </c>
      <c r="H275" s="13">
        <v>11</v>
      </c>
      <c r="I275" s="13" t="s">
        <v>14</v>
      </c>
      <c r="J275" s="13">
        <v>40</v>
      </c>
      <c r="K275" s="13">
        <v>4.5</v>
      </c>
      <c r="L275" s="6">
        <v>90883</v>
      </c>
      <c r="M275" s="48">
        <f t="shared" si="4"/>
        <v>16358940</v>
      </c>
      <c r="N275" s="49"/>
    </row>
    <row r="276" spans="1:14" ht="16.5" x14ac:dyDescent="0.3">
      <c r="A276" s="47">
        <v>15</v>
      </c>
      <c r="B276" s="13" t="s">
        <v>115</v>
      </c>
      <c r="C276" s="13">
        <v>15580</v>
      </c>
      <c r="D276" s="13" t="s">
        <v>124</v>
      </c>
      <c r="E276" s="13">
        <v>420202</v>
      </c>
      <c r="F276" s="13" t="s">
        <v>77</v>
      </c>
      <c r="G276" s="13" t="s">
        <v>76</v>
      </c>
      <c r="H276" s="13">
        <v>11</v>
      </c>
      <c r="I276" s="13" t="s">
        <v>14</v>
      </c>
      <c r="J276" s="13">
        <v>20</v>
      </c>
      <c r="K276" s="13">
        <v>4.5</v>
      </c>
      <c r="L276" s="6">
        <v>90883</v>
      </c>
      <c r="M276" s="48">
        <f t="shared" si="4"/>
        <v>8179470</v>
      </c>
      <c r="N276" s="49"/>
    </row>
    <row r="277" spans="1:14" ht="16.5" x14ac:dyDescent="0.3">
      <c r="A277" s="47">
        <v>15</v>
      </c>
      <c r="B277" s="13" t="s">
        <v>115</v>
      </c>
      <c r="C277" s="13">
        <v>15646</v>
      </c>
      <c r="D277" s="13" t="s">
        <v>125</v>
      </c>
      <c r="E277" s="13">
        <v>420201</v>
      </c>
      <c r="F277" s="13" t="s">
        <v>75</v>
      </c>
      <c r="G277" s="13" t="s">
        <v>76</v>
      </c>
      <c r="H277" s="13">
        <v>11</v>
      </c>
      <c r="I277" s="13" t="s">
        <v>14</v>
      </c>
      <c r="J277" s="13">
        <v>40</v>
      </c>
      <c r="K277" s="13">
        <v>4.5</v>
      </c>
      <c r="L277" s="6">
        <v>90883</v>
      </c>
      <c r="M277" s="48">
        <f t="shared" si="4"/>
        <v>16358940</v>
      </c>
      <c r="N277" s="49"/>
    </row>
    <row r="278" spans="1:14" ht="16.5" x14ac:dyDescent="0.3">
      <c r="A278" s="47">
        <v>15</v>
      </c>
      <c r="B278" s="13" t="s">
        <v>115</v>
      </c>
      <c r="C278" s="13">
        <v>15646</v>
      </c>
      <c r="D278" s="13" t="s">
        <v>125</v>
      </c>
      <c r="E278" s="13">
        <v>420202</v>
      </c>
      <c r="F278" s="13" t="s">
        <v>77</v>
      </c>
      <c r="G278" s="13" t="s">
        <v>76</v>
      </c>
      <c r="H278" s="13">
        <v>11</v>
      </c>
      <c r="I278" s="13" t="s">
        <v>14</v>
      </c>
      <c r="J278" s="13">
        <v>20</v>
      </c>
      <c r="K278" s="13">
        <v>4.5</v>
      </c>
      <c r="L278" s="6">
        <v>90883</v>
      </c>
      <c r="M278" s="48">
        <f t="shared" si="4"/>
        <v>8179470</v>
      </c>
      <c r="N278" s="49"/>
    </row>
    <row r="279" spans="1:14" ht="16.5" x14ac:dyDescent="0.3">
      <c r="A279" s="47">
        <v>15</v>
      </c>
      <c r="B279" s="13" t="s">
        <v>115</v>
      </c>
      <c r="C279" s="13">
        <v>15681</v>
      </c>
      <c r="D279" s="13" t="s">
        <v>126</v>
      </c>
      <c r="E279" s="13">
        <v>420201</v>
      </c>
      <c r="F279" s="13" t="s">
        <v>75</v>
      </c>
      <c r="G279" s="13" t="s">
        <v>76</v>
      </c>
      <c r="H279" s="13">
        <v>11</v>
      </c>
      <c r="I279" s="13" t="s">
        <v>14</v>
      </c>
      <c r="J279" s="13">
        <v>40</v>
      </c>
      <c r="K279" s="13">
        <v>4.5</v>
      </c>
      <c r="L279" s="6">
        <v>90883</v>
      </c>
      <c r="M279" s="48">
        <f t="shared" si="4"/>
        <v>16358940</v>
      </c>
      <c r="N279" s="49"/>
    </row>
    <row r="280" spans="1:14" ht="16.5" x14ac:dyDescent="0.3">
      <c r="A280" s="47">
        <v>15</v>
      </c>
      <c r="B280" s="13" t="s">
        <v>115</v>
      </c>
      <c r="C280" s="13">
        <v>15681</v>
      </c>
      <c r="D280" s="13" t="s">
        <v>126</v>
      </c>
      <c r="E280" s="13">
        <v>420202</v>
      </c>
      <c r="F280" s="13" t="s">
        <v>77</v>
      </c>
      <c r="G280" s="13" t="s">
        <v>76</v>
      </c>
      <c r="H280" s="13">
        <v>11</v>
      </c>
      <c r="I280" s="13" t="s">
        <v>14</v>
      </c>
      <c r="J280" s="13">
        <v>20</v>
      </c>
      <c r="K280" s="13">
        <v>4.5</v>
      </c>
      <c r="L280" s="6">
        <v>90883</v>
      </c>
      <c r="M280" s="48">
        <f t="shared" si="4"/>
        <v>8179470</v>
      </c>
      <c r="N280" s="49"/>
    </row>
    <row r="281" spans="1:14" ht="16.5" x14ac:dyDescent="0.3">
      <c r="A281" s="47">
        <v>15</v>
      </c>
      <c r="B281" s="13" t="s">
        <v>115</v>
      </c>
      <c r="C281" s="13">
        <v>15774</v>
      </c>
      <c r="D281" s="13" t="s">
        <v>576</v>
      </c>
      <c r="E281" s="13">
        <v>420201</v>
      </c>
      <c r="F281" s="13" t="s">
        <v>75</v>
      </c>
      <c r="G281" s="13" t="s">
        <v>76</v>
      </c>
      <c r="H281" s="13">
        <v>11</v>
      </c>
      <c r="I281" s="13" t="s">
        <v>14</v>
      </c>
      <c r="J281" s="13">
        <v>40</v>
      </c>
      <c r="K281" s="13">
        <v>4.5</v>
      </c>
      <c r="L281" s="6">
        <v>90883</v>
      </c>
      <c r="M281" s="48">
        <f t="shared" si="4"/>
        <v>16358940</v>
      </c>
      <c r="N281" s="49"/>
    </row>
    <row r="282" spans="1:14" ht="16.5" x14ac:dyDescent="0.3">
      <c r="A282" s="47">
        <v>15</v>
      </c>
      <c r="B282" s="13" t="s">
        <v>115</v>
      </c>
      <c r="C282" s="13">
        <v>15774</v>
      </c>
      <c r="D282" s="13" t="s">
        <v>576</v>
      </c>
      <c r="E282" s="13">
        <v>420202</v>
      </c>
      <c r="F282" s="13" t="s">
        <v>77</v>
      </c>
      <c r="G282" s="13" t="s">
        <v>76</v>
      </c>
      <c r="H282" s="13">
        <v>11</v>
      </c>
      <c r="I282" s="13" t="s">
        <v>14</v>
      </c>
      <c r="J282" s="13">
        <v>20</v>
      </c>
      <c r="K282" s="13">
        <v>4.5</v>
      </c>
      <c r="L282" s="6">
        <v>90883</v>
      </c>
      <c r="M282" s="48">
        <f t="shared" si="4"/>
        <v>8179470</v>
      </c>
      <c r="N282" s="49"/>
    </row>
    <row r="283" spans="1:14" ht="16.5" x14ac:dyDescent="0.3">
      <c r="A283" s="47">
        <v>15</v>
      </c>
      <c r="B283" s="13" t="s">
        <v>115</v>
      </c>
      <c r="C283" s="13">
        <v>15755</v>
      </c>
      <c r="D283" s="13" t="s">
        <v>127</v>
      </c>
      <c r="E283" s="13">
        <v>420201</v>
      </c>
      <c r="F283" s="13" t="s">
        <v>75</v>
      </c>
      <c r="G283" s="13" t="s">
        <v>76</v>
      </c>
      <c r="H283" s="13">
        <v>11</v>
      </c>
      <c r="I283" s="13" t="s">
        <v>14</v>
      </c>
      <c r="J283" s="13">
        <v>40</v>
      </c>
      <c r="K283" s="13">
        <v>4.5</v>
      </c>
      <c r="L283" s="6">
        <v>90883</v>
      </c>
      <c r="M283" s="48">
        <f t="shared" si="4"/>
        <v>16358940</v>
      </c>
      <c r="N283" s="49"/>
    </row>
    <row r="284" spans="1:14" ht="16.5" x14ac:dyDescent="0.3">
      <c r="A284" s="47">
        <v>15</v>
      </c>
      <c r="B284" s="13" t="s">
        <v>115</v>
      </c>
      <c r="C284" s="13">
        <v>15755</v>
      </c>
      <c r="D284" s="13" t="s">
        <v>127</v>
      </c>
      <c r="E284" s="13">
        <v>420202</v>
      </c>
      <c r="F284" s="13" t="s">
        <v>77</v>
      </c>
      <c r="G284" s="13" t="s">
        <v>76</v>
      </c>
      <c r="H284" s="13">
        <v>11</v>
      </c>
      <c r="I284" s="13" t="s">
        <v>14</v>
      </c>
      <c r="J284" s="13">
        <v>20</v>
      </c>
      <c r="K284" s="13">
        <v>4.5</v>
      </c>
      <c r="L284" s="6">
        <v>90883</v>
      </c>
      <c r="M284" s="48">
        <f t="shared" si="4"/>
        <v>8179470</v>
      </c>
      <c r="N284" s="49"/>
    </row>
    <row r="285" spans="1:14" ht="16.5" x14ac:dyDescent="0.3">
      <c r="A285" s="47">
        <v>15</v>
      </c>
      <c r="B285" s="13" t="s">
        <v>115</v>
      </c>
      <c r="C285" s="13">
        <v>15757</v>
      </c>
      <c r="D285" s="13" t="s">
        <v>128</v>
      </c>
      <c r="E285" s="13">
        <v>420201</v>
      </c>
      <c r="F285" s="13" t="s">
        <v>75</v>
      </c>
      <c r="G285" s="13" t="s">
        <v>76</v>
      </c>
      <c r="H285" s="13">
        <v>11</v>
      </c>
      <c r="I285" s="13" t="s">
        <v>14</v>
      </c>
      <c r="J285" s="13">
        <v>40</v>
      </c>
      <c r="K285" s="13">
        <v>4.5</v>
      </c>
      <c r="L285" s="6">
        <v>90883</v>
      </c>
      <c r="M285" s="48">
        <f t="shared" si="4"/>
        <v>16358940</v>
      </c>
      <c r="N285" s="49"/>
    </row>
    <row r="286" spans="1:14" ht="16.5" x14ac:dyDescent="0.3">
      <c r="A286" s="47">
        <v>15</v>
      </c>
      <c r="B286" s="13" t="s">
        <v>115</v>
      </c>
      <c r="C286" s="13">
        <v>15757</v>
      </c>
      <c r="D286" s="13" t="s">
        <v>128</v>
      </c>
      <c r="E286" s="13">
        <v>420202</v>
      </c>
      <c r="F286" s="13" t="s">
        <v>77</v>
      </c>
      <c r="G286" s="13" t="s">
        <v>76</v>
      </c>
      <c r="H286" s="13">
        <v>11</v>
      </c>
      <c r="I286" s="13" t="s">
        <v>14</v>
      </c>
      <c r="J286" s="13">
        <v>20</v>
      </c>
      <c r="K286" s="13">
        <v>4.5</v>
      </c>
      <c r="L286" s="6">
        <v>90883</v>
      </c>
      <c r="M286" s="48">
        <f t="shared" si="4"/>
        <v>8179470</v>
      </c>
      <c r="N286" s="49"/>
    </row>
    <row r="287" spans="1:14" ht="16.5" x14ac:dyDescent="0.3">
      <c r="A287" s="47">
        <v>15</v>
      </c>
      <c r="B287" s="13" t="s">
        <v>115</v>
      </c>
      <c r="C287" s="13">
        <v>15761</v>
      </c>
      <c r="D287" s="13" t="s">
        <v>129</v>
      </c>
      <c r="E287" s="13">
        <v>420201</v>
      </c>
      <c r="F287" s="13" t="s">
        <v>75</v>
      </c>
      <c r="G287" s="13" t="s">
        <v>76</v>
      </c>
      <c r="H287" s="13">
        <v>11</v>
      </c>
      <c r="I287" s="13" t="s">
        <v>14</v>
      </c>
      <c r="J287" s="13">
        <v>40</v>
      </c>
      <c r="K287" s="13">
        <v>4.5</v>
      </c>
      <c r="L287" s="6">
        <v>90883</v>
      </c>
      <c r="M287" s="48">
        <f t="shared" si="4"/>
        <v>16358940</v>
      </c>
      <c r="N287" s="49"/>
    </row>
    <row r="288" spans="1:14" ht="16.5" x14ac:dyDescent="0.3">
      <c r="A288" s="47">
        <v>15</v>
      </c>
      <c r="B288" s="13" t="s">
        <v>115</v>
      </c>
      <c r="C288" s="13">
        <v>15761</v>
      </c>
      <c r="D288" s="13" t="s">
        <v>129</v>
      </c>
      <c r="E288" s="13">
        <v>420202</v>
      </c>
      <c r="F288" s="13" t="s">
        <v>77</v>
      </c>
      <c r="G288" s="13" t="s">
        <v>76</v>
      </c>
      <c r="H288" s="13">
        <v>11</v>
      </c>
      <c r="I288" s="13" t="s">
        <v>14</v>
      </c>
      <c r="J288" s="13">
        <v>20</v>
      </c>
      <c r="K288" s="13">
        <v>4.5</v>
      </c>
      <c r="L288" s="6">
        <v>90883</v>
      </c>
      <c r="M288" s="48">
        <f t="shared" si="4"/>
        <v>8179470</v>
      </c>
      <c r="N288" s="49"/>
    </row>
    <row r="289" spans="1:14" ht="16.5" x14ac:dyDescent="0.3">
      <c r="A289" s="47">
        <v>15</v>
      </c>
      <c r="B289" s="13" t="s">
        <v>115</v>
      </c>
      <c r="C289" s="13">
        <v>15299</v>
      </c>
      <c r="D289" s="13" t="s">
        <v>291</v>
      </c>
      <c r="E289" s="13">
        <v>420201</v>
      </c>
      <c r="F289" s="13" t="s">
        <v>75</v>
      </c>
      <c r="G289" s="13" t="s">
        <v>76</v>
      </c>
      <c r="H289" s="13">
        <v>11</v>
      </c>
      <c r="I289" s="13" t="s">
        <v>14</v>
      </c>
      <c r="J289" s="13">
        <v>40</v>
      </c>
      <c r="K289" s="13">
        <v>4.5</v>
      </c>
      <c r="L289" s="6">
        <v>90883</v>
      </c>
      <c r="M289" s="48">
        <f t="shared" si="4"/>
        <v>16358940</v>
      </c>
      <c r="N289" s="49"/>
    </row>
    <row r="290" spans="1:14" ht="16.5" x14ac:dyDescent="0.3">
      <c r="A290" s="47">
        <v>15</v>
      </c>
      <c r="B290" s="13" t="s">
        <v>115</v>
      </c>
      <c r="C290" s="13">
        <v>15299</v>
      </c>
      <c r="D290" s="13" t="s">
        <v>291</v>
      </c>
      <c r="E290" s="13">
        <v>420202</v>
      </c>
      <c r="F290" s="13" t="s">
        <v>77</v>
      </c>
      <c r="G290" s="13" t="s">
        <v>76</v>
      </c>
      <c r="H290" s="13">
        <v>11</v>
      </c>
      <c r="I290" s="13" t="s">
        <v>14</v>
      </c>
      <c r="J290" s="13">
        <v>20</v>
      </c>
      <c r="K290" s="13">
        <v>4.5</v>
      </c>
      <c r="L290" s="6">
        <v>90883</v>
      </c>
      <c r="M290" s="48">
        <f t="shared" si="4"/>
        <v>8179470</v>
      </c>
      <c r="N290" s="49"/>
    </row>
    <row r="291" spans="1:14" ht="16.5" x14ac:dyDescent="0.3">
      <c r="A291" s="47">
        <v>15</v>
      </c>
      <c r="B291" s="13" t="s">
        <v>115</v>
      </c>
      <c r="C291" s="13">
        <v>15407</v>
      </c>
      <c r="D291" s="13" t="s">
        <v>292</v>
      </c>
      <c r="E291" s="13">
        <v>420201</v>
      </c>
      <c r="F291" s="13" t="s">
        <v>75</v>
      </c>
      <c r="G291" s="13" t="s">
        <v>76</v>
      </c>
      <c r="H291" s="13">
        <v>11</v>
      </c>
      <c r="I291" s="13" t="s">
        <v>14</v>
      </c>
      <c r="J291" s="13">
        <v>40</v>
      </c>
      <c r="K291" s="13">
        <v>4.5</v>
      </c>
      <c r="L291" s="6">
        <v>90883</v>
      </c>
      <c r="M291" s="48">
        <f t="shared" si="4"/>
        <v>16358940</v>
      </c>
      <c r="N291" s="49"/>
    </row>
    <row r="292" spans="1:14" ht="16.5" x14ac:dyDescent="0.3">
      <c r="A292" s="47">
        <v>15</v>
      </c>
      <c r="B292" s="13" t="s">
        <v>115</v>
      </c>
      <c r="C292" s="13">
        <v>15407</v>
      </c>
      <c r="D292" s="13" t="s">
        <v>292</v>
      </c>
      <c r="E292" s="13">
        <v>420202</v>
      </c>
      <c r="F292" s="13" t="s">
        <v>77</v>
      </c>
      <c r="G292" s="13" t="s">
        <v>76</v>
      </c>
      <c r="H292" s="13">
        <v>11</v>
      </c>
      <c r="I292" s="13" t="s">
        <v>14</v>
      </c>
      <c r="J292" s="13">
        <v>20</v>
      </c>
      <c r="K292" s="13">
        <v>4.5</v>
      </c>
      <c r="L292" s="6">
        <v>90883</v>
      </c>
      <c r="M292" s="48">
        <f t="shared" si="4"/>
        <v>8179470</v>
      </c>
      <c r="N292" s="49"/>
    </row>
    <row r="293" spans="1:14" ht="16.5" x14ac:dyDescent="0.3">
      <c r="A293" s="47">
        <v>15</v>
      </c>
      <c r="B293" s="13" t="s">
        <v>115</v>
      </c>
      <c r="C293" s="13">
        <v>15759</v>
      </c>
      <c r="D293" s="13" t="s">
        <v>293</v>
      </c>
      <c r="E293" s="13">
        <v>420201</v>
      </c>
      <c r="F293" s="13" t="s">
        <v>75</v>
      </c>
      <c r="G293" s="13" t="s">
        <v>76</v>
      </c>
      <c r="H293" s="13">
        <v>11</v>
      </c>
      <c r="I293" s="13" t="s">
        <v>14</v>
      </c>
      <c r="J293" s="13">
        <v>40</v>
      </c>
      <c r="K293" s="13">
        <v>4.5</v>
      </c>
      <c r="L293" s="6">
        <v>90883</v>
      </c>
      <c r="M293" s="48">
        <f t="shared" si="4"/>
        <v>16358940</v>
      </c>
      <c r="N293" s="49"/>
    </row>
    <row r="294" spans="1:14" ht="16.5" x14ac:dyDescent="0.3">
      <c r="A294" s="47">
        <v>15</v>
      </c>
      <c r="B294" s="13" t="s">
        <v>115</v>
      </c>
      <c r="C294" s="13">
        <v>15759</v>
      </c>
      <c r="D294" s="13" t="s">
        <v>293</v>
      </c>
      <c r="E294" s="13">
        <v>420202</v>
      </c>
      <c r="F294" s="13" t="s">
        <v>77</v>
      </c>
      <c r="G294" s="13" t="s">
        <v>76</v>
      </c>
      <c r="H294" s="13">
        <v>11</v>
      </c>
      <c r="I294" s="13" t="s">
        <v>14</v>
      </c>
      <c r="J294" s="13">
        <v>20</v>
      </c>
      <c r="K294" s="13">
        <v>4.5</v>
      </c>
      <c r="L294" s="6">
        <v>90883</v>
      </c>
      <c r="M294" s="48">
        <f t="shared" si="4"/>
        <v>8179470</v>
      </c>
      <c r="N294" s="49"/>
    </row>
    <row r="295" spans="1:14" ht="16.5" x14ac:dyDescent="0.3">
      <c r="A295" s="47">
        <v>15</v>
      </c>
      <c r="B295" s="13" t="s">
        <v>115</v>
      </c>
      <c r="C295" s="13">
        <v>15204</v>
      </c>
      <c r="D295" s="13" t="s">
        <v>354</v>
      </c>
      <c r="E295" s="13">
        <v>420201</v>
      </c>
      <c r="F295" s="13" t="s">
        <v>75</v>
      </c>
      <c r="G295" s="13" t="s">
        <v>76</v>
      </c>
      <c r="H295" s="13">
        <v>11</v>
      </c>
      <c r="I295" s="13" t="s">
        <v>14</v>
      </c>
      <c r="J295" s="13">
        <v>40</v>
      </c>
      <c r="K295" s="13">
        <v>4.5</v>
      </c>
      <c r="L295" s="6">
        <v>90883</v>
      </c>
      <c r="M295" s="48">
        <f t="shared" si="4"/>
        <v>16358940</v>
      </c>
      <c r="N295" s="49"/>
    </row>
    <row r="296" spans="1:14" ht="16.5" x14ac:dyDescent="0.3">
      <c r="A296" s="47">
        <v>15</v>
      </c>
      <c r="B296" s="13" t="s">
        <v>115</v>
      </c>
      <c r="C296" s="13">
        <v>15204</v>
      </c>
      <c r="D296" s="13" t="s">
        <v>354</v>
      </c>
      <c r="E296" s="13">
        <v>420202</v>
      </c>
      <c r="F296" s="13" t="s">
        <v>77</v>
      </c>
      <c r="G296" s="13" t="s">
        <v>76</v>
      </c>
      <c r="H296" s="13">
        <v>11</v>
      </c>
      <c r="I296" s="13" t="s">
        <v>14</v>
      </c>
      <c r="J296" s="13">
        <v>20</v>
      </c>
      <c r="K296" s="13">
        <v>4.5</v>
      </c>
      <c r="L296" s="6">
        <v>90883</v>
      </c>
      <c r="M296" s="48">
        <f t="shared" si="4"/>
        <v>8179470</v>
      </c>
      <c r="N296" s="49"/>
    </row>
    <row r="297" spans="1:14" ht="16.5" x14ac:dyDescent="0.3">
      <c r="A297" s="47">
        <v>15</v>
      </c>
      <c r="B297" s="13" t="s">
        <v>115</v>
      </c>
      <c r="C297" s="13">
        <v>15835</v>
      </c>
      <c r="D297" s="13" t="s">
        <v>355</v>
      </c>
      <c r="E297" s="13">
        <v>420201</v>
      </c>
      <c r="F297" s="13" t="s">
        <v>75</v>
      </c>
      <c r="G297" s="13" t="s">
        <v>76</v>
      </c>
      <c r="H297" s="13">
        <v>11</v>
      </c>
      <c r="I297" s="13" t="s">
        <v>14</v>
      </c>
      <c r="J297" s="13">
        <v>40</v>
      </c>
      <c r="K297" s="13">
        <v>4.5</v>
      </c>
      <c r="L297" s="6">
        <v>90883</v>
      </c>
      <c r="M297" s="48">
        <f t="shared" si="4"/>
        <v>16358940</v>
      </c>
      <c r="N297" s="49"/>
    </row>
    <row r="298" spans="1:14" ht="16.5" x14ac:dyDescent="0.3">
      <c r="A298" s="47">
        <v>15</v>
      </c>
      <c r="B298" s="13" t="s">
        <v>115</v>
      </c>
      <c r="C298" s="13">
        <v>15835</v>
      </c>
      <c r="D298" s="13" t="s">
        <v>355</v>
      </c>
      <c r="E298" s="13">
        <v>420202</v>
      </c>
      <c r="F298" s="13" t="s">
        <v>77</v>
      </c>
      <c r="G298" s="13" t="s">
        <v>76</v>
      </c>
      <c r="H298" s="13">
        <v>11</v>
      </c>
      <c r="I298" s="13" t="s">
        <v>14</v>
      </c>
      <c r="J298" s="13">
        <v>20</v>
      </c>
      <c r="K298" s="13">
        <v>4.5</v>
      </c>
      <c r="L298" s="6">
        <v>90883</v>
      </c>
      <c r="M298" s="48">
        <f t="shared" si="4"/>
        <v>8179470</v>
      </c>
      <c r="N298" s="49"/>
    </row>
    <row r="299" spans="1:14" ht="16.5" x14ac:dyDescent="0.3">
      <c r="A299" s="47">
        <v>15</v>
      </c>
      <c r="B299" s="13" t="s">
        <v>115</v>
      </c>
      <c r="C299" s="13">
        <v>15837</v>
      </c>
      <c r="D299" s="13" t="s">
        <v>356</v>
      </c>
      <c r="E299" s="13">
        <v>420201</v>
      </c>
      <c r="F299" s="13" t="s">
        <v>75</v>
      </c>
      <c r="G299" s="13" t="s">
        <v>76</v>
      </c>
      <c r="H299" s="13">
        <v>11</v>
      </c>
      <c r="I299" s="13" t="s">
        <v>14</v>
      </c>
      <c r="J299" s="13">
        <v>40</v>
      </c>
      <c r="K299" s="13">
        <v>4.5</v>
      </c>
      <c r="L299" s="6">
        <v>90883</v>
      </c>
      <c r="M299" s="48">
        <f t="shared" si="4"/>
        <v>16358940</v>
      </c>
      <c r="N299" s="49"/>
    </row>
    <row r="300" spans="1:14" ht="16.5" x14ac:dyDescent="0.3">
      <c r="A300" s="47">
        <v>15</v>
      </c>
      <c r="B300" s="13" t="s">
        <v>115</v>
      </c>
      <c r="C300" s="13">
        <v>15837</v>
      </c>
      <c r="D300" s="13" t="s">
        <v>356</v>
      </c>
      <c r="E300" s="13">
        <v>420202</v>
      </c>
      <c r="F300" s="13" t="s">
        <v>77</v>
      </c>
      <c r="G300" s="13" t="s">
        <v>76</v>
      </c>
      <c r="H300" s="13">
        <v>11</v>
      </c>
      <c r="I300" s="13" t="s">
        <v>14</v>
      </c>
      <c r="J300" s="13">
        <v>20</v>
      </c>
      <c r="K300" s="13">
        <v>4.5</v>
      </c>
      <c r="L300" s="6">
        <v>90883</v>
      </c>
      <c r="M300" s="48">
        <f t="shared" si="4"/>
        <v>8179470</v>
      </c>
      <c r="N300" s="49"/>
    </row>
    <row r="301" spans="1:14" ht="16.5" x14ac:dyDescent="0.3">
      <c r="A301" s="47">
        <v>15</v>
      </c>
      <c r="B301" s="13" t="s">
        <v>115</v>
      </c>
      <c r="C301" s="13">
        <v>15861</v>
      </c>
      <c r="D301" s="13" t="s">
        <v>357</v>
      </c>
      <c r="E301" s="13">
        <v>420201</v>
      </c>
      <c r="F301" s="13" t="s">
        <v>75</v>
      </c>
      <c r="G301" s="13" t="s">
        <v>76</v>
      </c>
      <c r="H301" s="13">
        <v>11</v>
      </c>
      <c r="I301" s="13" t="s">
        <v>14</v>
      </c>
      <c r="J301" s="13">
        <v>40</v>
      </c>
      <c r="K301" s="13">
        <v>4.5</v>
      </c>
      <c r="L301" s="6">
        <v>90883</v>
      </c>
      <c r="M301" s="48">
        <f t="shared" si="4"/>
        <v>16358940</v>
      </c>
      <c r="N301" s="49"/>
    </row>
    <row r="302" spans="1:14" ht="16.5" x14ac:dyDescent="0.3">
      <c r="A302" s="47">
        <v>15</v>
      </c>
      <c r="B302" s="13" t="s">
        <v>115</v>
      </c>
      <c r="C302" s="13">
        <v>15861</v>
      </c>
      <c r="D302" s="13" t="s">
        <v>357</v>
      </c>
      <c r="E302" s="13">
        <v>420202</v>
      </c>
      <c r="F302" s="13" t="s">
        <v>77</v>
      </c>
      <c r="G302" s="13" t="s">
        <v>76</v>
      </c>
      <c r="H302" s="13">
        <v>11</v>
      </c>
      <c r="I302" s="13" t="s">
        <v>14</v>
      </c>
      <c r="J302" s="13">
        <v>20</v>
      </c>
      <c r="K302" s="13">
        <v>4.5</v>
      </c>
      <c r="L302" s="6">
        <v>90883</v>
      </c>
      <c r="M302" s="48">
        <f t="shared" si="4"/>
        <v>8179470</v>
      </c>
      <c r="N302" s="49"/>
    </row>
    <row r="303" spans="1:14" ht="16.5" x14ac:dyDescent="0.3">
      <c r="A303" s="47">
        <v>15</v>
      </c>
      <c r="B303" s="13" t="s">
        <v>115</v>
      </c>
      <c r="C303" s="13">
        <v>15533</v>
      </c>
      <c r="D303" s="13" t="s">
        <v>358</v>
      </c>
      <c r="E303" s="13">
        <v>420201</v>
      </c>
      <c r="F303" s="13" t="s">
        <v>75</v>
      </c>
      <c r="G303" s="13" t="s">
        <v>76</v>
      </c>
      <c r="H303" s="13">
        <v>11</v>
      </c>
      <c r="I303" s="13" t="s">
        <v>14</v>
      </c>
      <c r="J303" s="13">
        <v>40</v>
      </c>
      <c r="K303" s="13">
        <v>4.5</v>
      </c>
      <c r="L303" s="6">
        <v>90883</v>
      </c>
      <c r="M303" s="48">
        <f t="shared" si="4"/>
        <v>16358940</v>
      </c>
      <c r="N303" s="49"/>
    </row>
    <row r="304" spans="1:14" ht="16.5" x14ac:dyDescent="0.3">
      <c r="A304" s="47">
        <v>15</v>
      </c>
      <c r="B304" s="13" t="s">
        <v>115</v>
      </c>
      <c r="C304" s="13">
        <v>15533</v>
      </c>
      <c r="D304" s="13" t="s">
        <v>358</v>
      </c>
      <c r="E304" s="13">
        <v>420202</v>
      </c>
      <c r="F304" s="13" t="s">
        <v>77</v>
      </c>
      <c r="G304" s="13" t="s">
        <v>76</v>
      </c>
      <c r="H304" s="13">
        <v>11</v>
      </c>
      <c r="I304" s="13" t="s">
        <v>14</v>
      </c>
      <c r="J304" s="13">
        <v>20</v>
      </c>
      <c r="K304" s="13">
        <v>4.5</v>
      </c>
      <c r="L304" s="6">
        <v>90883</v>
      </c>
      <c r="M304" s="48">
        <f t="shared" si="4"/>
        <v>8179470</v>
      </c>
      <c r="N304" s="49"/>
    </row>
    <row r="305" spans="1:14" ht="16.5" x14ac:dyDescent="0.3">
      <c r="A305" s="47">
        <v>15</v>
      </c>
      <c r="B305" s="13" t="s">
        <v>115</v>
      </c>
      <c r="C305" s="13">
        <v>15377</v>
      </c>
      <c r="D305" s="13" t="s">
        <v>573</v>
      </c>
      <c r="E305" s="13">
        <v>420201</v>
      </c>
      <c r="F305" s="13" t="s">
        <v>75</v>
      </c>
      <c r="G305" s="13" t="s">
        <v>76</v>
      </c>
      <c r="H305" s="13">
        <v>11</v>
      </c>
      <c r="I305" s="13" t="s">
        <v>14</v>
      </c>
      <c r="J305" s="13">
        <v>40</v>
      </c>
      <c r="K305" s="13">
        <v>4.5</v>
      </c>
      <c r="L305" s="6">
        <v>90883</v>
      </c>
      <c r="M305" s="48">
        <f t="shared" si="4"/>
        <v>16358940</v>
      </c>
      <c r="N305" s="49"/>
    </row>
    <row r="306" spans="1:14" ht="16.5" x14ac:dyDescent="0.3">
      <c r="A306" s="47">
        <v>15</v>
      </c>
      <c r="B306" s="13" t="s">
        <v>115</v>
      </c>
      <c r="C306" s="13">
        <v>15377</v>
      </c>
      <c r="D306" s="13" t="s">
        <v>573</v>
      </c>
      <c r="E306" s="13">
        <v>420202</v>
      </c>
      <c r="F306" s="13" t="s">
        <v>77</v>
      </c>
      <c r="G306" s="13" t="s">
        <v>76</v>
      </c>
      <c r="H306" s="13">
        <v>11</v>
      </c>
      <c r="I306" s="13" t="s">
        <v>14</v>
      </c>
      <c r="J306" s="13">
        <v>20</v>
      </c>
      <c r="K306" s="13">
        <v>4.5</v>
      </c>
      <c r="L306" s="6">
        <v>90883</v>
      </c>
      <c r="M306" s="48">
        <f t="shared" si="4"/>
        <v>8179470</v>
      </c>
      <c r="N306" s="49"/>
    </row>
    <row r="307" spans="1:14" ht="16.5" x14ac:dyDescent="0.3">
      <c r="A307" s="47">
        <v>15</v>
      </c>
      <c r="B307" s="13" t="s">
        <v>115</v>
      </c>
      <c r="C307" s="13">
        <v>15537</v>
      </c>
      <c r="D307" s="13" t="s">
        <v>577</v>
      </c>
      <c r="E307" s="13">
        <v>420201</v>
      </c>
      <c r="F307" s="13" t="s">
        <v>75</v>
      </c>
      <c r="G307" s="13" t="s">
        <v>76</v>
      </c>
      <c r="H307" s="13">
        <v>11</v>
      </c>
      <c r="I307" s="13" t="s">
        <v>14</v>
      </c>
      <c r="J307" s="13">
        <v>40</v>
      </c>
      <c r="K307" s="13">
        <v>4.5</v>
      </c>
      <c r="L307" s="6">
        <v>90883</v>
      </c>
      <c r="M307" s="48">
        <f t="shared" si="4"/>
        <v>16358940</v>
      </c>
      <c r="N307" s="49"/>
    </row>
    <row r="308" spans="1:14" ht="16.5" x14ac:dyDescent="0.3">
      <c r="A308" s="47">
        <v>15</v>
      </c>
      <c r="B308" s="13" t="s">
        <v>115</v>
      </c>
      <c r="C308" s="13">
        <v>15537</v>
      </c>
      <c r="D308" s="13" t="s">
        <v>577</v>
      </c>
      <c r="E308" s="13">
        <v>420202</v>
      </c>
      <c r="F308" s="13" t="s">
        <v>77</v>
      </c>
      <c r="G308" s="13" t="s">
        <v>76</v>
      </c>
      <c r="H308" s="13">
        <v>11</v>
      </c>
      <c r="I308" s="13" t="s">
        <v>14</v>
      </c>
      <c r="J308" s="13">
        <v>20</v>
      </c>
      <c r="K308" s="13">
        <v>4.5</v>
      </c>
      <c r="L308" s="6">
        <v>90883</v>
      </c>
      <c r="M308" s="48">
        <f t="shared" si="4"/>
        <v>8179470</v>
      </c>
      <c r="N308" s="49"/>
    </row>
    <row r="309" spans="1:14" ht="16.5" x14ac:dyDescent="0.3">
      <c r="A309" s="47">
        <v>15</v>
      </c>
      <c r="B309" s="13" t="s">
        <v>115</v>
      </c>
      <c r="C309" s="13">
        <v>15176</v>
      </c>
      <c r="D309" s="13" t="s">
        <v>359</v>
      </c>
      <c r="E309" s="13">
        <v>420201</v>
      </c>
      <c r="F309" s="13" t="s">
        <v>75</v>
      </c>
      <c r="G309" s="13" t="s">
        <v>76</v>
      </c>
      <c r="H309" s="13">
        <v>11</v>
      </c>
      <c r="I309" s="13" t="s">
        <v>14</v>
      </c>
      <c r="J309" s="13">
        <v>40</v>
      </c>
      <c r="K309" s="13">
        <v>4.5</v>
      </c>
      <c r="L309" s="6">
        <v>90883</v>
      </c>
      <c r="M309" s="48">
        <f t="shared" si="4"/>
        <v>16358940</v>
      </c>
      <c r="N309" s="49"/>
    </row>
    <row r="310" spans="1:14" ht="16.5" x14ac:dyDescent="0.3">
      <c r="A310" s="47">
        <v>15</v>
      </c>
      <c r="B310" s="13" t="s">
        <v>115</v>
      </c>
      <c r="C310" s="13">
        <v>15176</v>
      </c>
      <c r="D310" s="13" t="s">
        <v>359</v>
      </c>
      <c r="E310" s="13">
        <v>420202</v>
      </c>
      <c r="F310" s="13" t="s">
        <v>77</v>
      </c>
      <c r="G310" s="13" t="s">
        <v>76</v>
      </c>
      <c r="H310" s="13">
        <v>11</v>
      </c>
      <c r="I310" s="13" t="s">
        <v>14</v>
      </c>
      <c r="J310" s="13">
        <v>20</v>
      </c>
      <c r="K310" s="13">
        <v>4.5</v>
      </c>
      <c r="L310" s="6">
        <v>90883</v>
      </c>
      <c r="M310" s="48">
        <f t="shared" si="4"/>
        <v>8179470</v>
      </c>
      <c r="N310" s="49"/>
    </row>
    <row r="311" spans="1:14" ht="16.5" x14ac:dyDescent="0.3">
      <c r="A311" s="47">
        <v>15</v>
      </c>
      <c r="B311" s="13" t="s">
        <v>115</v>
      </c>
      <c r="C311" s="13">
        <v>15442</v>
      </c>
      <c r="D311" s="13" t="s">
        <v>360</v>
      </c>
      <c r="E311" s="13">
        <v>420201</v>
      </c>
      <c r="F311" s="13" t="s">
        <v>75</v>
      </c>
      <c r="G311" s="13" t="s">
        <v>76</v>
      </c>
      <c r="H311" s="13">
        <v>11</v>
      </c>
      <c r="I311" s="13" t="s">
        <v>14</v>
      </c>
      <c r="J311" s="13">
        <v>40</v>
      </c>
      <c r="K311" s="13">
        <v>4.5</v>
      </c>
      <c r="L311" s="6">
        <v>90883</v>
      </c>
      <c r="M311" s="48">
        <f t="shared" si="4"/>
        <v>16358940</v>
      </c>
      <c r="N311" s="49"/>
    </row>
    <row r="312" spans="1:14" ht="16.5" x14ac:dyDescent="0.3">
      <c r="A312" s="47">
        <v>15</v>
      </c>
      <c r="B312" s="13" t="s">
        <v>115</v>
      </c>
      <c r="C312" s="13">
        <v>15442</v>
      </c>
      <c r="D312" s="13" t="s">
        <v>360</v>
      </c>
      <c r="E312" s="13">
        <v>420202</v>
      </c>
      <c r="F312" s="13" t="s">
        <v>77</v>
      </c>
      <c r="G312" s="13" t="s">
        <v>76</v>
      </c>
      <c r="H312" s="13">
        <v>11</v>
      </c>
      <c r="I312" s="13" t="s">
        <v>14</v>
      </c>
      <c r="J312" s="13">
        <v>20</v>
      </c>
      <c r="K312" s="13">
        <v>4.5</v>
      </c>
      <c r="L312" s="6">
        <v>90883</v>
      </c>
      <c r="M312" s="48">
        <f t="shared" si="4"/>
        <v>8179470</v>
      </c>
      <c r="N312" s="49"/>
    </row>
    <row r="313" spans="1:14" ht="16.5" x14ac:dyDescent="0.3">
      <c r="A313" s="47">
        <v>15</v>
      </c>
      <c r="B313" s="13" t="s">
        <v>115</v>
      </c>
      <c r="C313" s="13">
        <v>15322</v>
      </c>
      <c r="D313" s="13" t="s">
        <v>361</v>
      </c>
      <c r="E313" s="13">
        <v>420201</v>
      </c>
      <c r="F313" s="13" t="s">
        <v>75</v>
      </c>
      <c r="G313" s="13" t="s">
        <v>76</v>
      </c>
      <c r="H313" s="13">
        <v>11</v>
      </c>
      <c r="I313" s="13" t="s">
        <v>14</v>
      </c>
      <c r="J313" s="13">
        <v>40</v>
      </c>
      <c r="K313" s="13">
        <v>4.5</v>
      </c>
      <c r="L313" s="6">
        <v>90883</v>
      </c>
      <c r="M313" s="48">
        <f t="shared" si="4"/>
        <v>16358940</v>
      </c>
      <c r="N313" s="49"/>
    </row>
    <row r="314" spans="1:14" ht="16.5" x14ac:dyDescent="0.3">
      <c r="A314" s="47">
        <v>15</v>
      </c>
      <c r="B314" s="13" t="s">
        <v>115</v>
      </c>
      <c r="C314" s="13">
        <v>15322</v>
      </c>
      <c r="D314" s="13" t="s">
        <v>361</v>
      </c>
      <c r="E314" s="13">
        <v>420202</v>
      </c>
      <c r="F314" s="13" t="s">
        <v>77</v>
      </c>
      <c r="G314" s="13" t="s">
        <v>76</v>
      </c>
      <c r="H314" s="13">
        <v>11</v>
      </c>
      <c r="I314" s="13" t="s">
        <v>14</v>
      </c>
      <c r="J314" s="13">
        <v>20</v>
      </c>
      <c r="K314" s="13">
        <v>4.5</v>
      </c>
      <c r="L314" s="6">
        <v>90883</v>
      </c>
      <c r="M314" s="48">
        <f t="shared" si="4"/>
        <v>8179470</v>
      </c>
      <c r="N314" s="49"/>
    </row>
    <row r="315" spans="1:14" ht="16.5" x14ac:dyDescent="0.3">
      <c r="A315" s="47">
        <v>15</v>
      </c>
      <c r="B315" s="13" t="s">
        <v>115</v>
      </c>
      <c r="C315" s="13">
        <v>15572</v>
      </c>
      <c r="D315" s="13" t="s">
        <v>362</v>
      </c>
      <c r="E315" s="13">
        <v>420201</v>
      </c>
      <c r="F315" s="13" t="s">
        <v>75</v>
      </c>
      <c r="G315" s="13" t="s">
        <v>76</v>
      </c>
      <c r="H315" s="13">
        <v>11</v>
      </c>
      <c r="I315" s="13" t="s">
        <v>14</v>
      </c>
      <c r="J315" s="13">
        <v>40</v>
      </c>
      <c r="K315" s="13">
        <v>4.5</v>
      </c>
      <c r="L315" s="6">
        <v>90883</v>
      </c>
      <c r="M315" s="48">
        <f t="shared" si="4"/>
        <v>16358940</v>
      </c>
      <c r="N315" s="49"/>
    </row>
    <row r="316" spans="1:14" ht="16.5" x14ac:dyDescent="0.3">
      <c r="A316" s="47">
        <v>15</v>
      </c>
      <c r="B316" s="13" t="s">
        <v>115</v>
      </c>
      <c r="C316" s="13">
        <v>15572</v>
      </c>
      <c r="D316" s="13" t="s">
        <v>362</v>
      </c>
      <c r="E316" s="13">
        <v>420202</v>
      </c>
      <c r="F316" s="13" t="s">
        <v>77</v>
      </c>
      <c r="G316" s="13" t="s">
        <v>76</v>
      </c>
      <c r="H316" s="13">
        <v>11</v>
      </c>
      <c r="I316" s="13" t="s">
        <v>14</v>
      </c>
      <c r="J316" s="13">
        <v>20</v>
      </c>
      <c r="K316" s="13">
        <v>4.5</v>
      </c>
      <c r="L316" s="6">
        <v>90883</v>
      </c>
      <c r="M316" s="48">
        <f t="shared" si="4"/>
        <v>8179470</v>
      </c>
      <c r="N316" s="49"/>
    </row>
    <row r="317" spans="1:14" ht="16.5" x14ac:dyDescent="0.3">
      <c r="A317" s="47">
        <v>15</v>
      </c>
      <c r="B317" s="13" t="s">
        <v>115</v>
      </c>
      <c r="C317" s="13">
        <v>15097</v>
      </c>
      <c r="D317" s="13" t="s">
        <v>363</v>
      </c>
      <c r="E317" s="13">
        <v>420201</v>
      </c>
      <c r="F317" s="13" t="s">
        <v>75</v>
      </c>
      <c r="G317" s="13" t="s">
        <v>76</v>
      </c>
      <c r="H317" s="13">
        <v>11</v>
      </c>
      <c r="I317" s="13" t="s">
        <v>14</v>
      </c>
      <c r="J317" s="13">
        <v>60</v>
      </c>
      <c r="K317" s="13">
        <v>4.5</v>
      </c>
      <c r="L317" s="6">
        <v>90883</v>
      </c>
      <c r="M317" s="48">
        <f t="shared" si="4"/>
        <v>24538410</v>
      </c>
      <c r="N317" s="49"/>
    </row>
    <row r="318" spans="1:14" ht="16.5" x14ac:dyDescent="0.3">
      <c r="A318" s="47">
        <v>15</v>
      </c>
      <c r="B318" s="13" t="s">
        <v>115</v>
      </c>
      <c r="C318" s="13">
        <v>15097</v>
      </c>
      <c r="D318" s="13" t="s">
        <v>363</v>
      </c>
      <c r="E318" s="13">
        <v>420202</v>
      </c>
      <c r="F318" s="13" t="s">
        <v>77</v>
      </c>
      <c r="G318" s="13" t="s">
        <v>76</v>
      </c>
      <c r="H318" s="13">
        <v>11</v>
      </c>
      <c r="I318" s="13" t="s">
        <v>14</v>
      </c>
      <c r="J318" s="13">
        <v>30</v>
      </c>
      <c r="K318" s="13">
        <v>4.5</v>
      </c>
      <c r="L318" s="6">
        <v>90883</v>
      </c>
      <c r="M318" s="48">
        <f t="shared" si="4"/>
        <v>12269205</v>
      </c>
      <c r="N318" s="49"/>
    </row>
    <row r="319" spans="1:14" ht="16.5" x14ac:dyDescent="0.3">
      <c r="A319" s="47">
        <v>15</v>
      </c>
      <c r="B319" s="13" t="s">
        <v>115</v>
      </c>
      <c r="C319" s="13">
        <v>15183</v>
      </c>
      <c r="D319" s="13" t="s">
        <v>364</v>
      </c>
      <c r="E319" s="13">
        <v>420201</v>
      </c>
      <c r="F319" s="13" t="s">
        <v>75</v>
      </c>
      <c r="G319" s="13" t="s">
        <v>76</v>
      </c>
      <c r="H319" s="13">
        <v>11</v>
      </c>
      <c r="I319" s="13" t="s">
        <v>14</v>
      </c>
      <c r="J319" s="13">
        <v>60</v>
      </c>
      <c r="K319" s="13">
        <v>4.5</v>
      </c>
      <c r="L319" s="6">
        <v>90883</v>
      </c>
      <c r="M319" s="48">
        <f t="shared" si="4"/>
        <v>24538410</v>
      </c>
      <c r="N319" s="49"/>
    </row>
    <row r="320" spans="1:14" ht="16.5" x14ac:dyDescent="0.3">
      <c r="A320" s="47">
        <v>15</v>
      </c>
      <c r="B320" s="13" t="s">
        <v>115</v>
      </c>
      <c r="C320" s="13">
        <v>15183</v>
      </c>
      <c r="D320" s="13" t="s">
        <v>364</v>
      </c>
      <c r="E320" s="13">
        <v>420202</v>
      </c>
      <c r="F320" s="13" t="s">
        <v>77</v>
      </c>
      <c r="G320" s="13" t="s">
        <v>76</v>
      </c>
      <c r="H320" s="13">
        <v>11</v>
      </c>
      <c r="I320" s="13" t="s">
        <v>14</v>
      </c>
      <c r="J320" s="13">
        <v>30</v>
      </c>
      <c r="K320" s="13">
        <v>4.5</v>
      </c>
      <c r="L320" s="6">
        <v>90883</v>
      </c>
      <c r="M320" s="48">
        <f t="shared" si="4"/>
        <v>12269205</v>
      </c>
      <c r="N320" s="49"/>
    </row>
    <row r="321" spans="1:14" ht="16.5" x14ac:dyDescent="0.3">
      <c r="A321" s="47">
        <v>15</v>
      </c>
      <c r="B321" s="13" t="s">
        <v>115</v>
      </c>
      <c r="C321" s="13">
        <v>15753</v>
      </c>
      <c r="D321" s="13" t="s">
        <v>365</v>
      </c>
      <c r="E321" s="13">
        <v>420201</v>
      </c>
      <c r="F321" s="13" t="s">
        <v>75</v>
      </c>
      <c r="G321" s="13" t="s">
        <v>76</v>
      </c>
      <c r="H321" s="13">
        <v>11</v>
      </c>
      <c r="I321" s="13" t="s">
        <v>14</v>
      </c>
      <c r="J321" s="13">
        <v>60</v>
      </c>
      <c r="K321" s="13">
        <v>4.5</v>
      </c>
      <c r="L321" s="6">
        <v>90883</v>
      </c>
      <c r="M321" s="48">
        <f t="shared" si="4"/>
        <v>24538410</v>
      </c>
      <c r="N321" s="49"/>
    </row>
    <row r="322" spans="1:14" ht="16.5" x14ac:dyDescent="0.3">
      <c r="A322" s="47">
        <v>15</v>
      </c>
      <c r="B322" s="13" t="s">
        <v>115</v>
      </c>
      <c r="C322" s="13">
        <v>15753</v>
      </c>
      <c r="D322" s="13" t="s">
        <v>365</v>
      </c>
      <c r="E322" s="13">
        <v>420202</v>
      </c>
      <c r="F322" s="13" t="s">
        <v>77</v>
      </c>
      <c r="G322" s="13" t="s">
        <v>76</v>
      </c>
      <c r="H322" s="13">
        <v>11</v>
      </c>
      <c r="I322" s="13" t="s">
        <v>14</v>
      </c>
      <c r="J322" s="13">
        <v>30</v>
      </c>
      <c r="K322" s="13">
        <v>4.5</v>
      </c>
      <c r="L322" s="6">
        <v>90883</v>
      </c>
      <c r="M322" s="48">
        <f t="shared" si="4"/>
        <v>12269205</v>
      </c>
      <c r="N322" s="49"/>
    </row>
    <row r="323" spans="1:14" ht="16.5" x14ac:dyDescent="0.3">
      <c r="A323" s="47">
        <v>15</v>
      </c>
      <c r="B323" s="13" t="s">
        <v>115</v>
      </c>
      <c r="C323" s="13">
        <v>15673</v>
      </c>
      <c r="D323" s="13" t="s">
        <v>575</v>
      </c>
      <c r="E323" s="13">
        <v>420201</v>
      </c>
      <c r="F323" s="13" t="s">
        <v>75</v>
      </c>
      <c r="G323" s="13" t="s">
        <v>76</v>
      </c>
      <c r="H323" s="13">
        <v>11</v>
      </c>
      <c r="I323" s="13" t="s">
        <v>14</v>
      </c>
      <c r="J323" s="13">
        <v>40</v>
      </c>
      <c r="K323" s="13">
        <v>4.5</v>
      </c>
      <c r="L323" s="6">
        <v>90883</v>
      </c>
      <c r="M323" s="48">
        <f t="shared" ref="M323:M386" si="5">J323*K323*L323</f>
        <v>16358940</v>
      </c>
      <c r="N323" s="49"/>
    </row>
    <row r="324" spans="1:14" ht="16.5" x14ac:dyDescent="0.3">
      <c r="A324" s="47">
        <v>15</v>
      </c>
      <c r="B324" s="13" t="s">
        <v>115</v>
      </c>
      <c r="C324" s="13">
        <v>15673</v>
      </c>
      <c r="D324" s="13" t="s">
        <v>575</v>
      </c>
      <c r="E324" s="13">
        <v>420202</v>
      </c>
      <c r="F324" s="13" t="s">
        <v>77</v>
      </c>
      <c r="G324" s="13" t="s">
        <v>76</v>
      </c>
      <c r="H324" s="13">
        <v>11</v>
      </c>
      <c r="I324" s="13" t="s">
        <v>14</v>
      </c>
      <c r="J324" s="13">
        <v>20</v>
      </c>
      <c r="K324" s="13">
        <v>4.5</v>
      </c>
      <c r="L324" s="6">
        <v>90883</v>
      </c>
      <c r="M324" s="48">
        <f t="shared" si="5"/>
        <v>8179470</v>
      </c>
      <c r="N324" s="49"/>
    </row>
    <row r="325" spans="1:14" ht="16.5" x14ac:dyDescent="0.3">
      <c r="A325" s="47">
        <v>15</v>
      </c>
      <c r="B325" s="13" t="s">
        <v>115</v>
      </c>
      <c r="C325" s="13">
        <v>15514</v>
      </c>
      <c r="D325" s="13" t="s">
        <v>378</v>
      </c>
      <c r="E325" s="13">
        <v>420201</v>
      </c>
      <c r="F325" s="13" t="s">
        <v>75</v>
      </c>
      <c r="G325" s="13" t="s">
        <v>76</v>
      </c>
      <c r="H325" s="13">
        <v>11</v>
      </c>
      <c r="I325" s="13" t="s">
        <v>14</v>
      </c>
      <c r="J325" s="13">
        <v>40</v>
      </c>
      <c r="K325" s="13">
        <v>4.5</v>
      </c>
      <c r="L325" s="6">
        <v>90883</v>
      </c>
      <c r="M325" s="48">
        <f t="shared" si="5"/>
        <v>16358940</v>
      </c>
      <c r="N325" s="49"/>
    </row>
    <row r="326" spans="1:14" ht="16.5" x14ac:dyDescent="0.3">
      <c r="A326" s="47">
        <v>15</v>
      </c>
      <c r="B326" s="13" t="s">
        <v>115</v>
      </c>
      <c r="C326" s="13">
        <v>15514</v>
      </c>
      <c r="D326" s="13" t="s">
        <v>378</v>
      </c>
      <c r="E326" s="13">
        <v>420202</v>
      </c>
      <c r="F326" s="13" t="s">
        <v>77</v>
      </c>
      <c r="G326" s="13" t="s">
        <v>76</v>
      </c>
      <c r="H326" s="13">
        <v>11</v>
      </c>
      <c r="I326" s="13" t="s">
        <v>14</v>
      </c>
      <c r="J326" s="13">
        <v>20</v>
      </c>
      <c r="K326" s="13">
        <v>4.5</v>
      </c>
      <c r="L326" s="6">
        <v>90883</v>
      </c>
      <c r="M326" s="48">
        <f t="shared" si="5"/>
        <v>8179470</v>
      </c>
      <c r="N326" s="49"/>
    </row>
    <row r="327" spans="1:14" ht="16.5" x14ac:dyDescent="0.3">
      <c r="A327" s="47">
        <v>15</v>
      </c>
      <c r="B327" s="13" t="s">
        <v>115</v>
      </c>
      <c r="C327" s="13">
        <v>15897</v>
      </c>
      <c r="D327" s="13" t="s">
        <v>367</v>
      </c>
      <c r="E327" s="13">
        <v>420201</v>
      </c>
      <c r="F327" s="13" t="s">
        <v>75</v>
      </c>
      <c r="G327" s="13" t="s">
        <v>76</v>
      </c>
      <c r="H327" s="13">
        <v>11</v>
      </c>
      <c r="I327" s="13" t="s">
        <v>14</v>
      </c>
      <c r="J327" s="13">
        <v>40</v>
      </c>
      <c r="K327" s="13">
        <v>4.5</v>
      </c>
      <c r="L327" s="6">
        <v>90883</v>
      </c>
      <c r="M327" s="48">
        <f t="shared" si="5"/>
        <v>16358940</v>
      </c>
      <c r="N327" s="49"/>
    </row>
    <row r="328" spans="1:14" ht="16.5" x14ac:dyDescent="0.3">
      <c r="A328" s="47">
        <v>15</v>
      </c>
      <c r="B328" s="13" t="s">
        <v>115</v>
      </c>
      <c r="C328" s="13">
        <v>15897</v>
      </c>
      <c r="D328" s="13" t="s">
        <v>367</v>
      </c>
      <c r="E328" s="13">
        <v>420202</v>
      </c>
      <c r="F328" s="13" t="s">
        <v>77</v>
      </c>
      <c r="G328" s="13" t="s">
        <v>76</v>
      </c>
      <c r="H328" s="13">
        <v>11</v>
      </c>
      <c r="I328" s="13" t="s">
        <v>14</v>
      </c>
      <c r="J328" s="13">
        <v>20</v>
      </c>
      <c r="K328" s="13">
        <v>4.5</v>
      </c>
      <c r="L328" s="6">
        <v>90883</v>
      </c>
      <c r="M328" s="48">
        <f t="shared" si="5"/>
        <v>8179470</v>
      </c>
      <c r="N328" s="49"/>
    </row>
    <row r="329" spans="1:14" ht="16.5" x14ac:dyDescent="0.3">
      <c r="A329" s="47">
        <v>15</v>
      </c>
      <c r="B329" s="13" t="s">
        <v>115</v>
      </c>
      <c r="C329" s="13">
        <v>15051</v>
      </c>
      <c r="D329" s="13" t="s">
        <v>368</v>
      </c>
      <c r="E329" s="13">
        <v>420201</v>
      </c>
      <c r="F329" s="13" t="s">
        <v>75</v>
      </c>
      <c r="G329" s="13" t="s">
        <v>76</v>
      </c>
      <c r="H329" s="13">
        <v>11</v>
      </c>
      <c r="I329" s="13" t="s">
        <v>14</v>
      </c>
      <c r="J329" s="13">
        <v>40</v>
      </c>
      <c r="K329" s="13">
        <v>4.5</v>
      </c>
      <c r="L329" s="6">
        <v>90883</v>
      </c>
      <c r="M329" s="48">
        <f t="shared" si="5"/>
        <v>16358940</v>
      </c>
      <c r="N329" s="49"/>
    </row>
    <row r="330" spans="1:14" ht="16.5" x14ac:dyDescent="0.3">
      <c r="A330" s="47">
        <v>15</v>
      </c>
      <c r="B330" s="13" t="s">
        <v>115</v>
      </c>
      <c r="C330" s="13">
        <v>15051</v>
      </c>
      <c r="D330" s="13" t="s">
        <v>368</v>
      </c>
      <c r="E330" s="13">
        <v>420202</v>
      </c>
      <c r="F330" s="13" t="s">
        <v>77</v>
      </c>
      <c r="G330" s="13" t="s">
        <v>76</v>
      </c>
      <c r="H330" s="13">
        <v>11</v>
      </c>
      <c r="I330" s="13" t="s">
        <v>14</v>
      </c>
      <c r="J330" s="13">
        <v>20</v>
      </c>
      <c r="K330" s="13">
        <v>4.5</v>
      </c>
      <c r="L330" s="6">
        <v>90883</v>
      </c>
      <c r="M330" s="48">
        <f t="shared" si="5"/>
        <v>8179470</v>
      </c>
      <c r="N330" s="49"/>
    </row>
    <row r="331" spans="1:14" ht="16.5" x14ac:dyDescent="0.3">
      <c r="A331" s="47">
        <v>15</v>
      </c>
      <c r="B331" s="13" t="s">
        <v>115</v>
      </c>
      <c r="C331" s="13">
        <v>15293</v>
      </c>
      <c r="D331" s="13" t="s">
        <v>369</v>
      </c>
      <c r="E331" s="13">
        <v>420201</v>
      </c>
      <c r="F331" s="13" t="s">
        <v>75</v>
      </c>
      <c r="G331" s="13" t="s">
        <v>76</v>
      </c>
      <c r="H331" s="13">
        <v>11</v>
      </c>
      <c r="I331" s="13" t="s">
        <v>14</v>
      </c>
      <c r="J331" s="13">
        <v>40</v>
      </c>
      <c r="K331" s="13">
        <v>4.5</v>
      </c>
      <c r="L331" s="6">
        <v>90883</v>
      </c>
      <c r="M331" s="48">
        <f t="shared" si="5"/>
        <v>16358940</v>
      </c>
      <c r="N331" s="49"/>
    </row>
    <row r="332" spans="1:14" ht="16.5" x14ac:dyDescent="0.3">
      <c r="A332" s="47">
        <v>15</v>
      </c>
      <c r="B332" s="13" t="s">
        <v>115</v>
      </c>
      <c r="C332" s="13">
        <v>15293</v>
      </c>
      <c r="D332" s="13" t="s">
        <v>369</v>
      </c>
      <c r="E332" s="13">
        <v>420202</v>
      </c>
      <c r="F332" s="13" t="s">
        <v>77</v>
      </c>
      <c r="G332" s="13" t="s">
        <v>76</v>
      </c>
      <c r="H332" s="13">
        <v>11</v>
      </c>
      <c r="I332" s="13" t="s">
        <v>14</v>
      </c>
      <c r="J332" s="13">
        <v>20</v>
      </c>
      <c r="K332" s="13">
        <v>4.5</v>
      </c>
      <c r="L332" s="6">
        <v>90883</v>
      </c>
      <c r="M332" s="48">
        <f t="shared" si="5"/>
        <v>8179470</v>
      </c>
      <c r="N332" s="49"/>
    </row>
    <row r="333" spans="1:14" ht="16.5" x14ac:dyDescent="0.3">
      <c r="A333" s="47">
        <v>15</v>
      </c>
      <c r="B333" s="13" t="s">
        <v>115</v>
      </c>
      <c r="C333" s="13">
        <v>15469</v>
      </c>
      <c r="D333" s="13" t="s">
        <v>370</v>
      </c>
      <c r="E333" s="13">
        <v>420201</v>
      </c>
      <c r="F333" s="13" t="s">
        <v>75</v>
      </c>
      <c r="G333" s="13" t="s">
        <v>76</v>
      </c>
      <c r="H333" s="13">
        <v>11</v>
      </c>
      <c r="I333" s="13" t="s">
        <v>14</v>
      </c>
      <c r="J333" s="13">
        <v>40</v>
      </c>
      <c r="K333" s="13">
        <v>4.5</v>
      </c>
      <c r="L333" s="6">
        <v>90883</v>
      </c>
      <c r="M333" s="48">
        <f t="shared" si="5"/>
        <v>16358940</v>
      </c>
      <c r="N333" s="49"/>
    </row>
    <row r="334" spans="1:14" ht="16.5" x14ac:dyDescent="0.3">
      <c r="A334" s="47">
        <v>15</v>
      </c>
      <c r="B334" s="13" t="s">
        <v>115</v>
      </c>
      <c r="C334" s="13">
        <v>15469</v>
      </c>
      <c r="D334" s="13" t="s">
        <v>370</v>
      </c>
      <c r="E334" s="13">
        <v>420202</v>
      </c>
      <c r="F334" s="13" t="s">
        <v>77</v>
      </c>
      <c r="G334" s="13" t="s">
        <v>76</v>
      </c>
      <c r="H334" s="13">
        <v>11</v>
      </c>
      <c r="I334" s="13" t="s">
        <v>14</v>
      </c>
      <c r="J334" s="13">
        <v>20</v>
      </c>
      <c r="K334" s="13">
        <v>4.5</v>
      </c>
      <c r="L334" s="6">
        <v>90883</v>
      </c>
      <c r="M334" s="48">
        <f t="shared" si="5"/>
        <v>8179470</v>
      </c>
      <c r="N334" s="49"/>
    </row>
    <row r="335" spans="1:14" ht="16.5" x14ac:dyDescent="0.3">
      <c r="A335" s="47">
        <v>15</v>
      </c>
      <c r="B335" s="13" t="s">
        <v>115</v>
      </c>
      <c r="C335" s="13">
        <v>15001</v>
      </c>
      <c r="D335" s="13" t="s">
        <v>503</v>
      </c>
      <c r="E335" s="13">
        <v>420201</v>
      </c>
      <c r="F335" s="13" t="s">
        <v>75</v>
      </c>
      <c r="G335" s="13" t="s">
        <v>76</v>
      </c>
      <c r="H335" s="13">
        <v>11</v>
      </c>
      <c r="I335" s="13" t="s">
        <v>14</v>
      </c>
      <c r="J335" s="13">
        <v>300</v>
      </c>
      <c r="K335" s="13">
        <v>4.5</v>
      </c>
      <c r="L335" s="6">
        <v>90883</v>
      </c>
      <c r="M335" s="48">
        <f t="shared" si="5"/>
        <v>122692050</v>
      </c>
      <c r="N335" s="49"/>
    </row>
    <row r="336" spans="1:14" ht="16.5" x14ac:dyDescent="0.3">
      <c r="A336" s="47">
        <v>15</v>
      </c>
      <c r="B336" s="13" t="s">
        <v>115</v>
      </c>
      <c r="C336" s="13">
        <v>15001</v>
      </c>
      <c r="D336" s="13" t="s">
        <v>503</v>
      </c>
      <c r="E336" s="13">
        <v>420202</v>
      </c>
      <c r="F336" s="13" t="s">
        <v>77</v>
      </c>
      <c r="G336" s="13" t="s">
        <v>76</v>
      </c>
      <c r="H336" s="13">
        <v>11</v>
      </c>
      <c r="I336" s="13" t="s">
        <v>14</v>
      </c>
      <c r="J336" s="13">
        <v>180</v>
      </c>
      <c r="K336" s="13">
        <v>4.5</v>
      </c>
      <c r="L336" s="6">
        <v>90883</v>
      </c>
      <c r="M336" s="48">
        <f t="shared" si="5"/>
        <v>73615230</v>
      </c>
      <c r="N336" s="49"/>
    </row>
    <row r="337" spans="1:14" ht="16.5" x14ac:dyDescent="0.3">
      <c r="A337" s="47">
        <v>15</v>
      </c>
      <c r="B337" s="13" t="s">
        <v>115</v>
      </c>
      <c r="C337" s="13">
        <v>15810</v>
      </c>
      <c r="D337" s="13" t="s">
        <v>504</v>
      </c>
      <c r="E337" s="13">
        <v>420201</v>
      </c>
      <c r="F337" s="13" t="s">
        <v>75</v>
      </c>
      <c r="G337" s="13" t="s">
        <v>76</v>
      </c>
      <c r="H337" s="13">
        <v>11</v>
      </c>
      <c r="I337" s="13" t="s">
        <v>14</v>
      </c>
      <c r="J337" s="13">
        <v>60</v>
      </c>
      <c r="K337" s="13">
        <v>4.5</v>
      </c>
      <c r="L337" s="6">
        <v>90883</v>
      </c>
      <c r="M337" s="48">
        <f t="shared" si="5"/>
        <v>24538410</v>
      </c>
      <c r="N337" s="49"/>
    </row>
    <row r="338" spans="1:14" ht="16.5" x14ac:dyDescent="0.3">
      <c r="A338" s="47">
        <v>15</v>
      </c>
      <c r="B338" s="13" t="s">
        <v>115</v>
      </c>
      <c r="C338" s="13">
        <v>15810</v>
      </c>
      <c r="D338" s="13" t="s">
        <v>504</v>
      </c>
      <c r="E338" s="13">
        <v>420202</v>
      </c>
      <c r="F338" s="13" t="s">
        <v>77</v>
      </c>
      <c r="G338" s="13" t="s">
        <v>76</v>
      </c>
      <c r="H338" s="13">
        <v>11</v>
      </c>
      <c r="I338" s="13" t="s">
        <v>14</v>
      </c>
      <c r="J338" s="13">
        <v>30</v>
      </c>
      <c r="K338" s="13">
        <v>4.5</v>
      </c>
      <c r="L338" s="6">
        <v>90883</v>
      </c>
      <c r="M338" s="48">
        <f t="shared" si="5"/>
        <v>12269205</v>
      </c>
      <c r="N338" s="49"/>
    </row>
    <row r="339" spans="1:14" ht="16.5" x14ac:dyDescent="0.3">
      <c r="A339" s="47">
        <v>15</v>
      </c>
      <c r="B339" s="13" t="s">
        <v>115</v>
      </c>
      <c r="C339" s="13">
        <v>15764</v>
      </c>
      <c r="D339" s="13" t="s">
        <v>505</v>
      </c>
      <c r="E339" s="13">
        <v>420201</v>
      </c>
      <c r="F339" s="13" t="s">
        <v>75</v>
      </c>
      <c r="G339" s="13" t="s">
        <v>76</v>
      </c>
      <c r="H339" s="13">
        <v>11</v>
      </c>
      <c r="I339" s="13" t="s">
        <v>14</v>
      </c>
      <c r="J339" s="13">
        <v>60</v>
      </c>
      <c r="K339" s="13">
        <v>4.5</v>
      </c>
      <c r="L339" s="6">
        <v>90883</v>
      </c>
      <c r="M339" s="48">
        <f t="shared" si="5"/>
        <v>24538410</v>
      </c>
      <c r="N339" s="49"/>
    </row>
    <row r="340" spans="1:14" ht="16.5" x14ac:dyDescent="0.3">
      <c r="A340" s="47">
        <v>15</v>
      </c>
      <c r="B340" s="13" t="s">
        <v>115</v>
      </c>
      <c r="C340" s="13">
        <v>15764</v>
      </c>
      <c r="D340" s="13" t="s">
        <v>505</v>
      </c>
      <c r="E340" s="13">
        <v>420202</v>
      </c>
      <c r="F340" s="13" t="s">
        <v>77</v>
      </c>
      <c r="G340" s="13" t="s">
        <v>76</v>
      </c>
      <c r="H340" s="13">
        <v>11</v>
      </c>
      <c r="I340" s="13" t="s">
        <v>14</v>
      </c>
      <c r="J340" s="13">
        <v>30</v>
      </c>
      <c r="K340" s="13">
        <v>4.5</v>
      </c>
      <c r="L340" s="6">
        <v>90883</v>
      </c>
      <c r="M340" s="48">
        <f t="shared" si="5"/>
        <v>12269205</v>
      </c>
      <c r="N340" s="49"/>
    </row>
    <row r="341" spans="1:14" ht="16.5" x14ac:dyDescent="0.3">
      <c r="A341" s="47">
        <v>15</v>
      </c>
      <c r="B341" s="13" t="s">
        <v>115</v>
      </c>
      <c r="C341" s="13">
        <v>15187</v>
      </c>
      <c r="D341" s="13" t="s">
        <v>553</v>
      </c>
      <c r="E341" s="13">
        <v>420201</v>
      </c>
      <c r="F341" s="13" t="s">
        <v>75</v>
      </c>
      <c r="G341" s="13" t="s">
        <v>76</v>
      </c>
      <c r="H341" s="13">
        <v>11</v>
      </c>
      <c r="I341" s="13" t="s">
        <v>14</v>
      </c>
      <c r="J341" s="13">
        <v>40</v>
      </c>
      <c r="K341" s="13">
        <v>4.5</v>
      </c>
      <c r="L341" s="6">
        <v>90883</v>
      </c>
      <c r="M341" s="48">
        <f t="shared" si="5"/>
        <v>16358940</v>
      </c>
      <c r="N341" s="49"/>
    </row>
    <row r="342" spans="1:14" ht="16.5" x14ac:dyDescent="0.3">
      <c r="A342" s="47">
        <v>15</v>
      </c>
      <c r="B342" s="13" t="s">
        <v>115</v>
      </c>
      <c r="C342" s="13">
        <v>15187</v>
      </c>
      <c r="D342" s="13" t="s">
        <v>553</v>
      </c>
      <c r="E342" s="13">
        <v>420202</v>
      </c>
      <c r="F342" s="13" t="s">
        <v>77</v>
      </c>
      <c r="G342" s="13" t="s">
        <v>76</v>
      </c>
      <c r="H342" s="13">
        <v>11</v>
      </c>
      <c r="I342" s="13" t="s">
        <v>14</v>
      </c>
      <c r="J342" s="13">
        <v>20</v>
      </c>
      <c r="K342" s="13">
        <v>4.5</v>
      </c>
      <c r="L342" s="6">
        <v>90883</v>
      </c>
      <c r="M342" s="48">
        <f t="shared" si="5"/>
        <v>8179470</v>
      </c>
      <c r="N342" s="49"/>
    </row>
    <row r="343" spans="1:14" ht="16.5" x14ac:dyDescent="0.3">
      <c r="A343" s="47">
        <v>17</v>
      </c>
      <c r="B343" s="13" t="s">
        <v>89</v>
      </c>
      <c r="C343" s="13">
        <v>17442</v>
      </c>
      <c r="D343" s="13" t="s">
        <v>130</v>
      </c>
      <c r="E343" s="13">
        <v>420201</v>
      </c>
      <c r="F343" s="13" t="s">
        <v>75</v>
      </c>
      <c r="G343" s="13" t="s">
        <v>76</v>
      </c>
      <c r="H343" s="13">
        <v>27</v>
      </c>
      <c r="I343" s="13" t="s">
        <v>14</v>
      </c>
      <c r="J343" s="13">
        <v>60</v>
      </c>
      <c r="K343" s="13">
        <v>4.5</v>
      </c>
      <c r="L343" s="6">
        <v>105219</v>
      </c>
      <c r="M343" s="48">
        <f t="shared" si="5"/>
        <v>28409130</v>
      </c>
      <c r="N343" s="49"/>
    </row>
    <row r="344" spans="1:14" ht="16.5" x14ac:dyDescent="0.3">
      <c r="A344" s="47">
        <v>17</v>
      </c>
      <c r="B344" s="13" t="s">
        <v>89</v>
      </c>
      <c r="C344" s="13">
        <v>17442</v>
      </c>
      <c r="D344" s="13" t="s">
        <v>130</v>
      </c>
      <c r="E344" s="13">
        <v>420202</v>
      </c>
      <c r="F344" s="13" t="s">
        <v>77</v>
      </c>
      <c r="G344" s="13" t="s">
        <v>76</v>
      </c>
      <c r="H344" s="13">
        <v>27</v>
      </c>
      <c r="I344" s="13" t="s">
        <v>14</v>
      </c>
      <c r="J344" s="13">
        <v>30</v>
      </c>
      <c r="K344" s="13">
        <v>4.5</v>
      </c>
      <c r="L344" s="6">
        <v>105219</v>
      </c>
      <c r="M344" s="48">
        <f t="shared" si="5"/>
        <v>14204565</v>
      </c>
      <c r="N344" s="49"/>
    </row>
    <row r="345" spans="1:14" ht="16.5" x14ac:dyDescent="0.3">
      <c r="A345" s="47">
        <v>17</v>
      </c>
      <c r="B345" s="13" t="s">
        <v>89</v>
      </c>
      <c r="C345" s="13">
        <v>17662</v>
      </c>
      <c r="D345" s="13" t="s">
        <v>131</v>
      </c>
      <c r="E345" s="13">
        <v>420201</v>
      </c>
      <c r="F345" s="13" t="s">
        <v>75</v>
      </c>
      <c r="G345" s="13" t="s">
        <v>76</v>
      </c>
      <c r="H345" s="13">
        <v>27</v>
      </c>
      <c r="I345" s="13" t="s">
        <v>14</v>
      </c>
      <c r="J345" s="13">
        <v>60</v>
      </c>
      <c r="K345" s="13">
        <v>4.5</v>
      </c>
      <c r="L345" s="6">
        <v>105219</v>
      </c>
      <c r="M345" s="48">
        <f t="shared" si="5"/>
        <v>28409130</v>
      </c>
      <c r="N345" s="49"/>
    </row>
    <row r="346" spans="1:14" ht="16.5" x14ac:dyDescent="0.3">
      <c r="A346" s="47">
        <v>17</v>
      </c>
      <c r="B346" s="13" t="s">
        <v>89</v>
      </c>
      <c r="C346" s="13">
        <v>17662</v>
      </c>
      <c r="D346" s="13" t="s">
        <v>131</v>
      </c>
      <c r="E346" s="13">
        <v>420202</v>
      </c>
      <c r="F346" s="13" t="s">
        <v>77</v>
      </c>
      <c r="G346" s="13" t="s">
        <v>76</v>
      </c>
      <c r="H346" s="13">
        <v>27</v>
      </c>
      <c r="I346" s="13" t="s">
        <v>14</v>
      </c>
      <c r="J346" s="13">
        <v>30</v>
      </c>
      <c r="K346" s="13">
        <v>4.5</v>
      </c>
      <c r="L346" s="6">
        <v>105219</v>
      </c>
      <c r="M346" s="48">
        <f t="shared" si="5"/>
        <v>14204565</v>
      </c>
      <c r="N346" s="49"/>
    </row>
    <row r="347" spans="1:14" ht="16.5" x14ac:dyDescent="0.3">
      <c r="A347" s="47">
        <v>17</v>
      </c>
      <c r="B347" s="13" t="s">
        <v>89</v>
      </c>
      <c r="C347" s="13">
        <v>17050</v>
      </c>
      <c r="D347" s="13" t="s">
        <v>371</v>
      </c>
      <c r="E347" s="13">
        <v>420201</v>
      </c>
      <c r="F347" s="13" t="s">
        <v>75</v>
      </c>
      <c r="G347" s="13" t="s">
        <v>76</v>
      </c>
      <c r="H347" s="13">
        <v>27</v>
      </c>
      <c r="I347" s="13" t="s">
        <v>14</v>
      </c>
      <c r="J347" s="13">
        <v>60</v>
      </c>
      <c r="K347" s="13">
        <v>4.5</v>
      </c>
      <c r="L347" s="6">
        <v>105219</v>
      </c>
      <c r="M347" s="48">
        <f t="shared" si="5"/>
        <v>28409130</v>
      </c>
      <c r="N347" s="49"/>
    </row>
    <row r="348" spans="1:14" ht="16.5" x14ac:dyDescent="0.3">
      <c r="A348" s="47">
        <v>17</v>
      </c>
      <c r="B348" s="13" t="s">
        <v>89</v>
      </c>
      <c r="C348" s="13">
        <v>17050</v>
      </c>
      <c r="D348" s="13" t="s">
        <v>371</v>
      </c>
      <c r="E348" s="13">
        <v>420202</v>
      </c>
      <c r="F348" s="13" t="s">
        <v>77</v>
      </c>
      <c r="G348" s="13" t="s">
        <v>76</v>
      </c>
      <c r="H348" s="13">
        <v>27</v>
      </c>
      <c r="I348" s="13" t="s">
        <v>14</v>
      </c>
      <c r="J348" s="13">
        <v>30</v>
      </c>
      <c r="K348" s="13">
        <v>4.5</v>
      </c>
      <c r="L348" s="6">
        <v>105219</v>
      </c>
      <c r="M348" s="48">
        <f t="shared" si="5"/>
        <v>14204565</v>
      </c>
      <c r="N348" s="49"/>
    </row>
    <row r="349" spans="1:14" ht="16.5" x14ac:dyDescent="0.3">
      <c r="A349" s="47">
        <v>17</v>
      </c>
      <c r="B349" s="13" t="s">
        <v>89</v>
      </c>
      <c r="C349" s="13">
        <v>17446</v>
      </c>
      <c r="D349" s="13" t="s">
        <v>372</v>
      </c>
      <c r="E349" s="13">
        <v>420201</v>
      </c>
      <c r="F349" s="13" t="s">
        <v>75</v>
      </c>
      <c r="G349" s="13" t="s">
        <v>76</v>
      </c>
      <c r="H349" s="13">
        <v>27</v>
      </c>
      <c r="I349" s="13" t="s">
        <v>14</v>
      </c>
      <c r="J349" s="13">
        <v>30</v>
      </c>
      <c r="K349" s="13">
        <v>4.5</v>
      </c>
      <c r="L349" s="6">
        <v>105219</v>
      </c>
      <c r="M349" s="48">
        <f t="shared" si="5"/>
        <v>14204565</v>
      </c>
      <c r="N349" s="49"/>
    </row>
    <row r="350" spans="1:14" ht="16.5" x14ac:dyDescent="0.3">
      <c r="A350" s="47">
        <v>17</v>
      </c>
      <c r="B350" s="13" t="s">
        <v>89</v>
      </c>
      <c r="C350" s="13">
        <v>17446</v>
      </c>
      <c r="D350" s="13" t="s">
        <v>372</v>
      </c>
      <c r="E350" s="13">
        <v>420202</v>
      </c>
      <c r="F350" s="13" t="s">
        <v>77</v>
      </c>
      <c r="G350" s="13" t="s">
        <v>76</v>
      </c>
      <c r="H350" s="13">
        <v>27</v>
      </c>
      <c r="I350" s="13" t="s">
        <v>14</v>
      </c>
      <c r="J350" s="13">
        <v>15</v>
      </c>
      <c r="K350" s="13">
        <v>4.5</v>
      </c>
      <c r="L350" s="6">
        <v>105219</v>
      </c>
      <c r="M350" s="48">
        <f t="shared" si="5"/>
        <v>7102282.5</v>
      </c>
      <c r="N350" s="49"/>
    </row>
    <row r="351" spans="1:14" ht="16.5" x14ac:dyDescent="0.3">
      <c r="A351" s="47">
        <v>17</v>
      </c>
      <c r="B351" s="13" t="s">
        <v>89</v>
      </c>
      <c r="C351" s="13">
        <v>17088</v>
      </c>
      <c r="D351" s="13" t="s">
        <v>373</v>
      </c>
      <c r="E351" s="13">
        <v>420201</v>
      </c>
      <c r="F351" s="13" t="s">
        <v>75</v>
      </c>
      <c r="G351" s="13" t="s">
        <v>76</v>
      </c>
      <c r="H351" s="13">
        <v>27</v>
      </c>
      <c r="I351" s="13" t="s">
        <v>14</v>
      </c>
      <c r="J351" s="13">
        <v>60</v>
      </c>
      <c r="K351" s="13">
        <v>4.5</v>
      </c>
      <c r="L351" s="6">
        <v>105219</v>
      </c>
      <c r="M351" s="48">
        <f t="shared" si="5"/>
        <v>28409130</v>
      </c>
      <c r="N351" s="49"/>
    </row>
    <row r="352" spans="1:14" ht="16.5" x14ac:dyDescent="0.3">
      <c r="A352" s="47">
        <v>17</v>
      </c>
      <c r="B352" s="13" t="s">
        <v>89</v>
      </c>
      <c r="C352" s="13">
        <v>17088</v>
      </c>
      <c r="D352" s="13" t="s">
        <v>373</v>
      </c>
      <c r="E352" s="13">
        <v>420202</v>
      </c>
      <c r="F352" s="13" t="s">
        <v>77</v>
      </c>
      <c r="G352" s="13" t="s">
        <v>76</v>
      </c>
      <c r="H352" s="13">
        <v>27</v>
      </c>
      <c r="I352" s="13" t="s">
        <v>14</v>
      </c>
      <c r="J352" s="13">
        <v>30</v>
      </c>
      <c r="K352" s="13">
        <v>4.5</v>
      </c>
      <c r="L352" s="6">
        <v>105219</v>
      </c>
      <c r="M352" s="48">
        <f t="shared" si="5"/>
        <v>14204565</v>
      </c>
      <c r="N352" s="49"/>
    </row>
    <row r="353" spans="1:14" ht="16.5" x14ac:dyDescent="0.3">
      <c r="A353" s="47">
        <v>17</v>
      </c>
      <c r="B353" s="13" t="s">
        <v>89</v>
      </c>
      <c r="C353" s="13">
        <v>17001</v>
      </c>
      <c r="D353" s="13" t="s">
        <v>506</v>
      </c>
      <c r="E353" s="13">
        <v>420201</v>
      </c>
      <c r="F353" s="13" t="s">
        <v>75</v>
      </c>
      <c r="G353" s="13" t="s">
        <v>76</v>
      </c>
      <c r="H353" s="13">
        <v>27</v>
      </c>
      <c r="I353" s="13" t="s">
        <v>14</v>
      </c>
      <c r="J353" s="13">
        <v>120</v>
      </c>
      <c r="K353" s="13">
        <v>4.5</v>
      </c>
      <c r="L353" s="6">
        <v>105219</v>
      </c>
      <c r="M353" s="48">
        <f t="shared" si="5"/>
        <v>56818260</v>
      </c>
      <c r="N353" s="49"/>
    </row>
    <row r="354" spans="1:14" ht="16.5" x14ac:dyDescent="0.3">
      <c r="A354" s="47">
        <v>17</v>
      </c>
      <c r="B354" s="13" t="s">
        <v>89</v>
      </c>
      <c r="C354" s="13">
        <v>17001</v>
      </c>
      <c r="D354" s="13" t="s">
        <v>506</v>
      </c>
      <c r="E354" s="13">
        <v>420202</v>
      </c>
      <c r="F354" s="13" t="s">
        <v>77</v>
      </c>
      <c r="G354" s="13" t="s">
        <v>76</v>
      </c>
      <c r="H354" s="13">
        <v>27</v>
      </c>
      <c r="I354" s="13" t="s">
        <v>14</v>
      </c>
      <c r="J354" s="13">
        <v>60</v>
      </c>
      <c r="K354" s="13">
        <v>4.5</v>
      </c>
      <c r="L354" s="6">
        <v>105219</v>
      </c>
      <c r="M354" s="48">
        <f t="shared" si="5"/>
        <v>28409130</v>
      </c>
      <c r="N354" s="49"/>
    </row>
    <row r="355" spans="1:14" ht="16.5" x14ac:dyDescent="0.3">
      <c r="A355" s="47">
        <v>17</v>
      </c>
      <c r="B355" s="13" t="s">
        <v>89</v>
      </c>
      <c r="C355" s="13">
        <v>17444</v>
      </c>
      <c r="D355" s="13" t="s">
        <v>507</v>
      </c>
      <c r="E355" s="13">
        <v>420201</v>
      </c>
      <c r="F355" s="13" t="s">
        <v>75</v>
      </c>
      <c r="G355" s="13" t="s">
        <v>76</v>
      </c>
      <c r="H355" s="13">
        <v>27</v>
      </c>
      <c r="I355" s="13" t="s">
        <v>14</v>
      </c>
      <c r="J355" s="13">
        <v>60</v>
      </c>
      <c r="K355" s="13">
        <v>4.5</v>
      </c>
      <c r="L355" s="6">
        <v>105219</v>
      </c>
      <c r="M355" s="48">
        <f t="shared" si="5"/>
        <v>28409130</v>
      </c>
      <c r="N355" s="49"/>
    </row>
    <row r="356" spans="1:14" ht="16.5" x14ac:dyDescent="0.3">
      <c r="A356" s="47">
        <v>17</v>
      </c>
      <c r="B356" s="13" t="s">
        <v>89</v>
      </c>
      <c r="C356" s="13">
        <v>17444</v>
      </c>
      <c r="D356" s="13" t="s">
        <v>507</v>
      </c>
      <c r="E356" s="13">
        <v>420202</v>
      </c>
      <c r="F356" s="13" t="s">
        <v>77</v>
      </c>
      <c r="G356" s="13" t="s">
        <v>76</v>
      </c>
      <c r="H356" s="13">
        <v>27</v>
      </c>
      <c r="I356" s="13" t="s">
        <v>14</v>
      </c>
      <c r="J356" s="13">
        <v>30</v>
      </c>
      <c r="K356" s="13">
        <v>4.5</v>
      </c>
      <c r="L356" s="6">
        <v>105219</v>
      </c>
      <c r="M356" s="48">
        <f t="shared" si="5"/>
        <v>14204565</v>
      </c>
      <c r="N356" s="49"/>
    </row>
    <row r="357" spans="1:14" ht="16.5" x14ac:dyDescent="0.3">
      <c r="A357" s="47">
        <v>17</v>
      </c>
      <c r="B357" s="13" t="s">
        <v>89</v>
      </c>
      <c r="C357" s="13">
        <v>17616</v>
      </c>
      <c r="D357" s="13" t="s">
        <v>222</v>
      </c>
      <c r="E357" s="13">
        <v>420201</v>
      </c>
      <c r="F357" s="13" t="s">
        <v>75</v>
      </c>
      <c r="G357" s="13" t="s">
        <v>76</v>
      </c>
      <c r="H357" s="13">
        <v>27</v>
      </c>
      <c r="I357" s="13" t="s">
        <v>14</v>
      </c>
      <c r="J357" s="13">
        <v>30</v>
      </c>
      <c r="K357" s="13">
        <v>4.5</v>
      </c>
      <c r="L357" s="6">
        <v>105219</v>
      </c>
      <c r="M357" s="48">
        <f t="shared" si="5"/>
        <v>14204565</v>
      </c>
      <c r="N357" s="49"/>
    </row>
    <row r="358" spans="1:14" ht="16.5" x14ac:dyDescent="0.3">
      <c r="A358" s="47">
        <v>17</v>
      </c>
      <c r="B358" s="13" t="s">
        <v>89</v>
      </c>
      <c r="C358" s="13">
        <v>17616</v>
      </c>
      <c r="D358" s="13" t="s">
        <v>222</v>
      </c>
      <c r="E358" s="13">
        <v>420202</v>
      </c>
      <c r="F358" s="13" t="s">
        <v>77</v>
      </c>
      <c r="G358" s="13" t="s">
        <v>76</v>
      </c>
      <c r="H358" s="13">
        <v>27</v>
      </c>
      <c r="I358" s="13" t="s">
        <v>14</v>
      </c>
      <c r="J358" s="13">
        <v>15</v>
      </c>
      <c r="K358" s="13">
        <v>4.5</v>
      </c>
      <c r="L358" s="6">
        <v>105219</v>
      </c>
      <c r="M358" s="48">
        <f t="shared" si="5"/>
        <v>7102282.5</v>
      </c>
      <c r="N358" s="49"/>
    </row>
    <row r="359" spans="1:14" ht="16.5" x14ac:dyDescent="0.3">
      <c r="A359" s="47">
        <v>17</v>
      </c>
      <c r="B359" s="13" t="s">
        <v>89</v>
      </c>
      <c r="C359" s="13">
        <v>17388</v>
      </c>
      <c r="D359" s="13" t="s">
        <v>508</v>
      </c>
      <c r="E359" s="13">
        <v>420201</v>
      </c>
      <c r="F359" s="13" t="s">
        <v>75</v>
      </c>
      <c r="G359" s="13" t="s">
        <v>76</v>
      </c>
      <c r="H359" s="13">
        <v>27</v>
      </c>
      <c r="I359" s="13" t="s">
        <v>14</v>
      </c>
      <c r="J359" s="13">
        <v>30</v>
      </c>
      <c r="K359" s="13">
        <v>4.5</v>
      </c>
      <c r="L359" s="6">
        <v>105219</v>
      </c>
      <c r="M359" s="48">
        <f t="shared" si="5"/>
        <v>14204565</v>
      </c>
      <c r="N359" s="49"/>
    </row>
    <row r="360" spans="1:14" ht="16.5" x14ac:dyDescent="0.3">
      <c r="A360" s="47">
        <v>17</v>
      </c>
      <c r="B360" s="13" t="s">
        <v>89</v>
      </c>
      <c r="C360" s="13">
        <v>17388</v>
      </c>
      <c r="D360" s="13" t="s">
        <v>508</v>
      </c>
      <c r="E360" s="13">
        <v>420202</v>
      </c>
      <c r="F360" s="13" t="s">
        <v>77</v>
      </c>
      <c r="G360" s="13" t="s">
        <v>76</v>
      </c>
      <c r="H360" s="13">
        <v>27</v>
      </c>
      <c r="I360" s="13" t="s">
        <v>14</v>
      </c>
      <c r="J360" s="13">
        <v>15</v>
      </c>
      <c r="K360" s="13">
        <v>4.5</v>
      </c>
      <c r="L360" s="6">
        <v>105219</v>
      </c>
      <c r="M360" s="48">
        <f t="shared" si="5"/>
        <v>7102282.5</v>
      </c>
      <c r="N360" s="49"/>
    </row>
    <row r="361" spans="1:14" ht="16.5" x14ac:dyDescent="0.3">
      <c r="A361" s="47">
        <v>17</v>
      </c>
      <c r="B361" s="13" t="s">
        <v>89</v>
      </c>
      <c r="C361" s="13">
        <v>17513</v>
      </c>
      <c r="D361" s="13" t="s">
        <v>509</v>
      </c>
      <c r="E361" s="13">
        <v>420201</v>
      </c>
      <c r="F361" s="13" t="s">
        <v>75</v>
      </c>
      <c r="G361" s="13" t="s">
        <v>76</v>
      </c>
      <c r="H361" s="13">
        <v>27</v>
      </c>
      <c r="I361" s="13" t="s">
        <v>14</v>
      </c>
      <c r="J361" s="13">
        <v>30</v>
      </c>
      <c r="K361" s="13">
        <v>4.5</v>
      </c>
      <c r="L361" s="6">
        <v>105219</v>
      </c>
      <c r="M361" s="48">
        <f t="shared" si="5"/>
        <v>14204565</v>
      </c>
      <c r="N361" s="49"/>
    </row>
    <row r="362" spans="1:14" ht="16.5" x14ac:dyDescent="0.3">
      <c r="A362" s="47">
        <v>17</v>
      </c>
      <c r="B362" s="13" t="s">
        <v>89</v>
      </c>
      <c r="C362" s="13">
        <v>17513</v>
      </c>
      <c r="D362" s="13" t="s">
        <v>509</v>
      </c>
      <c r="E362" s="13">
        <v>420202</v>
      </c>
      <c r="F362" s="13" t="s">
        <v>77</v>
      </c>
      <c r="G362" s="13" t="s">
        <v>76</v>
      </c>
      <c r="H362" s="13">
        <v>27</v>
      </c>
      <c r="I362" s="13" t="s">
        <v>14</v>
      </c>
      <c r="J362" s="13">
        <v>15</v>
      </c>
      <c r="K362" s="13">
        <v>4.5</v>
      </c>
      <c r="L362" s="6">
        <v>105219</v>
      </c>
      <c r="M362" s="48">
        <f t="shared" si="5"/>
        <v>7102282.5</v>
      </c>
      <c r="N362" s="49"/>
    </row>
    <row r="363" spans="1:14" ht="16.5" x14ac:dyDescent="0.3">
      <c r="A363" s="47">
        <v>17</v>
      </c>
      <c r="B363" s="13" t="s">
        <v>89</v>
      </c>
      <c r="C363" s="13">
        <v>17665</v>
      </c>
      <c r="D363" s="13" t="s">
        <v>510</v>
      </c>
      <c r="E363" s="13">
        <v>420201</v>
      </c>
      <c r="F363" s="13" t="s">
        <v>75</v>
      </c>
      <c r="G363" s="13" t="s">
        <v>76</v>
      </c>
      <c r="H363" s="13">
        <v>27</v>
      </c>
      <c r="I363" s="13" t="s">
        <v>14</v>
      </c>
      <c r="J363" s="13">
        <v>30</v>
      </c>
      <c r="K363" s="13">
        <v>4.5</v>
      </c>
      <c r="L363" s="6">
        <v>105219</v>
      </c>
      <c r="M363" s="48">
        <f t="shared" si="5"/>
        <v>14204565</v>
      </c>
      <c r="N363" s="49"/>
    </row>
    <row r="364" spans="1:14" ht="16.5" x14ac:dyDescent="0.3">
      <c r="A364" s="47">
        <v>17</v>
      </c>
      <c r="B364" s="13" t="s">
        <v>89</v>
      </c>
      <c r="C364" s="13">
        <v>17665</v>
      </c>
      <c r="D364" s="13" t="s">
        <v>510</v>
      </c>
      <c r="E364" s="13">
        <v>420202</v>
      </c>
      <c r="F364" s="13" t="s">
        <v>77</v>
      </c>
      <c r="G364" s="13" t="s">
        <v>76</v>
      </c>
      <c r="H364" s="13">
        <v>27</v>
      </c>
      <c r="I364" s="13" t="s">
        <v>14</v>
      </c>
      <c r="J364" s="13">
        <v>15</v>
      </c>
      <c r="K364" s="13">
        <v>4.5</v>
      </c>
      <c r="L364" s="6">
        <v>105219</v>
      </c>
      <c r="M364" s="48">
        <f t="shared" si="5"/>
        <v>7102282.5</v>
      </c>
      <c r="N364" s="49"/>
    </row>
    <row r="365" spans="1:14" ht="16.5" x14ac:dyDescent="0.3">
      <c r="A365" s="47">
        <v>17</v>
      </c>
      <c r="B365" s="13" t="s">
        <v>89</v>
      </c>
      <c r="C365" s="13">
        <v>17777</v>
      </c>
      <c r="D365" s="13" t="s">
        <v>511</v>
      </c>
      <c r="E365" s="13">
        <v>420201</v>
      </c>
      <c r="F365" s="13" t="s">
        <v>75</v>
      </c>
      <c r="G365" s="13" t="s">
        <v>76</v>
      </c>
      <c r="H365" s="13">
        <v>27</v>
      </c>
      <c r="I365" s="13" t="s">
        <v>14</v>
      </c>
      <c r="J365" s="13">
        <v>30</v>
      </c>
      <c r="K365" s="13">
        <v>4.5</v>
      </c>
      <c r="L365" s="6">
        <v>105219</v>
      </c>
      <c r="M365" s="48">
        <f t="shared" si="5"/>
        <v>14204565</v>
      </c>
      <c r="N365" s="49"/>
    </row>
    <row r="366" spans="1:14" ht="16.5" x14ac:dyDescent="0.3">
      <c r="A366" s="47">
        <v>17</v>
      </c>
      <c r="B366" s="13" t="s">
        <v>89</v>
      </c>
      <c r="C366" s="13">
        <v>17778</v>
      </c>
      <c r="D366" s="13" t="s">
        <v>511</v>
      </c>
      <c r="E366" s="13">
        <v>420202</v>
      </c>
      <c r="F366" s="13" t="s">
        <v>77</v>
      </c>
      <c r="G366" s="13" t="s">
        <v>76</v>
      </c>
      <c r="H366" s="13">
        <v>27</v>
      </c>
      <c r="I366" s="13" t="s">
        <v>14</v>
      </c>
      <c r="J366" s="13">
        <v>15</v>
      </c>
      <c r="K366" s="13">
        <v>4.5</v>
      </c>
      <c r="L366" s="6">
        <v>105219</v>
      </c>
      <c r="M366" s="48">
        <f t="shared" si="5"/>
        <v>7102282.5</v>
      </c>
      <c r="N366" s="49"/>
    </row>
    <row r="367" spans="1:14" ht="16.5" x14ac:dyDescent="0.3">
      <c r="A367" s="47">
        <v>17</v>
      </c>
      <c r="B367" s="13" t="s">
        <v>89</v>
      </c>
      <c r="C367" s="13">
        <v>17614</v>
      </c>
      <c r="D367" s="13" t="s">
        <v>554</v>
      </c>
      <c r="E367" s="13">
        <v>420201</v>
      </c>
      <c r="F367" s="13" t="s">
        <v>75</v>
      </c>
      <c r="G367" s="13" t="s">
        <v>76</v>
      </c>
      <c r="H367" s="13">
        <v>27</v>
      </c>
      <c r="I367" s="13" t="s">
        <v>14</v>
      </c>
      <c r="J367" s="13">
        <v>110</v>
      </c>
      <c r="K367" s="13">
        <v>4.5</v>
      </c>
      <c r="L367" s="6">
        <v>105219</v>
      </c>
      <c r="M367" s="48">
        <f t="shared" si="5"/>
        <v>52083405</v>
      </c>
      <c r="N367" s="49"/>
    </row>
    <row r="368" spans="1:14" ht="16.5" x14ac:dyDescent="0.3">
      <c r="A368" s="47">
        <v>17</v>
      </c>
      <c r="B368" s="13" t="s">
        <v>89</v>
      </c>
      <c r="C368" s="13">
        <v>17615</v>
      </c>
      <c r="D368" s="13" t="s">
        <v>554</v>
      </c>
      <c r="E368" s="13">
        <v>420202</v>
      </c>
      <c r="F368" s="13" t="s">
        <v>77</v>
      </c>
      <c r="G368" s="13" t="s">
        <v>76</v>
      </c>
      <c r="H368" s="13">
        <v>27</v>
      </c>
      <c r="I368" s="13" t="s">
        <v>14</v>
      </c>
      <c r="J368" s="13">
        <v>45</v>
      </c>
      <c r="K368" s="13">
        <v>4.5</v>
      </c>
      <c r="L368" s="6">
        <v>105219</v>
      </c>
      <c r="M368" s="48">
        <f t="shared" si="5"/>
        <v>21306847.5</v>
      </c>
      <c r="N368" s="49"/>
    </row>
    <row r="369" spans="1:14" ht="16.5" x14ac:dyDescent="0.3">
      <c r="A369" s="47">
        <v>17</v>
      </c>
      <c r="B369" s="13" t="s">
        <v>89</v>
      </c>
      <c r="C369" s="13">
        <v>17380</v>
      </c>
      <c r="D369" s="13" t="s">
        <v>555</v>
      </c>
      <c r="E369" s="13">
        <v>420201</v>
      </c>
      <c r="F369" s="13" t="s">
        <v>75</v>
      </c>
      <c r="G369" s="13" t="s">
        <v>76</v>
      </c>
      <c r="H369" s="13">
        <v>27</v>
      </c>
      <c r="I369" s="13" t="s">
        <v>14</v>
      </c>
      <c r="J369" s="13">
        <v>110</v>
      </c>
      <c r="K369" s="13">
        <v>4.5</v>
      </c>
      <c r="L369" s="6">
        <v>105219</v>
      </c>
      <c r="M369" s="48">
        <f t="shared" si="5"/>
        <v>52083405</v>
      </c>
      <c r="N369" s="49"/>
    </row>
    <row r="370" spans="1:14" ht="16.5" x14ac:dyDescent="0.3">
      <c r="A370" s="47">
        <v>17</v>
      </c>
      <c r="B370" s="13" t="s">
        <v>89</v>
      </c>
      <c r="C370" s="13">
        <v>17380</v>
      </c>
      <c r="D370" s="13" t="s">
        <v>555</v>
      </c>
      <c r="E370" s="13">
        <v>420202</v>
      </c>
      <c r="F370" s="13" t="s">
        <v>77</v>
      </c>
      <c r="G370" s="13" t="s">
        <v>76</v>
      </c>
      <c r="H370" s="13">
        <v>27</v>
      </c>
      <c r="I370" s="13" t="s">
        <v>14</v>
      </c>
      <c r="J370" s="13">
        <v>50</v>
      </c>
      <c r="K370" s="13">
        <v>4.5</v>
      </c>
      <c r="L370" s="6">
        <v>105219</v>
      </c>
      <c r="M370" s="48">
        <f t="shared" si="5"/>
        <v>23674275</v>
      </c>
      <c r="N370" s="49"/>
    </row>
    <row r="371" spans="1:14" ht="16.5" x14ac:dyDescent="0.3">
      <c r="A371" s="47">
        <v>17</v>
      </c>
      <c r="B371" s="13" t="s">
        <v>89</v>
      </c>
      <c r="C371" s="13">
        <v>17272</v>
      </c>
      <c r="D371" s="13" t="s">
        <v>556</v>
      </c>
      <c r="E371" s="13">
        <v>420201</v>
      </c>
      <c r="F371" s="13" t="s">
        <v>75</v>
      </c>
      <c r="G371" s="13" t="s">
        <v>76</v>
      </c>
      <c r="H371" s="13">
        <v>27</v>
      </c>
      <c r="I371" s="13" t="s">
        <v>14</v>
      </c>
      <c r="J371" s="13">
        <v>30</v>
      </c>
      <c r="K371" s="13">
        <v>4.5</v>
      </c>
      <c r="L371" s="6">
        <v>105219</v>
      </c>
      <c r="M371" s="48">
        <f t="shared" si="5"/>
        <v>14204565</v>
      </c>
      <c r="N371" s="49"/>
    </row>
    <row r="372" spans="1:14" ht="16.5" x14ac:dyDescent="0.3">
      <c r="A372" s="47">
        <v>17</v>
      </c>
      <c r="B372" s="13" t="s">
        <v>89</v>
      </c>
      <c r="C372" s="13">
        <v>17272</v>
      </c>
      <c r="D372" s="13" t="s">
        <v>556</v>
      </c>
      <c r="E372" s="13">
        <v>420202</v>
      </c>
      <c r="F372" s="13" t="s">
        <v>77</v>
      </c>
      <c r="G372" s="13" t="s">
        <v>76</v>
      </c>
      <c r="H372" s="13">
        <v>27</v>
      </c>
      <c r="I372" s="13" t="s">
        <v>14</v>
      </c>
      <c r="J372" s="13">
        <v>15</v>
      </c>
      <c r="K372" s="13">
        <v>4.5</v>
      </c>
      <c r="L372" s="6">
        <v>105219</v>
      </c>
      <c r="M372" s="48">
        <f t="shared" si="5"/>
        <v>7102282.5</v>
      </c>
      <c r="N372" s="49"/>
    </row>
    <row r="373" spans="1:14" ht="16.5" x14ac:dyDescent="0.3">
      <c r="A373" s="47">
        <v>18</v>
      </c>
      <c r="B373" s="13" t="s">
        <v>24</v>
      </c>
      <c r="C373" s="13">
        <v>18001</v>
      </c>
      <c r="D373" s="13" t="s">
        <v>132</v>
      </c>
      <c r="E373" s="13">
        <v>420201</v>
      </c>
      <c r="F373" s="13" t="s">
        <v>75</v>
      </c>
      <c r="G373" s="13" t="s">
        <v>76</v>
      </c>
      <c r="H373" s="13">
        <v>27</v>
      </c>
      <c r="I373" s="13" t="s">
        <v>14</v>
      </c>
      <c r="J373" s="13">
        <v>120</v>
      </c>
      <c r="K373" s="13">
        <v>4.5</v>
      </c>
      <c r="L373" s="6">
        <v>90724</v>
      </c>
      <c r="M373" s="48">
        <f t="shared" si="5"/>
        <v>48990960</v>
      </c>
      <c r="N373" s="49"/>
    </row>
    <row r="374" spans="1:14" ht="16.5" x14ac:dyDescent="0.3">
      <c r="A374" s="47">
        <v>18</v>
      </c>
      <c r="B374" s="13" t="s">
        <v>24</v>
      </c>
      <c r="C374" s="13">
        <v>18001</v>
      </c>
      <c r="D374" s="13" t="s">
        <v>132</v>
      </c>
      <c r="E374" s="13">
        <v>420202</v>
      </c>
      <c r="F374" s="13" t="s">
        <v>77</v>
      </c>
      <c r="G374" s="13" t="s">
        <v>76</v>
      </c>
      <c r="H374" s="13">
        <v>27</v>
      </c>
      <c r="I374" s="13" t="s">
        <v>14</v>
      </c>
      <c r="J374" s="13">
        <v>60</v>
      </c>
      <c r="K374" s="13">
        <v>4.5</v>
      </c>
      <c r="L374" s="6">
        <v>90724</v>
      </c>
      <c r="M374" s="48">
        <f t="shared" si="5"/>
        <v>24495480</v>
      </c>
      <c r="N374" s="49"/>
    </row>
    <row r="375" spans="1:14" ht="16.5" x14ac:dyDescent="0.3">
      <c r="A375" s="47">
        <v>18</v>
      </c>
      <c r="B375" s="13" t="s">
        <v>24</v>
      </c>
      <c r="C375" s="13">
        <v>18150</v>
      </c>
      <c r="D375" s="13" t="s">
        <v>133</v>
      </c>
      <c r="E375" s="13">
        <v>420201</v>
      </c>
      <c r="F375" s="13" t="s">
        <v>75</v>
      </c>
      <c r="G375" s="13" t="s">
        <v>76</v>
      </c>
      <c r="H375" s="13">
        <v>27</v>
      </c>
      <c r="I375" s="13" t="s">
        <v>14</v>
      </c>
      <c r="J375" s="13">
        <v>60</v>
      </c>
      <c r="K375" s="13">
        <v>4.5</v>
      </c>
      <c r="L375" s="6">
        <v>90724</v>
      </c>
      <c r="M375" s="48">
        <f t="shared" si="5"/>
        <v>24495480</v>
      </c>
      <c r="N375" s="49"/>
    </row>
    <row r="376" spans="1:14" ht="16.5" x14ac:dyDescent="0.3">
      <c r="A376" s="47">
        <v>18</v>
      </c>
      <c r="B376" s="13" t="s">
        <v>24</v>
      </c>
      <c r="C376" s="13">
        <v>18150</v>
      </c>
      <c r="D376" s="13" t="s">
        <v>133</v>
      </c>
      <c r="E376" s="13">
        <v>420202</v>
      </c>
      <c r="F376" s="13" t="s">
        <v>77</v>
      </c>
      <c r="G376" s="13" t="s">
        <v>76</v>
      </c>
      <c r="H376" s="13">
        <v>27</v>
      </c>
      <c r="I376" s="13" t="s">
        <v>14</v>
      </c>
      <c r="J376" s="13">
        <v>30</v>
      </c>
      <c r="K376" s="13">
        <v>4.5</v>
      </c>
      <c r="L376" s="6">
        <v>90724</v>
      </c>
      <c r="M376" s="48">
        <f t="shared" si="5"/>
        <v>12247740</v>
      </c>
      <c r="N376" s="49"/>
    </row>
    <row r="377" spans="1:14" ht="16.5" x14ac:dyDescent="0.3">
      <c r="A377" s="47">
        <v>18</v>
      </c>
      <c r="B377" s="13" t="s">
        <v>24</v>
      </c>
      <c r="C377" s="13">
        <v>18247</v>
      </c>
      <c r="D377" s="13" t="s">
        <v>134</v>
      </c>
      <c r="E377" s="13">
        <v>420201</v>
      </c>
      <c r="F377" s="13" t="s">
        <v>75</v>
      </c>
      <c r="G377" s="13" t="s">
        <v>76</v>
      </c>
      <c r="H377" s="13">
        <v>27</v>
      </c>
      <c r="I377" s="13" t="s">
        <v>14</v>
      </c>
      <c r="J377" s="13">
        <v>60</v>
      </c>
      <c r="K377" s="13">
        <v>4.5</v>
      </c>
      <c r="L377" s="6">
        <v>90724</v>
      </c>
      <c r="M377" s="48">
        <f t="shared" si="5"/>
        <v>24495480</v>
      </c>
      <c r="N377" s="49"/>
    </row>
    <row r="378" spans="1:14" ht="16.5" x14ac:dyDescent="0.3">
      <c r="A378" s="47">
        <v>18</v>
      </c>
      <c r="B378" s="13" t="s">
        <v>24</v>
      </c>
      <c r="C378" s="13">
        <v>18247</v>
      </c>
      <c r="D378" s="13" t="s">
        <v>134</v>
      </c>
      <c r="E378" s="13">
        <v>420202</v>
      </c>
      <c r="F378" s="13" t="s">
        <v>77</v>
      </c>
      <c r="G378" s="13" t="s">
        <v>76</v>
      </c>
      <c r="H378" s="13">
        <v>27</v>
      </c>
      <c r="I378" s="13" t="s">
        <v>14</v>
      </c>
      <c r="J378" s="13">
        <v>30</v>
      </c>
      <c r="K378" s="13">
        <v>4.5</v>
      </c>
      <c r="L378" s="6">
        <v>90724</v>
      </c>
      <c r="M378" s="48">
        <f t="shared" si="5"/>
        <v>12247740</v>
      </c>
      <c r="N378" s="49"/>
    </row>
    <row r="379" spans="1:14" ht="16.5" x14ac:dyDescent="0.3">
      <c r="A379" s="47">
        <v>18</v>
      </c>
      <c r="B379" s="13" t="s">
        <v>24</v>
      </c>
      <c r="C379" s="13">
        <v>18410</v>
      </c>
      <c r="D379" s="13" t="s">
        <v>135</v>
      </c>
      <c r="E379" s="13">
        <v>420201</v>
      </c>
      <c r="F379" s="13" t="s">
        <v>75</v>
      </c>
      <c r="G379" s="13" t="s">
        <v>76</v>
      </c>
      <c r="H379" s="13">
        <v>27</v>
      </c>
      <c r="I379" s="13" t="s">
        <v>14</v>
      </c>
      <c r="J379" s="13">
        <v>60</v>
      </c>
      <c r="K379" s="13">
        <v>4.5</v>
      </c>
      <c r="L379" s="6">
        <v>90724</v>
      </c>
      <c r="M379" s="48">
        <f t="shared" si="5"/>
        <v>24495480</v>
      </c>
      <c r="N379" s="49"/>
    </row>
    <row r="380" spans="1:14" ht="16.5" x14ac:dyDescent="0.3">
      <c r="A380" s="47">
        <v>18</v>
      </c>
      <c r="B380" s="13" t="s">
        <v>24</v>
      </c>
      <c r="C380" s="13">
        <v>18410</v>
      </c>
      <c r="D380" s="13" t="s">
        <v>135</v>
      </c>
      <c r="E380" s="13">
        <v>420202</v>
      </c>
      <c r="F380" s="13" t="s">
        <v>77</v>
      </c>
      <c r="G380" s="13" t="s">
        <v>76</v>
      </c>
      <c r="H380" s="13">
        <v>27</v>
      </c>
      <c r="I380" s="13" t="s">
        <v>14</v>
      </c>
      <c r="J380" s="13">
        <v>30</v>
      </c>
      <c r="K380" s="13">
        <v>4.5</v>
      </c>
      <c r="L380" s="6">
        <v>90724</v>
      </c>
      <c r="M380" s="48">
        <f t="shared" si="5"/>
        <v>12247740</v>
      </c>
      <c r="N380" s="49"/>
    </row>
    <row r="381" spans="1:14" ht="16.5" x14ac:dyDescent="0.3">
      <c r="A381" s="47">
        <v>18</v>
      </c>
      <c r="B381" s="13" t="s">
        <v>24</v>
      </c>
      <c r="C381" s="13">
        <v>18592</v>
      </c>
      <c r="D381" s="13" t="s">
        <v>136</v>
      </c>
      <c r="E381" s="13">
        <v>420201</v>
      </c>
      <c r="F381" s="13" t="s">
        <v>75</v>
      </c>
      <c r="G381" s="13" t="s">
        <v>76</v>
      </c>
      <c r="H381" s="13">
        <v>27</v>
      </c>
      <c r="I381" s="13" t="s">
        <v>14</v>
      </c>
      <c r="J381" s="13">
        <v>60</v>
      </c>
      <c r="K381" s="13">
        <v>4.5</v>
      </c>
      <c r="L381" s="6">
        <v>90724</v>
      </c>
      <c r="M381" s="48">
        <f t="shared" si="5"/>
        <v>24495480</v>
      </c>
      <c r="N381" s="49"/>
    </row>
    <row r="382" spans="1:14" ht="16.5" x14ac:dyDescent="0.3">
      <c r="A382" s="47">
        <v>18</v>
      </c>
      <c r="B382" s="13" t="s">
        <v>24</v>
      </c>
      <c r="C382" s="13">
        <v>18592</v>
      </c>
      <c r="D382" s="13" t="s">
        <v>136</v>
      </c>
      <c r="E382" s="13">
        <v>420202</v>
      </c>
      <c r="F382" s="13" t="s">
        <v>77</v>
      </c>
      <c r="G382" s="13" t="s">
        <v>76</v>
      </c>
      <c r="H382" s="13">
        <v>27</v>
      </c>
      <c r="I382" s="13" t="s">
        <v>14</v>
      </c>
      <c r="J382" s="13">
        <v>30</v>
      </c>
      <c r="K382" s="13">
        <v>4.5</v>
      </c>
      <c r="L382" s="6">
        <v>90724</v>
      </c>
      <c r="M382" s="48">
        <f t="shared" si="5"/>
        <v>12247740</v>
      </c>
      <c r="N382" s="49"/>
    </row>
    <row r="383" spans="1:14" ht="16.5" x14ac:dyDescent="0.3">
      <c r="A383" s="47">
        <v>18</v>
      </c>
      <c r="B383" s="13" t="s">
        <v>24</v>
      </c>
      <c r="C383" s="13">
        <v>18753</v>
      </c>
      <c r="D383" s="13" t="s">
        <v>137</v>
      </c>
      <c r="E383" s="13">
        <v>420201</v>
      </c>
      <c r="F383" s="13" t="s">
        <v>75</v>
      </c>
      <c r="G383" s="13" t="s">
        <v>76</v>
      </c>
      <c r="H383" s="13">
        <v>27</v>
      </c>
      <c r="I383" s="13" t="s">
        <v>14</v>
      </c>
      <c r="J383" s="13">
        <v>130</v>
      </c>
      <c r="K383" s="13">
        <v>4.5</v>
      </c>
      <c r="L383" s="6">
        <v>90724</v>
      </c>
      <c r="M383" s="48">
        <f t="shared" si="5"/>
        <v>53073540</v>
      </c>
      <c r="N383" s="49"/>
    </row>
    <row r="384" spans="1:14" ht="16.5" x14ac:dyDescent="0.3">
      <c r="A384" s="47">
        <v>18</v>
      </c>
      <c r="B384" s="13" t="s">
        <v>24</v>
      </c>
      <c r="C384" s="13">
        <v>18753</v>
      </c>
      <c r="D384" s="13" t="s">
        <v>137</v>
      </c>
      <c r="E384" s="13">
        <v>420202</v>
      </c>
      <c r="F384" s="13" t="s">
        <v>77</v>
      </c>
      <c r="G384" s="13" t="s">
        <v>76</v>
      </c>
      <c r="H384" s="13">
        <v>27</v>
      </c>
      <c r="I384" s="13" t="s">
        <v>14</v>
      </c>
      <c r="J384" s="13">
        <v>60</v>
      </c>
      <c r="K384" s="13">
        <v>4.5</v>
      </c>
      <c r="L384" s="6">
        <v>90724</v>
      </c>
      <c r="M384" s="48">
        <f t="shared" si="5"/>
        <v>24495480</v>
      </c>
      <c r="N384" s="49"/>
    </row>
    <row r="385" spans="1:14" ht="16.5" x14ac:dyDescent="0.3">
      <c r="A385" s="47">
        <v>18</v>
      </c>
      <c r="B385" s="13" t="s">
        <v>24</v>
      </c>
      <c r="C385" s="13">
        <v>18785</v>
      </c>
      <c r="D385" s="13" t="s">
        <v>138</v>
      </c>
      <c r="E385" s="13">
        <v>420201</v>
      </c>
      <c r="F385" s="13" t="s">
        <v>75</v>
      </c>
      <c r="G385" s="13" t="s">
        <v>76</v>
      </c>
      <c r="H385" s="13">
        <v>27</v>
      </c>
      <c r="I385" s="13" t="s">
        <v>14</v>
      </c>
      <c r="J385" s="13">
        <v>60</v>
      </c>
      <c r="K385" s="13">
        <v>4.5</v>
      </c>
      <c r="L385" s="6">
        <v>90724</v>
      </c>
      <c r="M385" s="48">
        <f t="shared" si="5"/>
        <v>24495480</v>
      </c>
      <c r="N385" s="49"/>
    </row>
    <row r="386" spans="1:14" ht="16.5" x14ac:dyDescent="0.3">
      <c r="A386" s="47">
        <v>18</v>
      </c>
      <c r="B386" s="13" t="s">
        <v>24</v>
      </c>
      <c r="C386" s="13">
        <v>18785</v>
      </c>
      <c r="D386" s="13" t="s">
        <v>138</v>
      </c>
      <c r="E386" s="13">
        <v>420202</v>
      </c>
      <c r="F386" s="13" t="s">
        <v>77</v>
      </c>
      <c r="G386" s="13" t="s">
        <v>76</v>
      </c>
      <c r="H386" s="13">
        <v>27</v>
      </c>
      <c r="I386" s="13" t="s">
        <v>14</v>
      </c>
      <c r="J386" s="13">
        <v>30</v>
      </c>
      <c r="K386" s="13">
        <v>4.5</v>
      </c>
      <c r="L386" s="6">
        <v>90724</v>
      </c>
      <c r="M386" s="48">
        <f t="shared" si="5"/>
        <v>12247740</v>
      </c>
      <c r="N386" s="49"/>
    </row>
    <row r="387" spans="1:14" ht="16.5" x14ac:dyDescent="0.3">
      <c r="A387" s="47">
        <v>18</v>
      </c>
      <c r="B387" s="13" t="s">
        <v>24</v>
      </c>
      <c r="C387" s="13">
        <v>18029</v>
      </c>
      <c r="D387" s="13" t="s">
        <v>175</v>
      </c>
      <c r="E387" s="13">
        <v>420201</v>
      </c>
      <c r="F387" s="13" t="s">
        <v>75</v>
      </c>
      <c r="G387" s="13" t="s">
        <v>76</v>
      </c>
      <c r="H387" s="13">
        <v>27</v>
      </c>
      <c r="I387" s="13" t="s">
        <v>14</v>
      </c>
      <c r="J387" s="13">
        <v>50</v>
      </c>
      <c r="K387" s="13">
        <v>4.5</v>
      </c>
      <c r="L387" s="6">
        <v>90724</v>
      </c>
      <c r="M387" s="48">
        <f t="shared" ref="M387:M450" si="6">J387*K387*L387</f>
        <v>20412900</v>
      </c>
      <c r="N387" s="49"/>
    </row>
    <row r="388" spans="1:14" ht="16.5" x14ac:dyDescent="0.3">
      <c r="A388" s="47">
        <v>18</v>
      </c>
      <c r="B388" s="13" t="s">
        <v>24</v>
      </c>
      <c r="C388" s="13">
        <v>18029</v>
      </c>
      <c r="D388" s="13" t="s">
        <v>175</v>
      </c>
      <c r="E388" s="13">
        <v>420202</v>
      </c>
      <c r="F388" s="13" t="s">
        <v>77</v>
      </c>
      <c r="G388" s="13" t="s">
        <v>76</v>
      </c>
      <c r="H388" s="13">
        <v>27</v>
      </c>
      <c r="I388" s="13" t="s">
        <v>14</v>
      </c>
      <c r="J388" s="13">
        <v>20</v>
      </c>
      <c r="K388" s="13">
        <v>4.5</v>
      </c>
      <c r="L388" s="6">
        <v>90724</v>
      </c>
      <c r="M388" s="48">
        <f t="shared" si="6"/>
        <v>8165160</v>
      </c>
      <c r="N388" s="49"/>
    </row>
    <row r="389" spans="1:14" ht="16.5" x14ac:dyDescent="0.3">
      <c r="A389" s="47">
        <v>18</v>
      </c>
      <c r="B389" s="13" t="s">
        <v>24</v>
      </c>
      <c r="C389" s="13">
        <v>18094</v>
      </c>
      <c r="D389" s="13" t="s">
        <v>566</v>
      </c>
      <c r="E389" s="13">
        <v>420201</v>
      </c>
      <c r="F389" s="13" t="s">
        <v>75</v>
      </c>
      <c r="G389" s="13" t="s">
        <v>76</v>
      </c>
      <c r="H389" s="13">
        <v>27</v>
      </c>
      <c r="I389" s="13" t="s">
        <v>14</v>
      </c>
      <c r="J389" s="13">
        <v>60</v>
      </c>
      <c r="K389" s="13">
        <v>4.5</v>
      </c>
      <c r="L389" s="6">
        <v>90724</v>
      </c>
      <c r="M389" s="48">
        <f t="shared" si="6"/>
        <v>24495480</v>
      </c>
      <c r="N389" s="49"/>
    </row>
    <row r="390" spans="1:14" ht="16.5" x14ac:dyDescent="0.3">
      <c r="A390" s="47">
        <v>18</v>
      </c>
      <c r="B390" s="13" t="s">
        <v>24</v>
      </c>
      <c r="C390" s="13">
        <v>18094</v>
      </c>
      <c r="D390" s="13" t="s">
        <v>566</v>
      </c>
      <c r="E390" s="13">
        <v>420202</v>
      </c>
      <c r="F390" s="13" t="s">
        <v>77</v>
      </c>
      <c r="G390" s="13" t="s">
        <v>76</v>
      </c>
      <c r="H390" s="13">
        <v>27</v>
      </c>
      <c r="I390" s="13" t="s">
        <v>14</v>
      </c>
      <c r="J390" s="13">
        <v>20</v>
      </c>
      <c r="K390" s="13">
        <v>4.5</v>
      </c>
      <c r="L390" s="6">
        <v>90724</v>
      </c>
      <c r="M390" s="48">
        <f t="shared" si="6"/>
        <v>8165160</v>
      </c>
      <c r="N390" s="49"/>
    </row>
    <row r="391" spans="1:14" ht="16.5" x14ac:dyDescent="0.3">
      <c r="A391" s="47">
        <v>18</v>
      </c>
      <c r="B391" s="13" t="s">
        <v>24</v>
      </c>
      <c r="C391" s="13">
        <v>18256</v>
      </c>
      <c r="D391" s="13" t="s">
        <v>567</v>
      </c>
      <c r="E391" s="13">
        <v>420201</v>
      </c>
      <c r="F391" s="13" t="s">
        <v>75</v>
      </c>
      <c r="G391" s="13" t="s">
        <v>76</v>
      </c>
      <c r="H391" s="13">
        <v>27</v>
      </c>
      <c r="I391" s="13" t="s">
        <v>14</v>
      </c>
      <c r="J391" s="13">
        <v>60</v>
      </c>
      <c r="K391" s="13">
        <v>4.5</v>
      </c>
      <c r="L391" s="6">
        <v>90724</v>
      </c>
      <c r="M391" s="48">
        <f t="shared" si="6"/>
        <v>24495480</v>
      </c>
      <c r="N391" s="49"/>
    </row>
    <row r="392" spans="1:14" ht="16.5" x14ac:dyDescent="0.3">
      <c r="A392" s="47">
        <v>18</v>
      </c>
      <c r="B392" s="13" t="s">
        <v>24</v>
      </c>
      <c r="C392" s="13">
        <v>18256</v>
      </c>
      <c r="D392" s="13" t="s">
        <v>567</v>
      </c>
      <c r="E392" s="13">
        <v>420202</v>
      </c>
      <c r="F392" s="13" t="s">
        <v>77</v>
      </c>
      <c r="G392" s="13" t="s">
        <v>76</v>
      </c>
      <c r="H392" s="13">
        <v>27</v>
      </c>
      <c r="I392" s="13" t="s">
        <v>14</v>
      </c>
      <c r="J392" s="13">
        <v>20</v>
      </c>
      <c r="K392" s="13">
        <v>4.5</v>
      </c>
      <c r="L392" s="6">
        <v>90724</v>
      </c>
      <c r="M392" s="48">
        <f t="shared" si="6"/>
        <v>8165160</v>
      </c>
      <c r="N392" s="49"/>
    </row>
    <row r="393" spans="1:14" ht="16.5" x14ac:dyDescent="0.3">
      <c r="A393" s="47">
        <v>18</v>
      </c>
      <c r="B393" s="13" t="s">
        <v>24</v>
      </c>
      <c r="C393" s="13">
        <v>18479</v>
      </c>
      <c r="D393" s="13" t="s">
        <v>568</v>
      </c>
      <c r="E393" s="13">
        <v>420201</v>
      </c>
      <c r="F393" s="13" t="s">
        <v>75</v>
      </c>
      <c r="G393" s="13" t="s">
        <v>76</v>
      </c>
      <c r="H393" s="13">
        <v>27</v>
      </c>
      <c r="I393" s="13" t="s">
        <v>14</v>
      </c>
      <c r="J393" s="13">
        <v>60</v>
      </c>
      <c r="K393" s="13">
        <v>4.5</v>
      </c>
      <c r="L393" s="6">
        <v>90724</v>
      </c>
      <c r="M393" s="48">
        <f t="shared" si="6"/>
        <v>24495480</v>
      </c>
      <c r="N393" s="49"/>
    </row>
    <row r="394" spans="1:14" ht="16.5" x14ac:dyDescent="0.3">
      <c r="A394" s="47">
        <v>18</v>
      </c>
      <c r="B394" s="13" t="s">
        <v>24</v>
      </c>
      <c r="C394" s="13">
        <v>18479</v>
      </c>
      <c r="D394" s="13" t="s">
        <v>568</v>
      </c>
      <c r="E394" s="13">
        <v>420202</v>
      </c>
      <c r="F394" s="13" t="s">
        <v>77</v>
      </c>
      <c r="G394" s="13" t="s">
        <v>76</v>
      </c>
      <c r="H394" s="13">
        <v>27</v>
      </c>
      <c r="I394" s="13" t="s">
        <v>14</v>
      </c>
      <c r="J394" s="13">
        <v>20</v>
      </c>
      <c r="K394" s="13">
        <v>4.5</v>
      </c>
      <c r="L394" s="6">
        <v>90724</v>
      </c>
      <c r="M394" s="48">
        <f t="shared" si="6"/>
        <v>8165160</v>
      </c>
      <c r="N394" s="49"/>
    </row>
    <row r="395" spans="1:14" ht="16.5" x14ac:dyDescent="0.3">
      <c r="A395" s="47">
        <v>85</v>
      </c>
      <c r="B395" s="13" t="s">
        <v>266</v>
      </c>
      <c r="C395" s="13">
        <v>85001</v>
      </c>
      <c r="D395" s="13" t="s">
        <v>267</v>
      </c>
      <c r="E395" s="13">
        <v>420201</v>
      </c>
      <c r="F395" s="13" t="s">
        <v>75</v>
      </c>
      <c r="G395" s="13" t="s">
        <v>76</v>
      </c>
      <c r="H395" s="13">
        <v>11</v>
      </c>
      <c r="I395" s="13" t="s">
        <v>14</v>
      </c>
      <c r="J395" s="13">
        <v>370</v>
      </c>
      <c r="K395" s="13">
        <v>4.5</v>
      </c>
      <c r="L395" s="6">
        <v>94624</v>
      </c>
      <c r="M395" s="48">
        <f t="shared" si="6"/>
        <v>157548960</v>
      </c>
      <c r="N395" s="49"/>
    </row>
    <row r="396" spans="1:14" ht="16.5" x14ac:dyDescent="0.3">
      <c r="A396" s="47">
        <v>85</v>
      </c>
      <c r="B396" s="13" t="s">
        <v>266</v>
      </c>
      <c r="C396" s="13">
        <v>85001</v>
      </c>
      <c r="D396" s="13" t="s">
        <v>267</v>
      </c>
      <c r="E396" s="13">
        <v>420202</v>
      </c>
      <c r="F396" s="13" t="s">
        <v>77</v>
      </c>
      <c r="G396" s="13" t="s">
        <v>76</v>
      </c>
      <c r="H396" s="13">
        <v>11</v>
      </c>
      <c r="I396" s="13" t="s">
        <v>14</v>
      </c>
      <c r="J396" s="13">
        <v>160</v>
      </c>
      <c r="K396" s="13">
        <v>4.5</v>
      </c>
      <c r="L396" s="6">
        <v>94624</v>
      </c>
      <c r="M396" s="48">
        <f t="shared" si="6"/>
        <v>68129280</v>
      </c>
      <c r="N396" s="49"/>
    </row>
    <row r="397" spans="1:14" ht="16.5" x14ac:dyDescent="0.3">
      <c r="A397" s="47">
        <v>85</v>
      </c>
      <c r="B397" s="13" t="s">
        <v>266</v>
      </c>
      <c r="C397" s="13">
        <v>85010</v>
      </c>
      <c r="D397" s="13" t="s">
        <v>268</v>
      </c>
      <c r="E397" s="13">
        <v>420201</v>
      </c>
      <c r="F397" s="13" t="s">
        <v>75</v>
      </c>
      <c r="G397" s="13" t="s">
        <v>76</v>
      </c>
      <c r="H397" s="13">
        <v>11</v>
      </c>
      <c r="I397" s="13" t="s">
        <v>14</v>
      </c>
      <c r="J397" s="13">
        <v>70</v>
      </c>
      <c r="K397" s="13">
        <v>4.5</v>
      </c>
      <c r="L397" s="6">
        <v>94624</v>
      </c>
      <c r="M397" s="48">
        <f t="shared" si="6"/>
        <v>29806560</v>
      </c>
      <c r="N397" s="49"/>
    </row>
    <row r="398" spans="1:14" ht="16.5" x14ac:dyDescent="0.3">
      <c r="A398" s="47">
        <v>85</v>
      </c>
      <c r="B398" s="13" t="s">
        <v>266</v>
      </c>
      <c r="C398" s="13">
        <v>85010</v>
      </c>
      <c r="D398" s="13" t="s">
        <v>268</v>
      </c>
      <c r="E398" s="13">
        <v>420202</v>
      </c>
      <c r="F398" s="13" t="s">
        <v>77</v>
      </c>
      <c r="G398" s="13" t="s">
        <v>76</v>
      </c>
      <c r="H398" s="13">
        <v>11</v>
      </c>
      <c r="I398" s="13" t="s">
        <v>14</v>
      </c>
      <c r="J398" s="13">
        <v>30</v>
      </c>
      <c r="K398" s="13">
        <v>4.5</v>
      </c>
      <c r="L398" s="6">
        <v>94624</v>
      </c>
      <c r="M398" s="48">
        <f t="shared" si="6"/>
        <v>12774240</v>
      </c>
      <c r="N398" s="49"/>
    </row>
    <row r="399" spans="1:14" ht="16.5" x14ac:dyDescent="0.3">
      <c r="A399" s="47">
        <v>85</v>
      </c>
      <c r="B399" s="13" t="s">
        <v>266</v>
      </c>
      <c r="C399" s="13">
        <v>85125</v>
      </c>
      <c r="D399" s="13" t="s">
        <v>269</v>
      </c>
      <c r="E399" s="13">
        <v>420201</v>
      </c>
      <c r="F399" s="13" t="s">
        <v>75</v>
      </c>
      <c r="G399" s="13" t="s">
        <v>76</v>
      </c>
      <c r="H399" s="13">
        <v>11</v>
      </c>
      <c r="I399" s="13" t="s">
        <v>14</v>
      </c>
      <c r="J399" s="13">
        <v>60</v>
      </c>
      <c r="K399" s="13">
        <v>4.5</v>
      </c>
      <c r="L399" s="6">
        <v>94624</v>
      </c>
      <c r="M399" s="48">
        <f t="shared" si="6"/>
        <v>25548480</v>
      </c>
      <c r="N399" s="49"/>
    </row>
    <row r="400" spans="1:14" ht="16.5" x14ac:dyDescent="0.3">
      <c r="A400" s="47">
        <v>85</v>
      </c>
      <c r="B400" s="13" t="s">
        <v>266</v>
      </c>
      <c r="C400" s="13">
        <v>85125</v>
      </c>
      <c r="D400" s="13" t="s">
        <v>269</v>
      </c>
      <c r="E400" s="13">
        <v>420202</v>
      </c>
      <c r="F400" s="13" t="s">
        <v>77</v>
      </c>
      <c r="G400" s="13" t="s">
        <v>76</v>
      </c>
      <c r="H400" s="13">
        <v>11</v>
      </c>
      <c r="I400" s="13" t="s">
        <v>14</v>
      </c>
      <c r="J400" s="13">
        <v>30</v>
      </c>
      <c r="K400" s="13">
        <v>4.5</v>
      </c>
      <c r="L400" s="6">
        <v>94624</v>
      </c>
      <c r="M400" s="48">
        <f t="shared" si="6"/>
        <v>12774240</v>
      </c>
      <c r="N400" s="49"/>
    </row>
    <row r="401" spans="1:14" ht="16.5" x14ac:dyDescent="0.3">
      <c r="A401" s="47">
        <v>85</v>
      </c>
      <c r="B401" s="13" t="s">
        <v>266</v>
      </c>
      <c r="C401" s="13">
        <v>85139</v>
      </c>
      <c r="D401" s="13" t="s">
        <v>270</v>
      </c>
      <c r="E401" s="13">
        <v>420201</v>
      </c>
      <c r="F401" s="13" t="s">
        <v>75</v>
      </c>
      <c r="G401" s="13" t="s">
        <v>76</v>
      </c>
      <c r="H401" s="13">
        <v>11</v>
      </c>
      <c r="I401" s="13" t="s">
        <v>14</v>
      </c>
      <c r="J401" s="13">
        <v>60</v>
      </c>
      <c r="K401" s="13">
        <v>4.5</v>
      </c>
      <c r="L401" s="6">
        <v>94624</v>
      </c>
      <c r="M401" s="48">
        <f t="shared" si="6"/>
        <v>25548480</v>
      </c>
      <c r="N401" s="49"/>
    </row>
    <row r="402" spans="1:14" ht="16.5" x14ac:dyDescent="0.3">
      <c r="A402" s="47">
        <v>85</v>
      </c>
      <c r="B402" s="13" t="s">
        <v>266</v>
      </c>
      <c r="C402" s="13">
        <v>85139</v>
      </c>
      <c r="D402" s="13" t="s">
        <v>270</v>
      </c>
      <c r="E402" s="13">
        <v>420202</v>
      </c>
      <c r="F402" s="13" t="s">
        <v>77</v>
      </c>
      <c r="G402" s="13" t="s">
        <v>76</v>
      </c>
      <c r="H402" s="13">
        <v>11</v>
      </c>
      <c r="I402" s="13" t="s">
        <v>14</v>
      </c>
      <c r="J402" s="13">
        <v>30</v>
      </c>
      <c r="K402" s="13">
        <v>4.5</v>
      </c>
      <c r="L402" s="6">
        <v>94624</v>
      </c>
      <c r="M402" s="48">
        <f t="shared" si="6"/>
        <v>12774240</v>
      </c>
      <c r="N402" s="49"/>
    </row>
    <row r="403" spans="1:14" ht="16.5" x14ac:dyDescent="0.3">
      <c r="A403" s="47">
        <v>85</v>
      </c>
      <c r="B403" s="13" t="s">
        <v>266</v>
      </c>
      <c r="C403" s="13">
        <v>85230</v>
      </c>
      <c r="D403" s="13" t="s">
        <v>271</v>
      </c>
      <c r="E403" s="13">
        <v>420201</v>
      </c>
      <c r="F403" s="13" t="s">
        <v>75</v>
      </c>
      <c r="G403" s="13" t="s">
        <v>76</v>
      </c>
      <c r="H403" s="13">
        <v>11</v>
      </c>
      <c r="I403" s="13" t="s">
        <v>14</v>
      </c>
      <c r="J403" s="13">
        <v>60</v>
      </c>
      <c r="K403" s="13">
        <v>4.5</v>
      </c>
      <c r="L403" s="6">
        <v>94624</v>
      </c>
      <c r="M403" s="48">
        <f t="shared" si="6"/>
        <v>25548480</v>
      </c>
      <c r="N403" s="49"/>
    </row>
    <row r="404" spans="1:14" ht="16.5" x14ac:dyDescent="0.3">
      <c r="A404" s="47">
        <v>85</v>
      </c>
      <c r="B404" s="13" t="s">
        <v>266</v>
      </c>
      <c r="C404" s="13">
        <v>85230</v>
      </c>
      <c r="D404" s="13" t="s">
        <v>271</v>
      </c>
      <c r="E404" s="13">
        <v>420202</v>
      </c>
      <c r="F404" s="13" t="s">
        <v>77</v>
      </c>
      <c r="G404" s="13" t="s">
        <v>76</v>
      </c>
      <c r="H404" s="13">
        <v>11</v>
      </c>
      <c r="I404" s="13" t="s">
        <v>14</v>
      </c>
      <c r="J404" s="13">
        <v>30</v>
      </c>
      <c r="K404" s="13">
        <v>4.5</v>
      </c>
      <c r="L404" s="6">
        <v>94624</v>
      </c>
      <c r="M404" s="48">
        <f t="shared" si="6"/>
        <v>12774240</v>
      </c>
      <c r="N404" s="49"/>
    </row>
    <row r="405" spans="1:14" ht="16.5" x14ac:dyDescent="0.3">
      <c r="A405" s="47">
        <v>85</v>
      </c>
      <c r="B405" s="13" t="s">
        <v>266</v>
      </c>
      <c r="C405" s="13">
        <v>85250</v>
      </c>
      <c r="D405" s="13" t="s">
        <v>272</v>
      </c>
      <c r="E405" s="13">
        <v>420201</v>
      </c>
      <c r="F405" s="13" t="s">
        <v>75</v>
      </c>
      <c r="G405" s="13" t="s">
        <v>76</v>
      </c>
      <c r="H405" s="13">
        <v>11</v>
      </c>
      <c r="I405" s="13" t="s">
        <v>14</v>
      </c>
      <c r="J405" s="13">
        <v>180</v>
      </c>
      <c r="K405" s="13">
        <v>4.5</v>
      </c>
      <c r="L405" s="6">
        <v>94624</v>
      </c>
      <c r="M405" s="48">
        <f t="shared" si="6"/>
        <v>76645440</v>
      </c>
      <c r="N405" s="49"/>
    </row>
    <row r="406" spans="1:14" ht="16.5" x14ac:dyDescent="0.3">
      <c r="A406" s="47">
        <v>85</v>
      </c>
      <c r="B406" s="13" t="s">
        <v>266</v>
      </c>
      <c r="C406" s="13">
        <v>85250</v>
      </c>
      <c r="D406" s="13" t="s">
        <v>272</v>
      </c>
      <c r="E406" s="13">
        <v>420202</v>
      </c>
      <c r="F406" s="13" t="s">
        <v>77</v>
      </c>
      <c r="G406" s="13" t="s">
        <v>76</v>
      </c>
      <c r="H406" s="13">
        <v>11</v>
      </c>
      <c r="I406" s="13" t="s">
        <v>14</v>
      </c>
      <c r="J406" s="13">
        <v>90</v>
      </c>
      <c r="K406" s="13">
        <v>4.5</v>
      </c>
      <c r="L406" s="6">
        <v>94624</v>
      </c>
      <c r="M406" s="48">
        <f t="shared" si="6"/>
        <v>38322720</v>
      </c>
      <c r="N406" s="49"/>
    </row>
    <row r="407" spans="1:14" ht="16.5" x14ac:dyDescent="0.3">
      <c r="A407" s="47">
        <v>85</v>
      </c>
      <c r="B407" s="13" t="s">
        <v>266</v>
      </c>
      <c r="C407" s="13">
        <v>85263</v>
      </c>
      <c r="D407" s="13" t="s">
        <v>273</v>
      </c>
      <c r="E407" s="13">
        <v>420201</v>
      </c>
      <c r="F407" s="13" t="s">
        <v>75</v>
      </c>
      <c r="G407" s="13" t="s">
        <v>76</v>
      </c>
      <c r="H407" s="13">
        <v>11</v>
      </c>
      <c r="I407" s="13" t="s">
        <v>14</v>
      </c>
      <c r="J407" s="13">
        <v>60</v>
      </c>
      <c r="K407" s="13">
        <v>4.5</v>
      </c>
      <c r="L407" s="6">
        <v>94624</v>
      </c>
      <c r="M407" s="48">
        <f t="shared" si="6"/>
        <v>25548480</v>
      </c>
      <c r="N407" s="49"/>
    </row>
    <row r="408" spans="1:14" ht="16.5" x14ac:dyDescent="0.3">
      <c r="A408" s="47">
        <v>85</v>
      </c>
      <c r="B408" s="13" t="s">
        <v>266</v>
      </c>
      <c r="C408" s="13">
        <v>85263</v>
      </c>
      <c r="D408" s="13" t="s">
        <v>273</v>
      </c>
      <c r="E408" s="13">
        <v>420202</v>
      </c>
      <c r="F408" s="13" t="s">
        <v>77</v>
      </c>
      <c r="G408" s="13" t="s">
        <v>76</v>
      </c>
      <c r="H408" s="13">
        <v>11</v>
      </c>
      <c r="I408" s="13" t="s">
        <v>14</v>
      </c>
      <c r="J408" s="13">
        <v>30</v>
      </c>
      <c r="K408" s="13">
        <v>4.5</v>
      </c>
      <c r="L408" s="6">
        <v>94624</v>
      </c>
      <c r="M408" s="48">
        <f t="shared" si="6"/>
        <v>12774240</v>
      </c>
      <c r="N408" s="49"/>
    </row>
    <row r="409" spans="1:14" ht="16.5" x14ac:dyDescent="0.3">
      <c r="A409" s="47">
        <v>85</v>
      </c>
      <c r="B409" s="13" t="s">
        <v>266</v>
      </c>
      <c r="C409" s="13">
        <v>85325</v>
      </c>
      <c r="D409" s="13" t="s">
        <v>572</v>
      </c>
      <c r="E409" s="13">
        <v>420201</v>
      </c>
      <c r="F409" s="13" t="s">
        <v>75</v>
      </c>
      <c r="G409" s="13" t="s">
        <v>76</v>
      </c>
      <c r="H409" s="13">
        <v>11</v>
      </c>
      <c r="I409" s="13" t="s">
        <v>14</v>
      </c>
      <c r="J409" s="13">
        <v>60</v>
      </c>
      <c r="K409" s="13">
        <v>4.5</v>
      </c>
      <c r="L409" s="6">
        <v>94624</v>
      </c>
      <c r="M409" s="48">
        <f t="shared" si="6"/>
        <v>25548480</v>
      </c>
      <c r="N409" s="49"/>
    </row>
    <row r="410" spans="1:14" ht="16.5" x14ac:dyDescent="0.3">
      <c r="A410" s="47">
        <v>85</v>
      </c>
      <c r="B410" s="13" t="s">
        <v>266</v>
      </c>
      <c r="C410" s="13">
        <v>85325</v>
      </c>
      <c r="D410" s="13" t="s">
        <v>572</v>
      </c>
      <c r="E410" s="13">
        <v>420202</v>
      </c>
      <c r="F410" s="13" t="s">
        <v>77</v>
      </c>
      <c r="G410" s="13" t="s">
        <v>76</v>
      </c>
      <c r="H410" s="13">
        <v>11</v>
      </c>
      <c r="I410" s="13" t="s">
        <v>14</v>
      </c>
      <c r="J410" s="13">
        <v>30</v>
      </c>
      <c r="K410" s="13">
        <v>4.5</v>
      </c>
      <c r="L410" s="6">
        <v>94624</v>
      </c>
      <c r="M410" s="48">
        <f t="shared" si="6"/>
        <v>12774240</v>
      </c>
      <c r="N410" s="49"/>
    </row>
    <row r="411" spans="1:14" ht="16.5" x14ac:dyDescent="0.3">
      <c r="A411" s="47">
        <v>85</v>
      </c>
      <c r="B411" s="13" t="s">
        <v>266</v>
      </c>
      <c r="C411" s="13">
        <v>85410</v>
      </c>
      <c r="D411" s="13" t="s">
        <v>274</v>
      </c>
      <c r="E411" s="13">
        <v>420201</v>
      </c>
      <c r="F411" s="13" t="s">
        <v>75</v>
      </c>
      <c r="G411" s="13" t="s">
        <v>76</v>
      </c>
      <c r="H411" s="13">
        <v>11</v>
      </c>
      <c r="I411" s="13" t="s">
        <v>14</v>
      </c>
      <c r="J411" s="13">
        <v>60</v>
      </c>
      <c r="K411" s="13">
        <v>4.5</v>
      </c>
      <c r="L411" s="6">
        <v>94624</v>
      </c>
      <c r="M411" s="48">
        <f t="shared" si="6"/>
        <v>25548480</v>
      </c>
      <c r="N411" s="49"/>
    </row>
    <row r="412" spans="1:14" ht="16.5" x14ac:dyDescent="0.3">
      <c r="A412" s="47">
        <v>85</v>
      </c>
      <c r="B412" s="13" t="s">
        <v>266</v>
      </c>
      <c r="C412" s="13">
        <v>85410</v>
      </c>
      <c r="D412" s="13" t="s">
        <v>274</v>
      </c>
      <c r="E412" s="13">
        <v>420202</v>
      </c>
      <c r="F412" s="13" t="s">
        <v>77</v>
      </c>
      <c r="G412" s="13" t="s">
        <v>76</v>
      </c>
      <c r="H412" s="13">
        <v>11</v>
      </c>
      <c r="I412" s="13" t="s">
        <v>14</v>
      </c>
      <c r="J412" s="13">
        <v>30</v>
      </c>
      <c r="K412" s="13">
        <v>4.5</v>
      </c>
      <c r="L412" s="6">
        <v>94624</v>
      </c>
      <c r="M412" s="48">
        <f t="shared" si="6"/>
        <v>12774240</v>
      </c>
      <c r="N412" s="49"/>
    </row>
    <row r="413" spans="1:14" ht="16.5" x14ac:dyDescent="0.3">
      <c r="A413" s="47">
        <v>85</v>
      </c>
      <c r="B413" s="13" t="s">
        <v>266</v>
      </c>
      <c r="C413" s="13">
        <v>85015</v>
      </c>
      <c r="D413" s="13" t="s">
        <v>488</v>
      </c>
      <c r="E413" s="13">
        <v>420201</v>
      </c>
      <c r="F413" s="13" t="s">
        <v>75</v>
      </c>
      <c r="G413" s="13" t="s">
        <v>76</v>
      </c>
      <c r="H413" s="13">
        <v>11</v>
      </c>
      <c r="I413" s="13" t="s">
        <v>14</v>
      </c>
      <c r="J413" s="13">
        <v>60</v>
      </c>
      <c r="K413" s="13">
        <v>4.5</v>
      </c>
      <c r="L413" s="6">
        <v>94624</v>
      </c>
      <c r="M413" s="48">
        <f t="shared" si="6"/>
        <v>25548480</v>
      </c>
      <c r="N413" s="49"/>
    </row>
    <row r="414" spans="1:14" ht="16.5" x14ac:dyDescent="0.3">
      <c r="A414" s="47">
        <v>85</v>
      </c>
      <c r="B414" s="13" t="s">
        <v>266</v>
      </c>
      <c r="C414" s="13">
        <v>85015</v>
      </c>
      <c r="D414" s="13" t="s">
        <v>488</v>
      </c>
      <c r="E414" s="13">
        <v>420202</v>
      </c>
      <c r="F414" s="13" t="s">
        <v>77</v>
      </c>
      <c r="G414" s="13" t="s">
        <v>76</v>
      </c>
      <c r="H414" s="13">
        <v>11</v>
      </c>
      <c r="I414" s="13" t="s">
        <v>14</v>
      </c>
      <c r="J414" s="13">
        <v>30</v>
      </c>
      <c r="K414" s="13">
        <v>4.5</v>
      </c>
      <c r="L414" s="6">
        <v>94624</v>
      </c>
      <c r="M414" s="48">
        <f t="shared" si="6"/>
        <v>12774240</v>
      </c>
      <c r="N414" s="49"/>
    </row>
    <row r="415" spans="1:14" ht="16.5" x14ac:dyDescent="0.3">
      <c r="A415" s="47">
        <v>85</v>
      </c>
      <c r="B415" s="13" t="s">
        <v>266</v>
      </c>
      <c r="C415" s="13">
        <v>85225</v>
      </c>
      <c r="D415" s="13" t="s">
        <v>489</v>
      </c>
      <c r="E415" s="13">
        <v>420201</v>
      </c>
      <c r="F415" s="13" t="s">
        <v>75</v>
      </c>
      <c r="G415" s="13" t="s">
        <v>76</v>
      </c>
      <c r="H415" s="13">
        <v>11</v>
      </c>
      <c r="I415" s="13" t="s">
        <v>14</v>
      </c>
      <c r="J415" s="13">
        <v>60</v>
      </c>
      <c r="K415" s="13">
        <v>4.5</v>
      </c>
      <c r="L415" s="6">
        <v>94624</v>
      </c>
      <c r="M415" s="48">
        <f t="shared" si="6"/>
        <v>25548480</v>
      </c>
      <c r="N415" s="49"/>
    </row>
    <row r="416" spans="1:14" ht="16.5" x14ac:dyDescent="0.3">
      <c r="A416" s="47">
        <v>85</v>
      </c>
      <c r="B416" s="13" t="s">
        <v>266</v>
      </c>
      <c r="C416" s="13">
        <v>85225</v>
      </c>
      <c r="D416" s="13" t="s">
        <v>489</v>
      </c>
      <c r="E416" s="13">
        <v>420202</v>
      </c>
      <c r="F416" s="13" t="s">
        <v>77</v>
      </c>
      <c r="G416" s="13" t="s">
        <v>76</v>
      </c>
      <c r="H416" s="13">
        <v>11</v>
      </c>
      <c r="I416" s="13" t="s">
        <v>14</v>
      </c>
      <c r="J416" s="13">
        <v>30</v>
      </c>
      <c r="K416" s="13">
        <v>4.5</v>
      </c>
      <c r="L416" s="6">
        <v>94624</v>
      </c>
      <c r="M416" s="48">
        <f t="shared" si="6"/>
        <v>12774240</v>
      </c>
      <c r="N416" s="49"/>
    </row>
    <row r="417" spans="1:14" ht="16.5" x14ac:dyDescent="0.3">
      <c r="A417" s="47">
        <v>85</v>
      </c>
      <c r="B417" s="13" t="s">
        <v>266</v>
      </c>
      <c r="C417" s="13">
        <v>85162</v>
      </c>
      <c r="D417" s="13" t="s">
        <v>490</v>
      </c>
      <c r="E417" s="13">
        <v>420201</v>
      </c>
      <c r="F417" s="13" t="s">
        <v>75</v>
      </c>
      <c r="G417" s="13" t="s">
        <v>76</v>
      </c>
      <c r="H417" s="13">
        <v>11</v>
      </c>
      <c r="I417" s="13" t="s">
        <v>14</v>
      </c>
      <c r="J417" s="13">
        <v>60</v>
      </c>
      <c r="K417" s="13">
        <v>4.5</v>
      </c>
      <c r="L417" s="6">
        <v>94624</v>
      </c>
      <c r="M417" s="48">
        <f t="shared" si="6"/>
        <v>25548480</v>
      </c>
      <c r="N417" s="49"/>
    </row>
    <row r="418" spans="1:14" ht="16.5" x14ac:dyDescent="0.3">
      <c r="A418" s="47">
        <v>85</v>
      </c>
      <c r="B418" s="13" t="s">
        <v>266</v>
      </c>
      <c r="C418" s="13">
        <v>85162</v>
      </c>
      <c r="D418" s="13" t="s">
        <v>490</v>
      </c>
      <c r="E418" s="13">
        <v>420202</v>
      </c>
      <c r="F418" s="13" t="s">
        <v>77</v>
      </c>
      <c r="G418" s="13" t="s">
        <v>76</v>
      </c>
      <c r="H418" s="13">
        <v>11</v>
      </c>
      <c r="I418" s="13" t="s">
        <v>14</v>
      </c>
      <c r="J418" s="13">
        <v>30</v>
      </c>
      <c r="K418" s="13">
        <v>4.5</v>
      </c>
      <c r="L418" s="6">
        <v>94624</v>
      </c>
      <c r="M418" s="48">
        <f t="shared" si="6"/>
        <v>12774240</v>
      </c>
      <c r="N418" s="49"/>
    </row>
    <row r="419" spans="1:14" ht="16.5" x14ac:dyDescent="0.3">
      <c r="A419" s="47">
        <v>85</v>
      </c>
      <c r="B419" s="13" t="s">
        <v>266</v>
      </c>
      <c r="C419" s="13">
        <v>85440</v>
      </c>
      <c r="D419" s="13" t="s">
        <v>112</v>
      </c>
      <c r="E419" s="13">
        <v>420201</v>
      </c>
      <c r="F419" s="13" t="s">
        <v>75</v>
      </c>
      <c r="G419" s="13" t="s">
        <v>76</v>
      </c>
      <c r="H419" s="13">
        <v>11</v>
      </c>
      <c r="I419" s="13" t="s">
        <v>14</v>
      </c>
      <c r="J419" s="13">
        <v>120</v>
      </c>
      <c r="K419" s="13">
        <v>4.5</v>
      </c>
      <c r="L419" s="6">
        <v>94624</v>
      </c>
      <c r="M419" s="48">
        <f t="shared" si="6"/>
        <v>51096960</v>
      </c>
      <c r="N419" s="49"/>
    </row>
    <row r="420" spans="1:14" ht="16.5" x14ac:dyDescent="0.3">
      <c r="A420" s="47">
        <v>85</v>
      </c>
      <c r="B420" s="13" t="s">
        <v>266</v>
      </c>
      <c r="C420" s="13">
        <v>85440</v>
      </c>
      <c r="D420" s="13" t="s">
        <v>112</v>
      </c>
      <c r="E420" s="13">
        <v>420202</v>
      </c>
      <c r="F420" s="13" t="s">
        <v>77</v>
      </c>
      <c r="G420" s="13" t="s">
        <v>76</v>
      </c>
      <c r="H420" s="13">
        <v>11</v>
      </c>
      <c r="I420" s="13" t="s">
        <v>14</v>
      </c>
      <c r="J420" s="13">
        <v>60</v>
      </c>
      <c r="K420" s="13">
        <v>4.5</v>
      </c>
      <c r="L420" s="6">
        <v>94624</v>
      </c>
      <c r="M420" s="48">
        <f t="shared" si="6"/>
        <v>25548480</v>
      </c>
      <c r="N420" s="49"/>
    </row>
    <row r="421" spans="1:14" ht="16.5" x14ac:dyDescent="0.3">
      <c r="A421" s="41">
        <v>19</v>
      </c>
      <c r="B421" s="4" t="s">
        <v>25</v>
      </c>
      <c r="C421" s="4">
        <v>19001</v>
      </c>
      <c r="D421" s="4" t="s">
        <v>512</v>
      </c>
      <c r="E421" s="13">
        <v>420201</v>
      </c>
      <c r="F421" s="13" t="s">
        <v>75</v>
      </c>
      <c r="G421" s="13" t="s">
        <v>76</v>
      </c>
      <c r="H421" s="13">
        <v>27</v>
      </c>
      <c r="I421" s="13" t="s">
        <v>14</v>
      </c>
      <c r="J421" s="4">
        <v>355</v>
      </c>
      <c r="K421" s="4">
        <v>4.5</v>
      </c>
      <c r="L421" s="6">
        <v>91998</v>
      </c>
      <c r="M421" s="9">
        <f t="shared" si="6"/>
        <v>146966805</v>
      </c>
      <c r="N421" s="13"/>
    </row>
    <row r="422" spans="1:14" ht="16.5" x14ac:dyDescent="0.3">
      <c r="A422" s="41">
        <v>19</v>
      </c>
      <c r="B422" s="4" t="s">
        <v>25</v>
      </c>
      <c r="C422" s="4">
        <v>19001</v>
      </c>
      <c r="D422" s="4" t="s">
        <v>512</v>
      </c>
      <c r="E422" s="13">
        <v>420202</v>
      </c>
      <c r="F422" s="13" t="s">
        <v>77</v>
      </c>
      <c r="G422" s="13" t="s">
        <v>76</v>
      </c>
      <c r="H422" s="13">
        <v>27</v>
      </c>
      <c r="I422" s="13" t="s">
        <v>14</v>
      </c>
      <c r="J422" s="4">
        <v>155</v>
      </c>
      <c r="K422" s="4">
        <v>4.5</v>
      </c>
      <c r="L422" s="6">
        <v>91998</v>
      </c>
      <c r="M422" s="9">
        <f t="shared" si="6"/>
        <v>64168605</v>
      </c>
      <c r="N422" s="13"/>
    </row>
    <row r="423" spans="1:14" ht="16.5" x14ac:dyDescent="0.3">
      <c r="A423" s="47">
        <v>19</v>
      </c>
      <c r="B423" s="13" t="s">
        <v>25</v>
      </c>
      <c r="C423" s="13">
        <v>19110</v>
      </c>
      <c r="D423" s="13" t="s">
        <v>139</v>
      </c>
      <c r="E423" s="13">
        <v>420201</v>
      </c>
      <c r="F423" s="13" t="s">
        <v>75</v>
      </c>
      <c r="G423" s="13" t="s">
        <v>76</v>
      </c>
      <c r="H423" s="13">
        <v>11</v>
      </c>
      <c r="I423" s="13" t="s">
        <v>14</v>
      </c>
      <c r="J423" s="13">
        <v>120</v>
      </c>
      <c r="K423" s="13">
        <v>4.5</v>
      </c>
      <c r="L423" s="6">
        <v>91998</v>
      </c>
      <c r="M423" s="48">
        <f t="shared" si="6"/>
        <v>49678920</v>
      </c>
      <c r="N423" s="49"/>
    </row>
    <row r="424" spans="1:14" ht="16.5" x14ac:dyDescent="0.3">
      <c r="A424" s="47">
        <v>19</v>
      </c>
      <c r="B424" s="13" t="s">
        <v>25</v>
      </c>
      <c r="C424" s="13">
        <v>19110</v>
      </c>
      <c r="D424" s="13" t="s">
        <v>139</v>
      </c>
      <c r="E424" s="13">
        <v>420202</v>
      </c>
      <c r="F424" s="13" t="s">
        <v>77</v>
      </c>
      <c r="G424" s="13" t="s">
        <v>76</v>
      </c>
      <c r="H424" s="13">
        <v>11</v>
      </c>
      <c r="I424" s="13" t="s">
        <v>14</v>
      </c>
      <c r="J424" s="13">
        <v>60</v>
      </c>
      <c r="K424" s="13">
        <v>4.5</v>
      </c>
      <c r="L424" s="6">
        <v>91998</v>
      </c>
      <c r="M424" s="48">
        <f t="shared" si="6"/>
        <v>24839460</v>
      </c>
      <c r="N424" s="49"/>
    </row>
    <row r="425" spans="1:14" ht="16.5" x14ac:dyDescent="0.3">
      <c r="A425" s="47">
        <v>19</v>
      </c>
      <c r="B425" s="13" t="s">
        <v>25</v>
      </c>
      <c r="C425" s="13">
        <v>19290</v>
      </c>
      <c r="D425" s="13" t="s">
        <v>132</v>
      </c>
      <c r="E425" s="13">
        <v>420201</v>
      </c>
      <c r="F425" s="13" t="s">
        <v>75</v>
      </c>
      <c r="G425" s="13" t="s">
        <v>76</v>
      </c>
      <c r="H425" s="13">
        <v>11</v>
      </c>
      <c r="I425" s="13" t="s">
        <v>14</v>
      </c>
      <c r="J425" s="13">
        <v>60</v>
      </c>
      <c r="K425" s="13">
        <v>4.5</v>
      </c>
      <c r="L425" s="6">
        <v>91998</v>
      </c>
      <c r="M425" s="48">
        <f t="shared" si="6"/>
        <v>24839460</v>
      </c>
      <c r="N425" s="49"/>
    </row>
    <row r="426" spans="1:14" ht="16.5" x14ac:dyDescent="0.3">
      <c r="A426" s="47">
        <v>19</v>
      </c>
      <c r="B426" s="13" t="s">
        <v>25</v>
      </c>
      <c r="C426" s="13">
        <v>19290</v>
      </c>
      <c r="D426" s="13" t="s">
        <v>132</v>
      </c>
      <c r="E426" s="13">
        <v>420202</v>
      </c>
      <c r="F426" s="13" t="s">
        <v>77</v>
      </c>
      <c r="G426" s="13" t="s">
        <v>76</v>
      </c>
      <c r="H426" s="13">
        <v>11</v>
      </c>
      <c r="I426" s="13" t="s">
        <v>14</v>
      </c>
      <c r="J426" s="13">
        <v>30</v>
      </c>
      <c r="K426" s="13">
        <v>4.5</v>
      </c>
      <c r="L426" s="6">
        <v>91998</v>
      </c>
      <c r="M426" s="48">
        <f t="shared" si="6"/>
        <v>12419730</v>
      </c>
      <c r="N426" s="49"/>
    </row>
    <row r="427" spans="1:14" ht="16.5" x14ac:dyDescent="0.3">
      <c r="A427" s="47">
        <v>19</v>
      </c>
      <c r="B427" s="13" t="s">
        <v>25</v>
      </c>
      <c r="C427" s="13">
        <v>19392</v>
      </c>
      <c r="D427" s="13" t="s">
        <v>583</v>
      </c>
      <c r="E427" s="13">
        <v>420201</v>
      </c>
      <c r="F427" s="13" t="s">
        <v>75</v>
      </c>
      <c r="G427" s="13" t="s">
        <v>76</v>
      </c>
      <c r="H427" s="13">
        <v>11</v>
      </c>
      <c r="I427" s="13" t="s">
        <v>14</v>
      </c>
      <c r="J427" s="13">
        <v>60</v>
      </c>
      <c r="K427" s="13">
        <v>4.5</v>
      </c>
      <c r="L427" s="6">
        <v>91998</v>
      </c>
      <c r="M427" s="48">
        <f t="shared" si="6"/>
        <v>24839460</v>
      </c>
      <c r="N427" s="49"/>
    </row>
    <row r="428" spans="1:14" ht="16.5" x14ac:dyDescent="0.3">
      <c r="A428" s="47">
        <v>19</v>
      </c>
      <c r="B428" s="13" t="s">
        <v>25</v>
      </c>
      <c r="C428" s="13">
        <v>19392</v>
      </c>
      <c r="D428" s="13" t="s">
        <v>583</v>
      </c>
      <c r="E428" s="13">
        <v>420202</v>
      </c>
      <c r="F428" s="13" t="s">
        <v>77</v>
      </c>
      <c r="G428" s="13" t="s">
        <v>76</v>
      </c>
      <c r="H428" s="13">
        <v>11</v>
      </c>
      <c r="I428" s="13" t="s">
        <v>14</v>
      </c>
      <c r="J428" s="13">
        <v>30</v>
      </c>
      <c r="K428" s="13">
        <v>4.5</v>
      </c>
      <c r="L428" s="6">
        <v>91998</v>
      </c>
      <c r="M428" s="48">
        <f t="shared" si="6"/>
        <v>12419730</v>
      </c>
      <c r="N428" s="49"/>
    </row>
    <row r="429" spans="1:14" ht="16.5" x14ac:dyDescent="0.3">
      <c r="A429" s="47">
        <v>19</v>
      </c>
      <c r="B429" s="13" t="s">
        <v>25</v>
      </c>
      <c r="C429" s="13">
        <v>19743</v>
      </c>
      <c r="D429" s="13" t="s">
        <v>140</v>
      </c>
      <c r="E429" s="13">
        <v>420201</v>
      </c>
      <c r="F429" s="13" t="s">
        <v>75</v>
      </c>
      <c r="G429" s="13" t="s">
        <v>76</v>
      </c>
      <c r="H429" s="13">
        <v>11</v>
      </c>
      <c r="I429" s="13" t="s">
        <v>14</v>
      </c>
      <c r="J429" s="13">
        <v>60</v>
      </c>
      <c r="K429" s="13">
        <v>4.5</v>
      </c>
      <c r="L429" s="6">
        <v>91998</v>
      </c>
      <c r="M429" s="48">
        <f t="shared" si="6"/>
        <v>24839460</v>
      </c>
      <c r="N429" s="49"/>
    </row>
    <row r="430" spans="1:14" ht="16.5" x14ac:dyDescent="0.3">
      <c r="A430" s="47">
        <v>19</v>
      </c>
      <c r="B430" s="13" t="s">
        <v>25</v>
      </c>
      <c r="C430" s="13">
        <v>19743</v>
      </c>
      <c r="D430" s="13" t="s">
        <v>140</v>
      </c>
      <c r="E430" s="13">
        <v>420202</v>
      </c>
      <c r="F430" s="13" t="s">
        <v>77</v>
      </c>
      <c r="G430" s="13" t="s">
        <v>76</v>
      </c>
      <c r="H430" s="13">
        <v>11</v>
      </c>
      <c r="I430" s="13" t="s">
        <v>14</v>
      </c>
      <c r="J430" s="13">
        <v>30</v>
      </c>
      <c r="K430" s="13">
        <v>4.5</v>
      </c>
      <c r="L430" s="6">
        <v>91998</v>
      </c>
      <c r="M430" s="48">
        <f t="shared" si="6"/>
        <v>12419730</v>
      </c>
      <c r="N430" s="49"/>
    </row>
    <row r="431" spans="1:14" ht="16.5" x14ac:dyDescent="0.3">
      <c r="A431" s="47">
        <v>19</v>
      </c>
      <c r="B431" s="13" t="s">
        <v>25</v>
      </c>
      <c r="C431" s="13">
        <v>19807</v>
      </c>
      <c r="D431" s="13" t="s">
        <v>294</v>
      </c>
      <c r="E431" s="13">
        <v>420201</v>
      </c>
      <c r="F431" s="13" t="s">
        <v>75</v>
      </c>
      <c r="G431" s="13" t="s">
        <v>76</v>
      </c>
      <c r="H431" s="13">
        <v>11</v>
      </c>
      <c r="I431" s="13" t="s">
        <v>14</v>
      </c>
      <c r="J431" s="13">
        <v>60</v>
      </c>
      <c r="K431" s="13">
        <v>4.5</v>
      </c>
      <c r="L431" s="6">
        <v>91998</v>
      </c>
      <c r="M431" s="48">
        <f t="shared" si="6"/>
        <v>24839460</v>
      </c>
      <c r="N431" s="49"/>
    </row>
    <row r="432" spans="1:14" ht="16.5" x14ac:dyDescent="0.3">
      <c r="A432" s="47">
        <v>19</v>
      </c>
      <c r="B432" s="13" t="s">
        <v>25</v>
      </c>
      <c r="C432" s="13">
        <v>19807</v>
      </c>
      <c r="D432" s="13" t="s">
        <v>294</v>
      </c>
      <c r="E432" s="13">
        <v>420202</v>
      </c>
      <c r="F432" s="13" t="s">
        <v>77</v>
      </c>
      <c r="G432" s="13" t="s">
        <v>76</v>
      </c>
      <c r="H432" s="13">
        <v>11</v>
      </c>
      <c r="I432" s="13" t="s">
        <v>14</v>
      </c>
      <c r="J432" s="13">
        <v>30</v>
      </c>
      <c r="K432" s="13">
        <v>4.5</v>
      </c>
      <c r="L432" s="6">
        <v>91998</v>
      </c>
      <c r="M432" s="48">
        <f t="shared" si="6"/>
        <v>12419730</v>
      </c>
      <c r="N432" s="49"/>
    </row>
    <row r="433" spans="1:14" ht="16.5" x14ac:dyDescent="0.3">
      <c r="A433" s="47">
        <v>19</v>
      </c>
      <c r="B433" s="13" t="s">
        <v>25</v>
      </c>
      <c r="C433" s="13">
        <v>19397</v>
      </c>
      <c r="D433" s="13" t="s">
        <v>374</v>
      </c>
      <c r="E433" s="13">
        <v>420201</v>
      </c>
      <c r="F433" s="13" t="s">
        <v>75</v>
      </c>
      <c r="G433" s="13" t="s">
        <v>76</v>
      </c>
      <c r="H433" s="13">
        <v>11</v>
      </c>
      <c r="I433" s="13" t="s">
        <v>14</v>
      </c>
      <c r="J433" s="13">
        <v>60</v>
      </c>
      <c r="K433" s="13">
        <v>4.5</v>
      </c>
      <c r="L433" s="6">
        <v>91998</v>
      </c>
      <c r="M433" s="48">
        <f t="shared" si="6"/>
        <v>24839460</v>
      </c>
      <c r="N433" s="49"/>
    </row>
    <row r="434" spans="1:14" ht="16.5" x14ac:dyDescent="0.3">
      <c r="A434" s="47">
        <v>19</v>
      </c>
      <c r="B434" s="13" t="s">
        <v>25</v>
      </c>
      <c r="C434" s="13">
        <v>19397</v>
      </c>
      <c r="D434" s="13" t="s">
        <v>374</v>
      </c>
      <c r="E434" s="13">
        <v>420202</v>
      </c>
      <c r="F434" s="13" t="s">
        <v>77</v>
      </c>
      <c r="G434" s="13" t="s">
        <v>76</v>
      </c>
      <c r="H434" s="13">
        <v>11</v>
      </c>
      <c r="I434" s="13" t="s">
        <v>14</v>
      </c>
      <c r="J434" s="13">
        <v>30</v>
      </c>
      <c r="K434" s="13">
        <v>4.5</v>
      </c>
      <c r="L434" s="6">
        <v>91998</v>
      </c>
      <c r="M434" s="48">
        <f t="shared" si="6"/>
        <v>12419730</v>
      </c>
      <c r="N434" s="49"/>
    </row>
    <row r="435" spans="1:14" ht="16.5" x14ac:dyDescent="0.3">
      <c r="A435" s="47">
        <v>19</v>
      </c>
      <c r="B435" s="13" t="s">
        <v>25</v>
      </c>
      <c r="C435" s="13">
        <v>19622</v>
      </c>
      <c r="D435" s="13" t="s">
        <v>375</v>
      </c>
      <c r="E435" s="13">
        <v>420201</v>
      </c>
      <c r="F435" s="13" t="s">
        <v>75</v>
      </c>
      <c r="G435" s="13" t="s">
        <v>76</v>
      </c>
      <c r="H435" s="13">
        <v>11</v>
      </c>
      <c r="I435" s="13" t="s">
        <v>14</v>
      </c>
      <c r="J435" s="13">
        <v>60</v>
      </c>
      <c r="K435" s="13">
        <v>4.5</v>
      </c>
      <c r="L435" s="6">
        <v>91998</v>
      </c>
      <c r="M435" s="48">
        <f t="shared" si="6"/>
        <v>24839460</v>
      </c>
      <c r="N435" s="49"/>
    </row>
    <row r="436" spans="1:14" ht="16.5" x14ac:dyDescent="0.3">
      <c r="A436" s="47">
        <v>19</v>
      </c>
      <c r="B436" s="13" t="s">
        <v>25</v>
      </c>
      <c r="C436" s="13">
        <v>19622</v>
      </c>
      <c r="D436" s="13" t="s">
        <v>375</v>
      </c>
      <c r="E436" s="13">
        <v>420202</v>
      </c>
      <c r="F436" s="13" t="s">
        <v>77</v>
      </c>
      <c r="G436" s="13" t="s">
        <v>76</v>
      </c>
      <c r="H436" s="13">
        <v>11</v>
      </c>
      <c r="I436" s="13" t="s">
        <v>14</v>
      </c>
      <c r="J436" s="13">
        <v>30</v>
      </c>
      <c r="K436" s="13">
        <v>4.5</v>
      </c>
      <c r="L436" s="6">
        <v>91998</v>
      </c>
      <c r="M436" s="48">
        <f t="shared" si="6"/>
        <v>12419730</v>
      </c>
      <c r="N436" s="49"/>
    </row>
    <row r="437" spans="1:14" ht="16.5" x14ac:dyDescent="0.3">
      <c r="A437" s="47">
        <v>19</v>
      </c>
      <c r="B437" s="13" t="s">
        <v>25</v>
      </c>
      <c r="C437" s="13">
        <v>19760</v>
      </c>
      <c r="D437" s="13" t="s">
        <v>376</v>
      </c>
      <c r="E437" s="13">
        <v>420201</v>
      </c>
      <c r="F437" s="13" t="s">
        <v>75</v>
      </c>
      <c r="G437" s="13" t="s">
        <v>76</v>
      </c>
      <c r="H437" s="13">
        <v>11</v>
      </c>
      <c r="I437" s="13" t="s">
        <v>14</v>
      </c>
      <c r="J437" s="13">
        <v>60</v>
      </c>
      <c r="K437" s="13">
        <v>4.5</v>
      </c>
      <c r="L437" s="6">
        <v>91998</v>
      </c>
      <c r="M437" s="48">
        <f t="shared" si="6"/>
        <v>24839460</v>
      </c>
      <c r="N437" s="49"/>
    </row>
    <row r="438" spans="1:14" ht="16.5" x14ac:dyDescent="0.3">
      <c r="A438" s="47">
        <v>19</v>
      </c>
      <c r="B438" s="13" t="s">
        <v>25</v>
      </c>
      <c r="C438" s="13">
        <v>19760</v>
      </c>
      <c r="D438" s="13" t="s">
        <v>376</v>
      </c>
      <c r="E438" s="13">
        <v>420202</v>
      </c>
      <c r="F438" s="13" t="s">
        <v>77</v>
      </c>
      <c r="G438" s="13" t="s">
        <v>76</v>
      </c>
      <c r="H438" s="13">
        <v>11</v>
      </c>
      <c r="I438" s="13" t="s">
        <v>14</v>
      </c>
      <c r="J438" s="13">
        <v>30</v>
      </c>
      <c r="K438" s="13">
        <v>4.5</v>
      </c>
      <c r="L438" s="6">
        <v>91998</v>
      </c>
      <c r="M438" s="48">
        <f t="shared" si="6"/>
        <v>12419730</v>
      </c>
      <c r="N438" s="49"/>
    </row>
    <row r="439" spans="1:14" ht="16.5" x14ac:dyDescent="0.3">
      <c r="A439" s="47">
        <v>19</v>
      </c>
      <c r="B439" s="13" t="s">
        <v>25</v>
      </c>
      <c r="C439" s="13">
        <v>19355</v>
      </c>
      <c r="D439" s="13" t="s">
        <v>377</v>
      </c>
      <c r="E439" s="13">
        <v>420201</v>
      </c>
      <c r="F439" s="13" t="s">
        <v>75</v>
      </c>
      <c r="G439" s="13" t="s">
        <v>76</v>
      </c>
      <c r="H439" s="13">
        <v>11</v>
      </c>
      <c r="I439" s="13" t="s">
        <v>14</v>
      </c>
      <c r="J439" s="13">
        <v>60</v>
      </c>
      <c r="K439" s="13">
        <v>4.5</v>
      </c>
      <c r="L439" s="6">
        <v>91998</v>
      </c>
      <c r="M439" s="48">
        <f t="shared" si="6"/>
        <v>24839460</v>
      </c>
      <c r="N439" s="49"/>
    </row>
    <row r="440" spans="1:14" ht="16.5" x14ac:dyDescent="0.3">
      <c r="A440" s="47">
        <v>19</v>
      </c>
      <c r="B440" s="13" t="s">
        <v>25</v>
      </c>
      <c r="C440" s="13">
        <v>19355</v>
      </c>
      <c r="D440" s="13" t="s">
        <v>377</v>
      </c>
      <c r="E440" s="13">
        <v>420202</v>
      </c>
      <c r="F440" s="13" t="s">
        <v>77</v>
      </c>
      <c r="G440" s="13" t="s">
        <v>76</v>
      </c>
      <c r="H440" s="13">
        <v>11</v>
      </c>
      <c r="I440" s="13" t="s">
        <v>14</v>
      </c>
      <c r="J440" s="13">
        <v>30</v>
      </c>
      <c r="K440" s="13">
        <v>4.5</v>
      </c>
      <c r="L440" s="6">
        <v>91998</v>
      </c>
      <c r="M440" s="48">
        <f t="shared" si="6"/>
        <v>12419730</v>
      </c>
      <c r="N440" s="49"/>
    </row>
    <row r="441" spans="1:14" ht="16.5" x14ac:dyDescent="0.3">
      <c r="A441" s="47">
        <v>19</v>
      </c>
      <c r="B441" s="13" t="s">
        <v>25</v>
      </c>
      <c r="C441" s="13">
        <v>19517</v>
      </c>
      <c r="D441" s="13" t="s">
        <v>378</v>
      </c>
      <c r="E441" s="13">
        <v>420201</v>
      </c>
      <c r="F441" s="13" t="s">
        <v>75</v>
      </c>
      <c r="G441" s="13" t="s">
        <v>76</v>
      </c>
      <c r="H441" s="13">
        <v>11</v>
      </c>
      <c r="I441" s="13" t="s">
        <v>14</v>
      </c>
      <c r="J441" s="13">
        <v>60</v>
      </c>
      <c r="K441" s="13">
        <v>4.5</v>
      </c>
      <c r="L441" s="6">
        <v>91998</v>
      </c>
      <c r="M441" s="48">
        <f t="shared" si="6"/>
        <v>24839460</v>
      </c>
      <c r="N441" s="49"/>
    </row>
    <row r="442" spans="1:14" ht="16.5" x14ac:dyDescent="0.3">
      <c r="A442" s="47">
        <v>19</v>
      </c>
      <c r="B442" s="13" t="s">
        <v>25</v>
      </c>
      <c r="C442" s="13">
        <v>19517</v>
      </c>
      <c r="D442" s="13" t="s">
        <v>378</v>
      </c>
      <c r="E442" s="13">
        <v>420202</v>
      </c>
      <c r="F442" s="13" t="s">
        <v>77</v>
      </c>
      <c r="G442" s="13" t="s">
        <v>76</v>
      </c>
      <c r="H442" s="13">
        <v>11</v>
      </c>
      <c r="I442" s="13" t="s">
        <v>14</v>
      </c>
      <c r="J442" s="13">
        <v>30</v>
      </c>
      <c r="K442" s="13">
        <v>4.5</v>
      </c>
      <c r="L442" s="6">
        <v>91998</v>
      </c>
      <c r="M442" s="48">
        <f t="shared" si="6"/>
        <v>12419730</v>
      </c>
      <c r="N442" s="49"/>
    </row>
    <row r="443" spans="1:14" ht="16.5" x14ac:dyDescent="0.3">
      <c r="A443" s="47">
        <v>19</v>
      </c>
      <c r="B443" s="13" t="s">
        <v>25</v>
      </c>
      <c r="C443" s="13">
        <v>19824</v>
      </c>
      <c r="D443" s="13" t="s">
        <v>379</v>
      </c>
      <c r="E443" s="13">
        <v>420201</v>
      </c>
      <c r="F443" s="13" t="s">
        <v>75</v>
      </c>
      <c r="G443" s="13" t="s">
        <v>76</v>
      </c>
      <c r="H443" s="13">
        <v>11</v>
      </c>
      <c r="I443" s="13" t="s">
        <v>14</v>
      </c>
      <c r="J443" s="13">
        <v>60</v>
      </c>
      <c r="K443" s="13">
        <v>4.5</v>
      </c>
      <c r="L443" s="6">
        <v>91998</v>
      </c>
      <c r="M443" s="48">
        <f t="shared" si="6"/>
        <v>24839460</v>
      </c>
      <c r="N443" s="49"/>
    </row>
    <row r="444" spans="1:14" ht="16.5" x14ac:dyDescent="0.3">
      <c r="A444" s="47">
        <v>19</v>
      </c>
      <c r="B444" s="13" t="s">
        <v>25</v>
      </c>
      <c r="C444" s="13">
        <v>19824</v>
      </c>
      <c r="D444" s="13" t="s">
        <v>379</v>
      </c>
      <c r="E444" s="13">
        <v>420202</v>
      </c>
      <c r="F444" s="13" t="s">
        <v>77</v>
      </c>
      <c r="G444" s="13" t="s">
        <v>76</v>
      </c>
      <c r="H444" s="13">
        <v>11</v>
      </c>
      <c r="I444" s="13" t="s">
        <v>14</v>
      </c>
      <c r="J444" s="13">
        <v>30</v>
      </c>
      <c r="K444" s="13">
        <v>4.5</v>
      </c>
      <c r="L444" s="6">
        <v>91998</v>
      </c>
      <c r="M444" s="48">
        <f t="shared" si="6"/>
        <v>12419730</v>
      </c>
      <c r="N444" s="49"/>
    </row>
    <row r="445" spans="1:14" ht="16.5" x14ac:dyDescent="0.3">
      <c r="A445" s="47">
        <v>19</v>
      </c>
      <c r="B445" s="13" t="s">
        <v>25</v>
      </c>
      <c r="C445" s="13">
        <v>19142</v>
      </c>
      <c r="D445" s="13" t="s">
        <v>380</v>
      </c>
      <c r="E445" s="13">
        <v>420201</v>
      </c>
      <c r="F445" s="13" t="s">
        <v>75</v>
      </c>
      <c r="G445" s="13" t="s">
        <v>76</v>
      </c>
      <c r="H445" s="13">
        <v>11</v>
      </c>
      <c r="I445" s="13" t="s">
        <v>14</v>
      </c>
      <c r="J445" s="13">
        <v>60</v>
      </c>
      <c r="K445" s="13">
        <v>4.5</v>
      </c>
      <c r="L445" s="6">
        <v>91998</v>
      </c>
      <c r="M445" s="48">
        <f t="shared" si="6"/>
        <v>24839460</v>
      </c>
      <c r="N445" s="49"/>
    </row>
    <row r="446" spans="1:14" ht="16.5" x14ac:dyDescent="0.3">
      <c r="A446" s="47">
        <v>19</v>
      </c>
      <c r="B446" s="13" t="s">
        <v>25</v>
      </c>
      <c r="C446" s="13">
        <v>19142</v>
      </c>
      <c r="D446" s="13" t="s">
        <v>380</v>
      </c>
      <c r="E446" s="13">
        <v>420202</v>
      </c>
      <c r="F446" s="13" t="s">
        <v>77</v>
      </c>
      <c r="G446" s="13" t="s">
        <v>76</v>
      </c>
      <c r="H446" s="13">
        <v>11</v>
      </c>
      <c r="I446" s="13" t="s">
        <v>14</v>
      </c>
      <c r="J446" s="13">
        <v>30</v>
      </c>
      <c r="K446" s="13">
        <v>4.5</v>
      </c>
      <c r="L446" s="6">
        <v>91998</v>
      </c>
      <c r="M446" s="48">
        <f t="shared" si="6"/>
        <v>12419730</v>
      </c>
      <c r="N446" s="49"/>
    </row>
    <row r="447" spans="1:14" ht="16.5" x14ac:dyDescent="0.3">
      <c r="A447" s="47">
        <v>19</v>
      </c>
      <c r="B447" s="13" t="s">
        <v>25</v>
      </c>
      <c r="C447" s="13">
        <v>19212</v>
      </c>
      <c r="D447" s="13" t="s">
        <v>381</v>
      </c>
      <c r="E447" s="13">
        <v>420201</v>
      </c>
      <c r="F447" s="13" t="s">
        <v>75</v>
      </c>
      <c r="G447" s="13" t="s">
        <v>76</v>
      </c>
      <c r="H447" s="13">
        <v>11</v>
      </c>
      <c r="I447" s="13" t="s">
        <v>14</v>
      </c>
      <c r="J447" s="13">
        <v>120</v>
      </c>
      <c r="K447" s="13">
        <v>4.5</v>
      </c>
      <c r="L447" s="6">
        <v>91998</v>
      </c>
      <c r="M447" s="48">
        <f t="shared" si="6"/>
        <v>49678920</v>
      </c>
      <c r="N447" s="49"/>
    </row>
    <row r="448" spans="1:14" ht="16.5" x14ac:dyDescent="0.3">
      <c r="A448" s="47">
        <v>19</v>
      </c>
      <c r="B448" s="13" t="s">
        <v>25</v>
      </c>
      <c r="C448" s="13">
        <v>19212</v>
      </c>
      <c r="D448" s="13" t="s">
        <v>381</v>
      </c>
      <c r="E448" s="13">
        <v>420202</v>
      </c>
      <c r="F448" s="13" t="s">
        <v>77</v>
      </c>
      <c r="G448" s="13" t="s">
        <v>76</v>
      </c>
      <c r="H448" s="13">
        <v>11</v>
      </c>
      <c r="I448" s="13" t="s">
        <v>14</v>
      </c>
      <c r="J448" s="13">
        <v>60</v>
      </c>
      <c r="K448" s="13">
        <v>4.5</v>
      </c>
      <c r="L448" s="6">
        <v>91998</v>
      </c>
      <c r="M448" s="48">
        <f t="shared" si="6"/>
        <v>24839460</v>
      </c>
      <c r="N448" s="49"/>
    </row>
    <row r="449" spans="1:14" ht="16.5" x14ac:dyDescent="0.3">
      <c r="A449" s="47">
        <v>19</v>
      </c>
      <c r="B449" s="13" t="s">
        <v>25</v>
      </c>
      <c r="C449" s="13">
        <v>19300</v>
      </c>
      <c r="D449" s="13" t="s">
        <v>382</v>
      </c>
      <c r="E449" s="13">
        <v>420201</v>
      </c>
      <c r="F449" s="13" t="s">
        <v>75</v>
      </c>
      <c r="G449" s="13" t="s">
        <v>76</v>
      </c>
      <c r="H449" s="13">
        <v>11</v>
      </c>
      <c r="I449" s="13" t="s">
        <v>14</v>
      </c>
      <c r="J449" s="13">
        <v>60</v>
      </c>
      <c r="K449" s="13">
        <v>4.5</v>
      </c>
      <c r="L449" s="6">
        <v>91998</v>
      </c>
      <c r="M449" s="48">
        <f t="shared" si="6"/>
        <v>24839460</v>
      </c>
      <c r="N449" s="49"/>
    </row>
    <row r="450" spans="1:14" ht="16.5" x14ac:dyDescent="0.3">
      <c r="A450" s="47">
        <v>19</v>
      </c>
      <c r="B450" s="13" t="s">
        <v>25</v>
      </c>
      <c r="C450" s="13">
        <v>19300</v>
      </c>
      <c r="D450" s="13" t="s">
        <v>382</v>
      </c>
      <c r="E450" s="13">
        <v>420202</v>
      </c>
      <c r="F450" s="13" t="s">
        <v>77</v>
      </c>
      <c r="G450" s="13" t="s">
        <v>76</v>
      </c>
      <c r="H450" s="13">
        <v>11</v>
      </c>
      <c r="I450" s="13" t="s">
        <v>14</v>
      </c>
      <c r="J450" s="13">
        <v>30</v>
      </c>
      <c r="K450" s="13">
        <v>4.5</v>
      </c>
      <c r="L450" s="6">
        <v>91998</v>
      </c>
      <c r="M450" s="48">
        <f t="shared" si="6"/>
        <v>12419730</v>
      </c>
      <c r="N450" s="49"/>
    </row>
    <row r="451" spans="1:14" ht="16.5" x14ac:dyDescent="0.3">
      <c r="A451" s="47">
        <v>19</v>
      </c>
      <c r="B451" s="13" t="s">
        <v>25</v>
      </c>
      <c r="C451" s="13">
        <v>19455</v>
      </c>
      <c r="D451" s="13" t="s">
        <v>383</v>
      </c>
      <c r="E451" s="13">
        <v>420201</v>
      </c>
      <c r="F451" s="13" t="s">
        <v>75</v>
      </c>
      <c r="G451" s="13" t="s">
        <v>76</v>
      </c>
      <c r="H451" s="13">
        <v>11</v>
      </c>
      <c r="I451" s="13" t="s">
        <v>14</v>
      </c>
      <c r="J451" s="13">
        <v>120</v>
      </c>
      <c r="K451" s="13">
        <v>4.5</v>
      </c>
      <c r="L451" s="6">
        <v>91998</v>
      </c>
      <c r="M451" s="48">
        <f t="shared" ref="M451:M514" si="7">J451*K451*L451</f>
        <v>49678920</v>
      </c>
      <c r="N451" s="49"/>
    </row>
    <row r="452" spans="1:14" ht="16.5" x14ac:dyDescent="0.3">
      <c r="A452" s="47">
        <v>19</v>
      </c>
      <c r="B452" s="13" t="s">
        <v>25</v>
      </c>
      <c r="C452" s="13">
        <v>19455</v>
      </c>
      <c r="D452" s="13" t="s">
        <v>383</v>
      </c>
      <c r="E452" s="13">
        <v>420202</v>
      </c>
      <c r="F452" s="13" t="s">
        <v>77</v>
      </c>
      <c r="G452" s="13" t="s">
        <v>76</v>
      </c>
      <c r="H452" s="13">
        <v>11</v>
      </c>
      <c r="I452" s="13" t="s">
        <v>14</v>
      </c>
      <c r="J452" s="13">
        <v>60</v>
      </c>
      <c r="K452" s="13">
        <v>4.5</v>
      </c>
      <c r="L452" s="6">
        <v>91998</v>
      </c>
      <c r="M452" s="48">
        <f t="shared" si="7"/>
        <v>24839460</v>
      </c>
      <c r="N452" s="49"/>
    </row>
    <row r="453" spans="1:14" ht="16.5" x14ac:dyDescent="0.3">
      <c r="A453" s="47">
        <v>19</v>
      </c>
      <c r="B453" s="13" t="s">
        <v>25</v>
      </c>
      <c r="C453" s="13">
        <v>19513</v>
      </c>
      <c r="D453" s="13" t="s">
        <v>384</v>
      </c>
      <c r="E453" s="13">
        <v>420201</v>
      </c>
      <c r="F453" s="13" t="s">
        <v>75</v>
      </c>
      <c r="G453" s="13" t="s">
        <v>76</v>
      </c>
      <c r="H453" s="13">
        <v>11</v>
      </c>
      <c r="I453" s="13" t="s">
        <v>14</v>
      </c>
      <c r="J453" s="13">
        <v>60</v>
      </c>
      <c r="K453" s="13">
        <v>4.5</v>
      </c>
      <c r="L453" s="6">
        <v>91998</v>
      </c>
      <c r="M453" s="48">
        <f t="shared" si="7"/>
        <v>24839460</v>
      </c>
      <c r="N453" s="49"/>
    </row>
    <row r="454" spans="1:14" ht="16.5" x14ac:dyDescent="0.3">
      <c r="A454" s="47">
        <v>19</v>
      </c>
      <c r="B454" s="13" t="s">
        <v>25</v>
      </c>
      <c r="C454" s="13">
        <v>19513</v>
      </c>
      <c r="D454" s="13" t="s">
        <v>384</v>
      </c>
      <c r="E454" s="13">
        <v>420202</v>
      </c>
      <c r="F454" s="13" t="s">
        <v>77</v>
      </c>
      <c r="G454" s="13" t="s">
        <v>76</v>
      </c>
      <c r="H454" s="13">
        <v>11</v>
      </c>
      <c r="I454" s="13" t="s">
        <v>14</v>
      </c>
      <c r="J454" s="13">
        <v>30</v>
      </c>
      <c r="K454" s="13">
        <v>4.5</v>
      </c>
      <c r="L454" s="6">
        <v>91998</v>
      </c>
      <c r="M454" s="48">
        <f t="shared" si="7"/>
        <v>12419730</v>
      </c>
      <c r="N454" s="49"/>
    </row>
    <row r="455" spans="1:14" ht="16.5" x14ac:dyDescent="0.3">
      <c r="A455" s="47">
        <v>19</v>
      </c>
      <c r="B455" s="13" t="s">
        <v>25</v>
      </c>
      <c r="C455" s="13">
        <v>19573</v>
      </c>
      <c r="D455" s="13" t="s">
        <v>385</v>
      </c>
      <c r="E455" s="13">
        <v>420201</v>
      </c>
      <c r="F455" s="13" t="s">
        <v>75</v>
      </c>
      <c r="G455" s="13" t="s">
        <v>76</v>
      </c>
      <c r="H455" s="13">
        <v>11</v>
      </c>
      <c r="I455" s="13" t="s">
        <v>14</v>
      </c>
      <c r="J455" s="13">
        <v>60</v>
      </c>
      <c r="K455" s="13">
        <v>4.5</v>
      </c>
      <c r="L455" s="6">
        <v>91998</v>
      </c>
      <c r="M455" s="48">
        <f t="shared" si="7"/>
        <v>24839460</v>
      </c>
      <c r="N455" s="49"/>
    </row>
    <row r="456" spans="1:14" ht="16.5" x14ac:dyDescent="0.3">
      <c r="A456" s="47">
        <v>19</v>
      </c>
      <c r="B456" s="13" t="s">
        <v>25</v>
      </c>
      <c r="C456" s="13">
        <v>19573</v>
      </c>
      <c r="D456" s="13" t="s">
        <v>385</v>
      </c>
      <c r="E456" s="13">
        <v>420202</v>
      </c>
      <c r="F456" s="13" t="s">
        <v>77</v>
      </c>
      <c r="G456" s="13" t="s">
        <v>76</v>
      </c>
      <c r="H456" s="13">
        <v>11</v>
      </c>
      <c r="I456" s="13" t="s">
        <v>14</v>
      </c>
      <c r="J456" s="13">
        <v>30</v>
      </c>
      <c r="K456" s="13">
        <v>4.5</v>
      </c>
      <c r="L456" s="6">
        <v>91998</v>
      </c>
      <c r="M456" s="48">
        <f t="shared" si="7"/>
        <v>12419730</v>
      </c>
      <c r="N456" s="49"/>
    </row>
    <row r="457" spans="1:14" ht="16.5" x14ac:dyDescent="0.3">
      <c r="A457" s="47">
        <v>19</v>
      </c>
      <c r="B457" s="13" t="s">
        <v>25</v>
      </c>
      <c r="C457" s="13">
        <v>19698</v>
      </c>
      <c r="D457" s="13" t="s">
        <v>28</v>
      </c>
      <c r="E457" s="13">
        <v>420201</v>
      </c>
      <c r="F457" s="13" t="s">
        <v>75</v>
      </c>
      <c r="G457" s="13" t="s">
        <v>76</v>
      </c>
      <c r="H457" s="13">
        <v>11</v>
      </c>
      <c r="I457" s="13" t="s">
        <v>14</v>
      </c>
      <c r="J457" s="13">
        <v>190</v>
      </c>
      <c r="K457" s="13">
        <v>4.5</v>
      </c>
      <c r="L457" s="6">
        <v>91998</v>
      </c>
      <c r="M457" s="48">
        <f t="shared" si="7"/>
        <v>78658290</v>
      </c>
      <c r="N457" s="49"/>
    </row>
    <row r="458" spans="1:14" ht="16.5" x14ac:dyDescent="0.3">
      <c r="A458" s="47">
        <v>19</v>
      </c>
      <c r="B458" s="13" t="s">
        <v>25</v>
      </c>
      <c r="C458" s="13">
        <v>19698</v>
      </c>
      <c r="D458" s="13" t="s">
        <v>28</v>
      </c>
      <c r="E458" s="13">
        <v>420202</v>
      </c>
      <c r="F458" s="13" t="s">
        <v>77</v>
      </c>
      <c r="G458" s="13" t="s">
        <v>76</v>
      </c>
      <c r="H458" s="13">
        <v>11</v>
      </c>
      <c r="I458" s="13" t="s">
        <v>14</v>
      </c>
      <c r="J458" s="13">
        <v>80</v>
      </c>
      <c r="K458" s="13">
        <v>4.5</v>
      </c>
      <c r="L458" s="6">
        <v>91998</v>
      </c>
      <c r="M458" s="48">
        <f t="shared" si="7"/>
        <v>33119280</v>
      </c>
      <c r="N458" s="49"/>
    </row>
    <row r="459" spans="1:14" ht="16.5" x14ac:dyDescent="0.3">
      <c r="A459" s="47">
        <v>19</v>
      </c>
      <c r="B459" s="13" t="s">
        <v>25</v>
      </c>
      <c r="C459" s="13">
        <v>19780</v>
      </c>
      <c r="D459" s="13" t="s">
        <v>386</v>
      </c>
      <c r="E459" s="13">
        <v>420201</v>
      </c>
      <c r="F459" s="13" t="s">
        <v>75</v>
      </c>
      <c r="G459" s="13" t="s">
        <v>76</v>
      </c>
      <c r="H459" s="13">
        <v>11</v>
      </c>
      <c r="I459" s="13" t="s">
        <v>14</v>
      </c>
      <c r="J459" s="13">
        <v>190</v>
      </c>
      <c r="K459" s="13">
        <v>4.5</v>
      </c>
      <c r="L459" s="6">
        <v>91998</v>
      </c>
      <c r="M459" s="48">
        <f t="shared" si="7"/>
        <v>78658290</v>
      </c>
      <c r="N459" s="49"/>
    </row>
    <row r="460" spans="1:14" ht="16.5" x14ac:dyDescent="0.3">
      <c r="A460" s="47">
        <v>19</v>
      </c>
      <c r="B460" s="13" t="s">
        <v>25</v>
      </c>
      <c r="C460" s="13">
        <v>19780</v>
      </c>
      <c r="D460" s="13" t="s">
        <v>386</v>
      </c>
      <c r="E460" s="13">
        <v>420202</v>
      </c>
      <c r="F460" s="13" t="s">
        <v>77</v>
      </c>
      <c r="G460" s="13" t="s">
        <v>76</v>
      </c>
      <c r="H460" s="13">
        <v>11</v>
      </c>
      <c r="I460" s="13" t="s">
        <v>14</v>
      </c>
      <c r="J460" s="13">
        <v>80</v>
      </c>
      <c r="K460" s="13">
        <v>4.5</v>
      </c>
      <c r="L460" s="6">
        <v>91998</v>
      </c>
      <c r="M460" s="48">
        <f t="shared" si="7"/>
        <v>33119280</v>
      </c>
      <c r="N460" s="49"/>
    </row>
    <row r="461" spans="1:14" ht="16.5" x14ac:dyDescent="0.3">
      <c r="A461" s="47">
        <v>19</v>
      </c>
      <c r="B461" s="13" t="s">
        <v>25</v>
      </c>
      <c r="C461" s="13">
        <v>19845</v>
      </c>
      <c r="D461" s="13" t="s">
        <v>387</v>
      </c>
      <c r="E461" s="13">
        <v>420201</v>
      </c>
      <c r="F461" s="13" t="s">
        <v>75</v>
      </c>
      <c r="G461" s="13" t="s">
        <v>76</v>
      </c>
      <c r="H461" s="13">
        <v>11</v>
      </c>
      <c r="I461" s="13" t="s">
        <v>14</v>
      </c>
      <c r="J461" s="13">
        <v>60</v>
      </c>
      <c r="K461" s="13">
        <v>4.5</v>
      </c>
      <c r="L461" s="6">
        <v>91998</v>
      </c>
      <c r="M461" s="48">
        <f t="shared" si="7"/>
        <v>24839460</v>
      </c>
      <c r="N461" s="49"/>
    </row>
    <row r="462" spans="1:14" ht="16.5" x14ac:dyDescent="0.3">
      <c r="A462" s="47">
        <v>19</v>
      </c>
      <c r="B462" s="13" t="s">
        <v>25</v>
      </c>
      <c r="C462" s="13">
        <v>19845</v>
      </c>
      <c r="D462" s="13" t="s">
        <v>387</v>
      </c>
      <c r="E462" s="13">
        <v>420202</v>
      </c>
      <c r="F462" s="13" t="s">
        <v>77</v>
      </c>
      <c r="G462" s="13" t="s">
        <v>76</v>
      </c>
      <c r="H462" s="13">
        <v>11</v>
      </c>
      <c r="I462" s="13" t="s">
        <v>14</v>
      </c>
      <c r="J462" s="13">
        <v>30</v>
      </c>
      <c r="K462" s="13">
        <v>4.5</v>
      </c>
      <c r="L462" s="6">
        <v>91998</v>
      </c>
      <c r="M462" s="48">
        <f t="shared" si="7"/>
        <v>12419730</v>
      </c>
      <c r="N462" s="49"/>
    </row>
    <row r="463" spans="1:14" ht="16.5" x14ac:dyDescent="0.3">
      <c r="A463" s="47">
        <v>19</v>
      </c>
      <c r="B463" s="13" t="s">
        <v>25</v>
      </c>
      <c r="C463" s="13">
        <v>19022</v>
      </c>
      <c r="D463" s="13" t="s">
        <v>388</v>
      </c>
      <c r="E463" s="13">
        <v>420201</v>
      </c>
      <c r="F463" s="13" t="s">
        <v>75</v>
      </c>
      <c r="G463" s="13" t="s">
        <v>76</v>
      </c>
      <c r="H463" s="13">
        <v>11</v>
      </c>
      <c r="I463" s="13" t="s">
        <v>14</v>
      </c>
      <c r="J463" s="13">
        <v>60</v>
      </c>
      <c r="K463" s="13">
        <v>4.5</v>
      </c>
      <c r="L463" s="6">
        <v>91998</v>
      </c>
      <c r="M463" s="48">
        <f t="shared" si="7"/>
        <v>24839460</v>
      </c>
      <c r="N463" s="49"/>
    </row>
    <row r="464" spans="1:14" ht="16.5" x14ac:dyDescent="0.3">
      <c r="A464" s="47">
        <v>19</v>
      </c>
      <c r="B464" s="13" t="s">
        <v>25</v>
      </c>
      <c r="C464" s="13">
        <v>19022</v>
      </c>
      <c r="D464" s="13" t="s">
        <v>388</v>
      </c>
      <c r="E464" s="13">
        <v>420202</v>
      </c>
      <c r="F464" s="13" t="s">
        <v>77</v>
      </c>
      <c r="G464" s="13" t="s">
        <v>76</v>
      </c>
      <c r="H464" s="13">
        <v>11</v>
      </c>
      <c r="I464" s="13" t="s">
        <v>14</v>
      </c>
      <c r="J464" s="13">
        <v>30</v>
      </c>
      <c r="K464" s="13">
        <v>4.5</v>
      </c>
      <c r="L464" s="6">
        <v>91998</v>
      </c>
      <c r="M464" s="48">
        <f t="shared" si="7"/>
        <v>12419730</v>
      </c>
      <c r="N464" s="49"/>
    </row>
    <row r="465" spans="1:14" ht="16.5" x14ac:dyDescent="0.3">
      <c r="A465" s="47">
        <v>19</v>
      </c>
      <c r="B465" s="13" t="s">
        <v>25</v>
      </c>
      <c r="C465" s="13">
        <v>19100</v>
      </c>
      <c r="D465" s="13" t="s">
        <v>107</v>
      </c>
      <c r="E465" s="13">
        <v>420201</v>
      </c>
      <c r="F465" s="13" t="s">
        <v>75</v>
      </c>
      <c r="G465" s="13" t="s">
        <v>76</v>
      </c>
      <c r="H465" s="13">
        <v>11</v>
      </c>
      <c r="I465" s="13" t="s">
        <v>14</v>
      </c>
      <c r="J465" s="13">
        <v>60</v>
      </c>
      <c r="K465" s="13">
        <v>4.5</v>
      </c>
      <c r="L465" s="6">
        <v>91998</v>
      </c>
      <c r="M465" s="48">
        <f t="shared" si="7"/>
        <v>24839460</v>
      </c>
      <c r="N465" s="49"/>
    </row>
    <row r="466" spans="1:14" ht="16.5" x14ac:dyDescent="0.3">
      <c r="A466" s="47">
        <v>19</v>
      </c>
      <c r="B466" s="13" t="s">
        <v>25</v>
      </c>
      <c r="C466" s="13">
        <v>19100</v>
      </c>
      <c r="D466" s="13" t="s">
        <v>107</v>
      </c>
      <c r="E466" s="13">
        <v>420202</v>
      </c>
      <c r="F466" s="13" t="s">
        <v>77</v>
      </c>
      <c r="G466" s="13" t="s">
        <v>76</v>
      </c>
      <c r="H466" s="13">
        <v>11</v>
      </c>
      <c r="I466" s="13" t="s">
        <v>14</v>
      </c>
      <c r="J466" s="13">
        <v>30</v>
      </c>
      <c r="K466" s="13">
        <v>4.5</v>
      </c>
      <c r="L466" s="6">
        <v>91998</v>
      </c>
      <c r="M466" s="48">
        <f t="shared" si="7"/>
        <v>12419730</v>
      </c>
      <c r="N466" s="49"/>
    </row>
    <row r="467" spans="1:14" ht="16.5" x14ac:dyDescent="0.3">
      <c r="A467" s="47">
        <v>19</v>
      </c>
      <c r="B467" s="13" t="s">
        <v>25</v>
      </c>
      <c r="C467" s="13">
        <v>19693</v>
      </c>
      <c r="D467" s="13" t="s">
        <v>389</v>
      </c>
      <c r="E467" s="13">
        <v>420201</v>
      </c>
      <c r="F467" s="13" t="s">
        <v>75</v>
      </c>
      <c r="G467" s="13" t="s">
        <v>76</v>
      </c>
      <c r="H467" s="13">
        <v>11</v>
      </c>
      <c r="I467" s="13" t="s">
        <v>14</v>
      </c>
      <c r="J467" s="13">
        <v>60</v>
      </c>
      <c r="K467" s="13">
        <v>4.5</v>
      </c>
      <c r="L467" s="6">
        <v>91998</v>
      </c>
      <c r="M467" s="48">
        <f t="shared" si="7"/>
        <v>24839460</v>
      </c>
      <c r="N467" s="49"/>
    </row>
    <row r="468" spans="1:14" ht="16.5" x14ac:dyDescent="0.3">
      <c r="A468" s="47">
        <v>19</v>
      </c>
      <c r="B468" s="13" t="s">
        <v>25</v>
      </c>
      <c r="C468" s="13">
        <v>19693</v>
      </c>
      <c r="D468" s="13" t="s">
        <v>389</v>
      </c>
      <c r="E468" s="13">
        <v>420202</v>
      </c>
      <c r="F468" s="13" t="s">
        <v>77</v>
      </c>
      <c r="G468" s="13" t="s">
        <v>76</v>
      </c>
      <c r="H468" s="13">
        <v>11</v>
      </c>
      <c r="I468" s="13" t="s">
        <v>14</v>
      </c>
      <c r="J468" s="13">
        <v>30</v>
      </c>
      <c r="K468" s="13">
        <v>4.5</v>
      </c>
      <c r="L468" s="6">
        <v>91998</v>
      </c>
      <c r="M468" s="48">
        <f t="shared" si="7"/>
        <v>12419730</v>
      </c>
      <c r="N468" s="49"/>
    </row>
    <row r="469" spans="1:14" ht="16.5" x14ac:dyDescent="0.3">
      <c r="A469" s="50">
        <v>19</v>
      </c>
      <c r="B469" s="13" t="s">
        <v>25</v>
      </c>
      <c r="C469" s="13">
        <v>19256</v>
      </c>
      <c r="D469" s="13" t="s">
        <v>26</v>
      </c>
      <c r="E469" s="13">
        <v>420201</v>
      </c>
      <c r="F469" s="13" t="s">
        <v>75</v>
      </c>
      <c r="G469" s="13" t="s">
        <v>76</v>
      </c>
      <c r="H469" s="13">
        <v>27</v>
      </c>
      <c r="I469" s="13" t="s">
        <v>14</v>
      </c>
      <c r="J469" s="13">
        <v>70</v>
      </c>
      <c r="K469" s="13">
        <v>4.5</v>
      </c>
      <c r="L469" s="6">
        <v>91998</v>
      </c>
      <c r="M469" s="48">
        <f t="shared" si="7"/>
        <v>28979370</v>
      </c>
      <c r="N469" s="49"/>
    </row>
    <row r="470" spans="1:14" ht="16.5" x14ac:dyDescent="0.3">
      <c r="A470" s="50">
        <v>19</v>
      </c>
      <c r="B470" s="13" t="s">
        <v>25</v>
      </c>
      <c r="C470" s="13">
        <v>19256</v>
      </c>
      <c r="D470" s="13" t="s">
        <v>26</v>
      </c>
      <c r="E470" s="13">
        <v>420202</v>
      </c>
      <c r="F470" s="13" t="s">
        <v>77</v>
      </c>
      <c r="G470" s="13" t="s">
        <v>76</v>
      </c>
      <c r="H470" s="13">
        <v>27</v>
      </c>
      <c r="I470" s="13" t="s">
        <v>14</v>
      </c>
      <c r="J470" s="13">
        <v>30</v>
      </c>
      <c r="K470" s="13">
        <v>4.5</v>
      </c>
      <c r="L470" s="6">
        <v>91998</v>
      </c>
      <c r="M470" s="48">
        <f t="shared" si="7"/>
        <v>12419730</v>
      </c>
      <c r="N470" s="49"/>
    </row>
    <row r="471" spans="1:14" ht="16.5" x14ac:dyDescent="0.3">
      <c r="A471" s="50">
        <v>19</v>
      </c>
      <c r="B471" s="13" t="s">
        <v>25</v>
      </c>
      <c r="C471" s="13">
        <v>19821</v>
      </c>
      <c r="D471" s="13" t="s">
        <v>27</v>
      </c>
      <c r="E471" s="13">
        <v>420201</v>
      </c>
      <c r="F471" s="13" t="s">
        <v>75</v>
      </c>
      <c r="G471" s="13" t="s">
        <v>76</v>
      </c>
      <c r="H471" s="13">
        <v>27</v>
      </c>
      <c r="I471" s="13" t="s">
        <v>14</v>
      </c>
      <c r="J471" s="13">
        <v>70</v>
      </c>
      <c r="K471" s="13">
        <v>4.5</v>
      </c>
      <c r="L471" s="6">
        <v>91998</v>
      </c>
      <c r="M471" s="48">
        <f t="shared" si="7"/>
        <v>28979370</v>
      </c>
      <c r="N471" s="49"/>
    </row>
    <row r="472" spans="1:14" ht="16.5" x14ac:dyDescent="0.3">
      <c r="A472" s="50">
        <v>19</v>
      </c>
      <c r="B472" s="13" t="s">
        <v>25</v>
      </c>
      <c r="C472" s="13">
        <v>19821</v>
      </c>
      <c r="D472" s="13" t="s">
        <v>27</v>
      </c>
      <c r="E472" s="13">
        <v>420202</v>
      </c>
      <c r="F472" s="13" t="s">
        <v>77</v>
      </c>
      <c r="G472" s="13" t="s">
        <v>76</v>
      </c>
      <c r="H472" s="13">
        <v>27</v>
      </c>
      <c r="I472" s="13" t="s">
        <v>14</v>
      </c>
      <c r="J472" s="13">
        <v>30</v>
      </c>
      <c r="K472" s="13">
        <v>4.5</v>
      </c>
      <c r="L472" s="6">
        <v>91998</v>
      </c>
      <c r="M472" s="48">
        <f t="shared" si="7"/>
        <v>12419730</v>
      </c>
      <c r="N472" s="49"/>
    </row>
    <row r="473" spans="1:14" ht="16.5" x14ac:dyDescent="0.3">
      <c r="A473" s="47">
        <v>20</v>
      </c>
      <c r="B473" s="13" t="s">
        <v>29</v>
      </c>
      <c r="C473" s="13">
        <v>20060</v>
      </c>
      <c r="D473" s="13" t="s">
        <v>141</v>
      </c>
      <c r="E473" s="13">
        <v>420201</v>
      </c>
      <c r="F473" s="13" t="s">
        <v>75</v>
      </c>
      <c r="G473" s="13" t="s">
        <v>76</v>
      </c>
      <c r="H473" s="13">
        <v>11</v>
      </c>
      <c r="I473" s="13" t="s">
        <v>14</v>
      </c>
      <c r="J473" s="13">
        <v>120</v>
      </c>
      <c r="K473" s="13">
        <v>4.5</v>
      </c>
      <c r="L473" s="6">
        <v>94264</v>
      </c>
      <c r="M473" s="48">
        <f t="shared" si="7"/>
        <v>50902560</v>
      </c>
      <c r="N473" s="49"/>
    </row>
    <row r="474" spans="1:14" ht="16.5" x14ac:dyDescent="0.3">
      <c r="A474" s="47">
        <v>20</v>
      </c>
      <c r="B474" s="13" t="s">
        <v>29</v>
      </c>
      <c r="C474" s="13">
        <v>20060</v>
      </c>
      <c r="D474" s="13" t="s">
        <v>141</v>
      </c>
      <c r="E474" s="13">
        <v>420202</v>
      </c>
      <c r="F474" s="13" t="s">
        <v>77</v>
      </c>
      <c r="G474" s="13" t="s">
        <v>76</v>
      </c>
      <c r="H474" s="13">
        <v>11</v>
      </c>
      <c r="I474" s="13" t="s">
        <v>14</v>
      </c>
      <c r="J474" s="13">
        <v>60</v>
      </c>
      <c r="K474" s="13">
        <v>4.5</v>
      </c>
      <c r="L474" s="6">
        <v>94264</v>
      </c>
      <c r="M474" s="48">
        <f t="shared" si="7"/>
        <v>25451280</v>
      </c>
      <c r="N474" s="49"/>
    </row>
    <row r="475" spans="1:14" ht="16.5" x14ac:dyDescent="0.3">
      <c r="A475" s="47">
        <v>20</v>
      </c>
      <c r="B475" s="13" t="s">
        <v>29</v>
      </c>
      <c r="C475" s="13">
        <v>20175</v>
      </c>
      <c r="D475" s="13" t="s">
        <v>142</v>
      </c>
      <c r="E475" s="13">
        <v>420201</v>
      </c>
      <c r="F475" s="13" t="s">
        <v>75</v>
      </c>
      <c r="G475" s="13" t="s">
        <v>76</v>
      </c>
      <c r="H475" s="13">
        <v>11</v>
      </c>
      <c r="I475" s="13" t="s">
        <v>14</v>
      </c>
      <c r="J475" s="13">
        <v>60</v>
      </c>
      <c r="K475" s="13">
        <v>4.5</v>
      </c>
      <c r="L475" s="6">
        <v>94264</v>
      </c>
      <c r="M475" s="48">
        <f t="shared" si="7"/>
        <v>25451280</v>
      </c>
      <c r="N475" s="49"/>
    </row>
    <row r="476" spans="1:14" ht="16.5" x14ac:dyDescent="0.3">
      <c r="A476" s="47">
        <v>20</v>
      </c>
      <c r="B476" s="13" t="s">
        <v>29</v>
      </c>
      <c r="C476" s="13">
        <v>20175</v>
      </c>
      <c r="D476" s="13" t="s">
        <v>142</v>
      </c>
      <c r="E476" s="13">
        <v>420202</v>
      </c>
      <c r="F476" s="13" t="s">
        <v>77</v>
      </c>
      <c r="G476" s="13" t="s">
        <v>76</v>
      </c>
      <c r="H476" s="13">
        <v>11</v>
      </c>
      <c r="I476" s="13" t="s">
        <v>14</v>
      </c>
      <c r="J476" s="13">
        <v>30</v>
      </c>
      <c r="K476" s="13">
        <v>4.5</v>
      </c>
      <c r="L476" s="6">
        <v>94264</v>
      </c>
      <c r="M476" s="48">
        <f t="shared" si="7"/>
        <v>12725640</v>
      </c>
      <c r="N476" s="49"/>
    </row>
    <row r="477" spans="1:14" ht="16.5" x14ac:dyDescent="0.3">
      <c r="A477" s="47">
        <v>20</v>
      </c>
      <c r="B477" s="13" t="s">
        <v>29</v>
      </c>
      <c r="C477" s="13">
        <v>20228</v>
      </c>
      <c r="D477" s="13" t="s">
        <v>143</v>
      </c>
      <c r="E477" s="13">
        <v>420201</v>
      </c>
      <c r="F477" s="13" t="s">
        <v>75</v>
      </c>
      <c r="G477" s="13" t="s">
        <v>76</v>
      </c>
      <c r="H477" s="13">
        <v>11</v>
      </c>
      <c r="I477" s="13" t="s">
        <v>14</v>
      </c>
      <c r="J477" s="13">
        <v>120</v>
      </c>
      <c r="K477" s="13">
        <v>4.5</v>
      </c>
      <c r="L477" s="6">
        <v>94264</v>
      </c>
      <c r="M477" s="48">
        <f t="shared" si="7"/>
        <v>50902560</v>
      </c>
      <c r="N477" s="49"/>
    </row>
    <row r="478" spans="1:14" ht="16.5" x14ac:dyDescent="0.3">
      <c r="A478" s="47">
        <v>20</v>
      </c>
      <c r="B478" s="13" t="s">
        <v>29</v>
      </c>
      <c r="C478" s="13">
        <v>20228</v>
      </c>
      <c r="D478" s="13" t="s">
        <v>143</v>
      </c>
      <c r="E478" s="13">
        <v>420202</v>
      </c>
      <c r="F478" s="13" t="s">
        <v>77</v>
      </c>
      <c r="G478" s="13" t="s">
        <v>76</v>
      </c>
      <c r="H478" s="13">
        <v>11</v>
      </c>
      <c r="I478" s="13" t="s">
        <v>14</v>
      </c>
      <c r="J478" s="13">
        <v>60</v>
      </c>
      <c r="K478" s="13">
        <v>4.5</v>
      </c>
      <c r="L478" s="6">
        <v>94264</v>
      </c>
      <c r="M478" s="48">
        <f t="shared" si="7"/>
        <v>25451280</v>
      </c>
      <c r="N478" s="49"/>
    </row>
    <row r="479" spans="1:14" ht="16.5" x14ac:dyDescent="0.3">
      <c r="A479" s="47">
        <v>20</v>
      </c>
      <c r="B479" s="13" t="s">
        <v>29</v>
      </c>
      <c r="C479" s="13">
        <v>20238</v>
      </c>
      <c r="D479" s="13" t="s">
        <v>144</v>
      </c>
      <c r="E479" s="13">
        <v>420201</v>
      </c>
      <c r="F479" s="13" t="s">
        <v>75</v>
      </c>
      <c r="G479" s="13" t="s">
        <v>76</v>
      </c>
      <c r="H479" s="13">
        <v>11</v>
      </c>
      <c r="I479" s="13" t="s">
        <v>14</v>
      </c>
      <c r="J479" s="13">
        <v>120</v>
      </c>
      <c r="K479" s="13">
        <v>4.5</v>
      </c>
      <c r="L479" s="6">
        <v>94264</v>
      </c>
      <c r="M479" s="48">
        <f t="shared" si="7"/>
        <v>50902560</v>
      </c>
      <c r="N479" s="49"/>
    </row>
    <row r="480" spans="1:14" ht="16.5" x14ac:dyDescent="0.3">
      <c r="A480" s="47">
        <v>20</v>
      </c>
      <c r="B480" s="13" t="s">
        <v>29</v>
      </c>
      <c r="C480" s="13">
        <v>20238</v>
      </c>
      <c r="D480" s="13" t="s">
        <v>144</v>
      </c>
      <c r="E480" s="13">
        <v>420202</v>
      </c>
      <c r="F480" s="13" t="s">
        <v>77</v>
      </c>
      <c r="G480" s="13" t="s">
        <v>76</v>
      </c>
      <c r="H480" s="13">
        <v>11</v>
      </c>
      <c r="I480" s="13" t="s">
        <v>14</v>
      </c>
      <c r="J480" s="13">
        <v>60</v>
      </c>
      <c r="K480" s="13">
        <v>4.5</v>
      </c>
      <c r="L480" s="6">
        <v>94264</v>
      </c>
      <c r="M480" s="48">
        <f t="shared" si="7"/>
        <v>25451280</v>
      </c>
      <c r="N480" s="49"/>
    </row>
    <row r="481" spans="1:14" ht="16.5" x14ac:dyDescent="0.3">
      <c r="A481" s="47">
        <v>20</v>
      </c>
      <c r="B481" s="13" t="s">
        <v>29</v>
      </c>
      <c r="C481" s="13">
        <v>20710</v>
      </c>
      <c r="D481" s="13" t="s">
        <v>145</v>
      </c>
      <c r="E481" s="13">
        <v>420201</v>
      </c>
      <c r="F481" s="13" t="s">
        <v>75</v>
      </c>
      <c r="G481" s="13" t="s">
        <v>76</v>
      </c>
      <c r="H481" s="13">
        <v>11</v>
      </c>
      <c r="I481" s="13" t="s">
        <v>14</v>
      </c>
      <c r="J481" s="13">
        <v>120</v>
      </c>
      <c r="K481" s="13">
        <v>4.5</v>
      </c>
      <c r="L481" s="6">
        <v>94264</v>
      </c>
      <c r="M481" s="48">
        <f t="shared" si="7"/>
        <v>50902560</v>
      </c>
      <c r="N481" s="49"/>
    </row>
    <row r="482" spans="1:14" ht="16.5" x14ac:dyDescent="0.3">
      <c r="A482" s="47">
        <v>20</v>
      </c>
      <c r="B482" s="13" t="s">
        <v>29</v>
      </c>
      <c r="C482" s="13">
        <v>20710</v>
      </c>
      <c r="D482" s="13" t="s">
        <v>145</v>
      </c>
      <c r="E482" s="13">
        <v>420202</v>
      </c>
      <c r="F482" s="13" t="s">
        <v>77</v>
      </c>
      <c r="G482" s="13" t="s">
        <v>76</v>
      </c>
      <c r="H482" s="13">
        <v>11</v>
      </c>
      <c r="I482" s="13" t="s">
        <v>14</v>
      </c>
      <c r="J482" s="13">
        <v>60</v>
      </c>
      <c r="K482" s="13">
        <v>4.5</v>
      </c>
      <c r="L482" s="6">
        <v>94264</v>
      </c>
      <c r="M482" s="48">
        <f t="shared" si="7"/>
        <v>25451280</v>
      </c>
      <c r="N482" s="49"/>
    </row>
    <row r="483" spans="1:14" ht="16.5" x14ac:dyDescent="0.3">
      <c r="A483" s="47">
        <v>20</v>
      </c>
      <c r="B483" s="13" t="s">
        <v>29</v>
      </c>
      <c r="C483" s="13">
        <v>20787</v>
      </c>
      <c r="D483" s="13" t="s">
        <v>146</v>
      </c>
      <c r="E483" s="13">
        <v>420201</v>
      </c>
      <c r="F483" s="13" t="s">
        <v>75</v>
      </c>
      <c r="G483" s="13" t="s">
        <v>76</v>
      </c>
      <c r="H483" s="13">
        <v>11</v>
      </c>
      <c r="I483" s="13" t="s">
        <v>14</v>
      </c>
      <c r="J483" s="13">
        <v>60</v>
      </c>
      <c r="K483" s="13">
        <v>4.5</v>
      </c>
      <c r="L483" s="6">
        <v>94264</v>
      </c>
      <c r="M483" s="48">
        <f t="shared" si="7"/>
        <v>25451280</v>
      </c>
      <c r="N483" s="49"/>
    </row>
    <row r="484" spans="1:14" ht="16.5" x14ac:dyDescent="0.3">
      <c r="A484" s="47">
        <v>20</v>
      </c>
      <c r="B484" s="13" t="s">
        <v>29</v>
      </c>
      <c r="C484" s="13">
        <v>20787</v>
      </c>
      <c r="D484" s="13" t="s">
        <v>146</v>
      </c>
      <c r="E484" s="13">
        <v>420202</v>
      </c>
      <c r="F484" s="13" t="s">
        <v>77</v>
      </c>
      <c r="G484" s="13" t="s">
        <v>76</v>
      </c>
      <c r="H484" s="13">
        <v>11</v>
      </c>
      <c r="I484" s="13" t="s">
        <v>14</v>
      </c>
      <c r="J484" s="13">
        <v>30</v>
      </c>
      <c r="K484" s="13">
        <v>4.5</v>
      </c>
      <c r="L484" s="6">
        <v>94264</v>
      </c>
      <c r="M484" s="48">
        <f t="shared" si="7"/>
        <v>12725640</v>
      </c>
      <c r="N484" s="49"/>
    </row>
    <row r="485" spans="1:14" ht="16.5" x14ac:dyDescent="0.3">
      <c r="A485" s="47">
        <v>20</v>
      </c>
      <c r="B485" s="13" t="s">
        <v>29</v>
      </c>
      <c r="C485" s="13">
        <v>20750</v>
      </c>
      <c r="D485" s="13" t="s">
        <v>295</v>
      </c>
      <c r="E485" s="13">
        <v>420201</v>
      </c>
      <c r="F485" s="13" t="s">
        <v>75</v>
      </c>
      <c r="G485" s="13" t="s">
        <v>76</v>
      </c>
      <c r="H485" s="13">
        <v>11</v>
      </c>
      <c r="I485" s="13" t="s">
        <v>14</v>
      </c>
      <c r="J485" s="13">
        <v>60</v>
      </c>
      <c r="K485" s="13">
        <v>4.5</v>
      </c>
      <c r="L485" s="6">
        <v>94264</v>
      </c>
      <c r="M485" s="48">
        <f t="shared" si="7"/>
        <v>25451280</v>
      </c>
      <c r="N485" s="49"/>
    </row>
    <row r="486" spans="1:14" ht="16.5" x14ac:dyDescent="0.3">
      <c r="A486" s="47">
        <v>20</v>
      </c>
      <c r="B486" s="13" t="s">
        <v>29</v>
      </c>
      <c r="C486" s="13">
        <v>20750</v>
      </c>
      <c r="D486" s="13" t="s">
        <v>295</v>
      </c>
      <c r="E486" s="13">
        <v>420202</v>
      </c>
      <c r="F486" s="13" t="s">
        <v>77</v>
      </c>
      <c r="G486" s="13" t="s">
        <v>76</v>
      </c>
      <c r="H486" s="13">
        <v>11</v>
      </c>
      <c r="I486" s="13" t="s">
        <v>14</v>
      </c>
      <c r="J486" s="13">
        <v>30</v>
      </c>
      <c r="K486" s="13">
        <v>4.5</v>
      </c>
      <c r="L486" s="6">
        <v>94264</v>
      </c>
      <c r="M486" s="48">
        <f t="shared" si="7"/>
        <v>12725640</v>
      </c>
      <c r="N486" s="49"/>
    </row>
    <row r="487" spans="1:14" ht="16.5" x14ac:dyDescent="0.3">
      <c r="A487" s="47">
        <v>20</v>
      </c>
      <c r="B487" s="13" t="s">
        <v>29</v>
      </c>
      <c r="C487" s="13">
        <v>20032</v>
      </c>
      <c r="D487" s="13" t="s">
        <v>390</v>
      </c>
      <c r="E487" s="13">
        <v>420201</v>
      </c>
      <c r="F487" s="13" t="s">
        <v>75</v>
      </c>
      <c r="G487" s="13" t="s">
        <v>76</v>
      </c>
      <c r="H487" s="13">
        <v>11</v>
      </c>
      <c r="I487" s="13" t="s">
        <v>14</v>
      </c>
      <c r="J487" s="13">
        <v>60</v>
      </c>
      <c r="K487" s="13">
        <v>4.5</v>
      </c>
      <c r="L487" s="6">
        <v>94264</v>
      </c>
      <c r="M487" s="48">
        <f t="shared" si="7"/>
        <v>25451280</v>
      </c>
      <c r="N487" s="49"/>
    </row>
    <row r="488" spans="1:14" ht="16.5" x14ac:dyDescent="0.3">
      <c r="A488" s="47">
        <v>20</v>
      </c>
      <c r="B488" s="13" t="s">
        <v>29</v>
      </c>
      <c r="C488" s="13">
        <v>20032</v>
      </c>
      <c r="D488" s="13" t="s">
        <v>390</v>
      </c>
      <c r="E488" s="13">
        <v>420202</v>
      </c>
      <c r="F488" s="13" t="s">
        <v>77</v>
      </c>
      <c r="G488" s="13" t="s">
        <v>76</v>
      </c>
      <c r="H488" s="13">
        <v>11</v>
      </c>
      <c r="I488" s="13" t="s">
        <v>14</v>
      </c>
      <c r="J488" s="13">
        <v>30</v>
      </c>
      <c r="K488" s="13">
        <v>4.5</v>
      </c>
      <c r="L488" s="6">
        <v>94264</v>
      </c>
      <c r="M488" s="48">
        <f t="shared" si="7"/>
        <v>12725640</v>
      </c>
      <c r="N488" s="49"/>
    </row>
    <row r="489" spans="1:14" ht="16.5" x14ac:dyDescent="0.3">
      <c r="A489" s="47">
        <v>20</v>
      </c>
      <c r="B489" s="13" t="s">
        <v>29</v>
      </c>
      <c r="C489" s="13">
        <v>20178</v>
      </c>
      <c r="D489" s="13" t="s">
        <v>545</v>
      </c>
      <c r="E489" s="13">
        <v>420201</v>
      </c>
      <c r="F489" s="13" t="s">
        <v>75</v>
      </c>
      <c r="G489" s="13" t="s">
        <v>76</v>
      </c>
      <c r="H489" s="13">
        <v>11</v>
      </c>
      <c r="I489" s="13" t="s">
        <v>14</v>
      </c>
      <c r="J489" s="13">
        <v>60</v>
      </c>
      <c r="K489" s="13">
        <v>4.5</v>
      </c>
      <c r="L489" s="6">
        <v>94264</v>
      </c>
      <c r="M489" s="48">
        <f t="shared" si="7"/>
        <v>25451280</v>
      </c>
      <c r="N489" s="49"/>
    </row>
    <row r="490" spans="1:14" ht="16.5" x14ac:dyDescent="0.3">
      <c r="A490" s="47">
        <v>20</v>
      </c>
      <c r="B490" s="13" t="s">
        <v>29</v>
      </c>
      <c r="C490" s="13">
        <v>20178</v>
      </c>
      <c r="D490" s="13" t="s">
        <v>545</v>
      </c>
      <c r="E490" s="13">
        <v>420202</v>
      </c>
      <c r="F490" s="13" t="s">
        <v>77</v>
      </c>
      <c r="G490" s="13" t="s">
        <v>76</v>
      </c>
      <c r="H490" s="13">
        <v>11</v>
      </c>
      <c r="I490" s="13" t="s">
        <v>14</v>
      </c>
      <c r="J490" s="13">
        <v>30</v>
      </c>
      <c r="K490" s="13">
        <v>4.5</v>
      </c>
      <c r="L490" s="6">
        <v>94264</v>
      </c>
      <c r="M490" s="48">
        <f t="shared" si="7"/>
        <v>12725640</v>
      </c>
      <c r="N490" s="49"/>
    </row>
    <row r="491" spans="1:14" ht="16.5" x14ac:dyDescent="0.3">
      <c r="A491" s="47">
        <v>20</v>
      </c>
      <c r="B491" s="13" t="s">
        <v>29</v>
      </c>
      <c r="C491" s="13">
        <v>20250</v>
      </c>
      <c r="D491" s="13" t="s">
        <v>391</v>
      </c>
      <c r="E491" s="13">
        <v>420201</v>
      </c>
      <c r="F491" s="13" t="s">
        <v>75</v>
      </c>
      <c r="G491" s="13" t="s">
        <v>76</v>
      </c>
      <c r="H491" s="13">
        <v>11</v>
      </c>
      <c r="I491" s="13" t="s">
        <v>14</v>
      </c>
      <c r="J491" s="13">
        <v>60</v>
      </c>
      <c r="K491" s="13">
        <v>4.5</v>
      </c>
      <c r="L491" s="6">
        <v>94264</v>
      </c>
      <c r="M491" s="48">
        <f t="shared" si="7"/>
        <v>25451280</v>
      </c>
      <c r="N491" s="49"/>
    </row>
    <row r="492" spans="1:14" ht="16.5" x14ac:dyDescent="0.3">
      <c r="A492" s="47">
        <v>20</v>
      </c>
      <c r="B492" s="13" t="s">
        <v>29</v>
      </c>
      <c r="C492" s="13">
        <v>20250</v>
      </c>
      <c r="D492" s="13" t="s">
        <v>391</v>
      </c>
      <c r="E492" s="13">
        <v>420202</v>
      </c>
      <c r="F492" s="13" t="s">
        <v>77</v>
      </c>
      <c r="G492" s="13" t="s">
        <v>76</v>
      </c>
      <c r="H492" s="13">
        <v>11</v>
      </c>
      <c r="I492" s="13" t="s">
        <v>14</v>
      </c>
      <c r="J492" s="13">
        <v>30</v>
      </c>
      <c r="K492" s="13">
        <v>4.5</v>
      </c>
      <c r="L492" s="6">
        <v>94264</v>
      </c>
      <c r="M492" s="48">
        <f t="shared" si="7"/>
        <v>12725640</v>
      </c>
      <c r="N492" s="49"/>
    </row>
    <row r="493" spans="1:14" ht="16.5" x14ac:dyDescent="0.3">
      <c r="A493" s="47">
        <v>20</v>
      </c>
      <c r="B493" s="13" t="s">
        <v>29</v>
      </c>
      <c r="C493" s="13">
        <v>20011</v>
      </c>
      <c r="D493" s="13" t="s">
        <v>392</v>
      </c>
      <c r="E493" s="13">
        <v>420201</v>
      </c>
      <c r="F493" s="13" t="s">
        <v>75</v>
      </c>
      <c r="G493" s="13" t="s">
        <v>76</v>
      </c>
      <c r="H493" s="13">
        <v>11</v>
      </c>
      <c r="I493" s="13" t="s">
        <v>14</v>
      </c>
      <c r="J493" s="13">
        <v>190</v>
      </c>
      <c r="K493" s="13">
        <v>4.5</v>
      </c>
      <c r="L493" s="6">
        <v>94264</v>
      </c>
      <c r="M493" s="48">
        <f t="shared" si="7"/>
        <v>80595720</v>
      </c>
      <c r="N493" s="49"/>
    </row>
    <row r="494" spans="1:14" ht="16.5" x14ac:dyDescent="0.3">
      <c r="A494" s="47">
        <v>20</v>
      </c>
      <c r="B494" s="13" t="s">
        <v>29</v>
      </c>
      <c r="C494" s="13">
        <v>20011</v>
      </c>
      <c r="D494" s="13" t="s">
        <v>392</v>
      </c>
      <c r="E494" s="13">
        <v>420202</v>
      </c>
      <c r="F494" s="13" t="s">
        <v>77</v>
      </c>
      <c r="G494" s="13" t="s">
        <v>76</v>
      </c>
      <c r="H494" s="13">
        <v>11</v>
      </c>
      <c r="I494" s="13" t="s">
        <v>14</v>
      </c>
      <c r="J494" s="13">
        <v>80</v>
      </c>
      <c r="K494" s="13">
        <v>4.5</v>
      </c>
      <c r="L494" s="6">
        <v>94264</v>
      </c>
      <c r="M494" s="48">
        <f t="shared" si="7"/>
        <v>33935040</v>
      </c>
      <c r="N494" s="49"/>
    </row>
    <row r="495" spans="1:14" ht="16.5" x14ac:dyDescent="0.3">
      <c r="A495" s="47">
        <v>20</v>
      </c>
      <c r="B495" s="13" t="s">
        <v>29</v>
      </c>
      <c r="C495" s="13">
        <v>20295</v>
      </c>
      <c r="D495" s="13" t="s">
        <v>393</v>
      </c>
      <c r="E495" s="13">
        <v>420201</v>
      </c>
      <c r="F495" s="13" t="s">
        <v>75</v>
      </c>
      <c r="G495" s="13" t="s">
        <v>76</v>
      </c>
      <c r="H495" s="13">
        <v>11</v>
      </c>
      <c r="I495" s="13" t="s">
        <v>14</v>
      </c>
      <c r="J495" s="13">
        <v>120</v>
      </c>
      <c r="K495" s="13">
        <v>4.5</v>
      </c>
      <c r="L495" s="6">
        <v>94264</v>
      </c>
      <c r="M495" s="48">
        <f t="shared" si="7"/>
        <v>50902560</v>
      </c>
      <c r="N495" s="49"/>
    </row>
    <row r="496" spans="1:14" ht="16.5" x14ac:dyDescent="0.3">
      <c r="A496" s="47">
        <v>20</v>
      </c>
      <c r="B496" s="13" t="s">
        <v>29</v>
      </c>
      <c r="C496" s="13">
        <v>20295</v>
      </c>
      <c r="D496" s="13" t="s">
        <v>393</v>
      </c>
      <c r="E496" s="13">
        <v>420202</v>
      </c>
      <c r="F496" s="13" t="s">
        <v>77</v>
      </c>
      <c r="G496" s="13" t="s">
        <v>76</v>
      </c>
      <c r="H496" s="13">
        <v>11</v>
      </c>
      <c r="I496" s="13" t="s">
        <v>14</v>
      </c>
      <c r="J496" s="13">
        <v>60</v>
      </c>
      <c r="K496" s="13">
        <v>4.5</v>
      </c>
      <c r="L496" s="6">
        <v>94264</v>
      </c>
      <c r="M496" s="48">
        <f t="shared" si="7"/>
        <v>25451280</v>
      </c>
      <c r="N496" s="49"/>
    </row>
    <row r="497" spans="1:14" ht="16.5" x14ac:dyDescent="0.3">
      <c r="A497" s="47">
        <v>20</v>
      </c>
      <c r="B497" s="13" t="s">
        <v>29</v>
      </c>
      <c r="C497" s="13">
        <v>20310</v>
      </c>
      <c r="D497" s="13" t="s">
        <v>394</v>
      </c>
      <c r="E497" s="13">
        <v>420201</v>
      </c>
      <c r="F497" s="13" t="s">
        <v>75</v>
      </c>
      <c r="G497" s="13" t="s">
        <v>76</v>
      </c>
      <c r="H497" s="13">
        <v>11</v>
      </c>
      <c r="I497" s="13" t="s">
        <v>14</v>
      </c>
      <c r="J497" s="13">
        <v>120</v>
      </c>
      <c r="K497" s="13">
        <v>4.5</v>
      </c>
      <c r="L497" s="6">
        <v>94264</v>
      </c>
      <c r="M497" s="48">
        <f t="shared" si="7"/>
        <v>50902560</v>
      </c>
      <c r="N497" s="49"/>
    </row>
    <row r="498" spans="1:14" ht="16.5" x14ac:dyDescent="0.3">
      <c r="A498" s="47">
        <v>20</v>
      </c>
      <c r="B498" s="13" t="s">
        <v>29</v>
      </c>
      <c r="C498" s="13">
        <v>20310</v>
      </c>
      <c r="D498" s="13" t="s">
        <v>394</v>
      </c>
      <c r="E498" s="13">
        <v>420202</v>
      </c>
      <c r="F498" s="13" t="s">
        <v>77</v>
      </c>
      <c r="G498" s="13" t="s">
        <v>76</v>
      </c>
      <c r="H498" s="13">
        <v>11</v>
      </c>
      <c r="I498" s="13" t="s">
        <v>14</v>
      </c>
      <c r="J498" s="13">
        <v>60</v>
      </c>
      <c r="K498" s="13">
        <v>4.5</v>
      </c>
      <c r="L498" s="6">
        <v>94264</v>
      </c>
      <c r="M498" s="48">
        <f t="shared" si="7"/>
        <v>25451280</v>
      </c>
      <c r="N498" s="49"/>
    </row>
    <row r="499" spans="1:14" ht="16.5" x14ac:dyDescent="0.3">
      <c r="A499" s="47">
        <v>20</v>
      </c>
      <c r="B499" s="13" t="s">
        <v>29</v>
      </c>
      <c r="C499" s="13">
        <v>20383</v>
      </c>
      <c r="D499" s="13" t="s">
        <v>395</v>
      </c>
      <c r="E499" s="13">
        <v>420201</v>
      </c>
      <c r="F499" s="13" t="s">
        <v>75</v>
      </c>
      <c r="G499" s="13" t="s">
        <v>76</v>
      </c>
      <c r="H499" s="13">
        <v>11</v>
      </c>
      <c r="I499" s="13" t="s">
        <v>14</v>
      </c>
      <c r="J499" s="13">
        <v>120</v>
      </c>
      <c r="K499" s="13">
        <v>4.5</v>
      </c>
      <c r="L499" s="6">
        <v>94264</v>
      </c>
      <c r="M499" s="48">
        <f t="shared" si="7"/>
        <v>50902560</v>
      </c>
      <c r="N499" s="49"/>
    </row>
    <row r="500" spans="1:14" ht="16.5" x14ac:dyDescent="0.3">
      <c r="A500" s="47">
        <v>20</v>
      </c>
      <c r="B500" s="13" t="s">
        <v>29</v>
      </c>
      <c r="C500" s="13">
        <v>20383</v>
      </c>
      <c r="D500" s="13" t="s">
        <v>395</v>
      </c>
      <c r="E500" s="13">
        <v>420202</v>
      </c>
      <c r="F500" s="13" t="s">
        <v>77</v>
      </c>
      <c r="G500" s="13" t="s">
        <v>76</v>
      </c>
      <c r="H500" s="13">
        <v>11</v>
      </c>
      <c r="I500" s="13" t="s">
        <v>14</v>
      </c>
      <c r="J500" s="13">
        <v>60</v>
      </c>
      <c r="K500" s="13">
        <v>4.5</v>
      </c>
      <c r="L500" s="6">
        <v>94264</v>
      </c>
      <c r="M500" s="48">
        <f t="shared" si="7"/>
        <v>25451280</v>
      </c>
      <c r="N500" s="49"/>
    </row>
    <row r="501" spans="1:14" ht="16.5" x14ac:dyDescent="0.3">
      <c r="A501" s="47">
        <v>20</v>
      </c>
      <c r="B501" s="13" t="s">
        <v>29</v>
      </c>
      <c r="C501" s="13">
        <v>20517</v>
      </c>
      <c r="D501" s="13" t="s">
        <v>396</v>
      </c>
      <c r="E501" s="13">
        <v>420201</v>
      </c>
      <c r="F501" s="13" t="s">
        <v>75</v>
      </c>
      <c r="G501" s="13" t="s">
        <v>76</v>
      </c>
      <c r="H501" s="13">
        <v>11</v>
      </c>
      <c r="I501" s="13" t="s">
        <v>14</v>
      </c>
      <c r="J501" s="13">
        <v>120</v>
      </c>
      <c r="K501" s="13">
        <v>4.5</v>
      </c>
      <c r="L501" s="6">
        <v>94264</v>
      </c>
      <c r="M501" s="48">
        <f t="shared" si="7"/>
        <v>50902560</v>
      </c>
      <c r="N501" s="49"/>
    </row>
    <row r="502" spans="1:14" ht="16.5" x14ac:dyDescent="0.3">
      <c r="A502" s="47">
        <v>20</v>
      </c>
      <c r="B502" s="13" t="s">
        <v>29</v>
      </c>
      <c r="C502" s="13">
        <v>20517</v>
      </c>
      <c r="D502" s="13" t="s">
        <v>396</v>
      </c>
      <c r="E502" s="13">
        <v>420202</v>
      </c>
      <c r="F502" s="13" t="s">
        <v>77</v>
      </c>
      <c r="G502" s="13" t="s">
        <v>76</v>
      </c>
      <c r="H502" s="13">
        <v>11</v>
      </c>
      <c r="I502" s="13" t="s">
        <v>14</v>
      </c>
      <c r="J502" s="13">
        <v>60</v>
      </c>
      <c r="K502" s="13">
        <v>4.5</v>
      </c>
      <c r="L502" s="6">
        <v>94264</v>
      </c>
      <c r="M502" s="48">
        <f t="shared" si="7"/>
        <v>25451280</v>
      </c>
      <c r="N502" s="49"/>
    </row>
    <row r="503" spans="1:14" ht="16.5" x14ac:dyDescent="0.3">
      <c r="A503" s="47">
        <v>20</v>
      </c>
      <c r="B503" s="13" t="s">
        <v>29</v>
      </c>
      <c r="C503" s="13">
        <v>20550</v>
      </c>
      <c r="D503" s="13" t="s">
        <v>397</v>
      </c>
      <c r="E503" s="13">
        <v>420201</v>
      </c>
      <c r="F503" s="13" t="s">
        <v>75</v>
      </c>
      <c r="G503" s="13" t="s">
        <v>76</v>
      </c>
      <c r="H503" s="13">
        <v>11</v>
      </c>
      <c r="I503" s="13" t="s">
        <v>14</v>
      </c>
      <c r="J503" s="13">
        <v>60</v>
      </c>
      <c r="K503" s="13">
        <v>4.5</v>
      </c>
      <c r="L503" s="6">
        <v>94264</v>
      </c>
      <c r="M503" s="48">
        <f t="shared" si="7"/>
        <v>25451280</v>
      </c>
      <c r="N503" s="49"/>
    </row>
    <row r="504" spans="1:14" ht="16.5" x14ac:dyDescent="0.3">
      <c r="A504" s="47">
        <v>20</v>
      </c>
      <c r="B504" s="13" t="s">
        <v>29</v>
      </c>
      <c r="C504" s="13">
        <v>20550</v>
      </c>
      <c r="D504" s="13" t="s">
        <v>397</v>
      </c>
      <c r="E504" s="13">
        <v>420202</v>
      </c>
      <c r="F504" s="13" t="s">
        <v>77</v>
      </c>
      <c r="G504" s="13" t="s">
        <v>76</v>
      </c>
      <c r="H504" s="13">
        <v>11</v>
      </c>
      <c r="I504" s="13" t="s">
        <v>14</v>
      </c>
      <c r="J504" s="13">
        <v>30</v>
      </c>
      <c r="K504" s="13">
        <v>4.5</v>
      </c>
      <c r="L504" s="6">
        <v>94264</v>
      </c>
      <c r="M504" s="48">
        <f t="shared" si="7"/>
        <v>12725640</v>
      </c>
      <c r="N504" s="49"/>
    </row>
    <row r="505" spans="1:14" ht="16.5" x14ac:dyDescent="0.3">
      <c r="A505" s="47">
        <v>20</v>
      </c>
      <c r="B505" s="13" t="s">
        <v>29</v>
      </c>
      <c r="C505" s="13">
        <v>20614</v>
      </c>
      <c r="D505" s="13" t="s">
        <v>398</v>
      </c>
      <c r="E505" s="13">
        <v>420201</v>
      </c>
      <c r="F505" s="13" t="s">
        <v>75</v>
      </c>
      <c r="G505" s="13" t="s">
        <v>76</v>
      </c>
      <c r="H505" s="13">
        <v>11</v>
      </c>
      <c r="I505" s="13" t="s">
        <v>14</v>
      </c>
      <c r="J505" s="13">
        <v>120</v>
      </c>
      <c r="K505" s="13">
        <v>4.5</v>
      </c>
      <c r="L505" s="6">
        <v>94264</v>
      </c>
      <c r="M505" s="48">
        <f t="shared" si="7"/>
        <v>50902560</v>
      </c>
      <c r="N505" s="49"/>
    </row>
    <row r="506" spans="1:14" ht="16.5" x14ac:dyDescent="0.3">
      <c r="A506" s="47">
        <v>20</v>
      </c>
      <c r="B506" s="13" t="s">
        <v>29</v>
      </c>
      <c r="C506" s="13">
        <v>20614</v>
      </c>
      <c r="D506" s="13" t="s">
        <v>398</v>
      </c>
      <c r="E506" s="13">
        <v>420202</v>
      </c>
      <c r="F506" s="13" t="s">
        <v>77</v>
      </c>
      <c r="G506" s="13" t="s">
        <v>76</v>
      </c>
      <c r="H506" s="13">
        <v>11</v>
      </c>
      <c r="I506" s="13" t="s">
        <v>14</v>
      </c>
      <c r="J506" s="13">
        <v>60</v>
      </c>
      <c r="K506" s="13">
        <v>4.5</v>
      </c>
      <c r="L506" s="6">
        <v>94264</v>
      </c>
      <c r="M506" s="48">
        <f t="shared" si="7"/>
        <v>25451280</v>
      </c>
      <c r="N506" s="49"/>
    </row>
    <row r="507" spans="1:14" ht="16.5" x14ac:dyDescent="0.3">
      <c r="A507" s="47">
        <v>20</v>
      </c>
      <c r="B507" s="13" t="s">
        <v>29</v>
      </c>
      <c r="C507" s="13">
        <v>20770</v>
      </c>
      <c r="D507" s="13" t="s">
        <v>201</v>
      </c>
      <c r="E507" s="13">
        <v>420201</v>
      </c>
      <c r="F507" s="13" t="s">
        <v>75</v>
      </c>
      <c r="G507" s="13" t="s">
        <v>76</v>
      </c>
      <c r="H507" s="13">
        <v>11</v>
      </c>
      <c r="I507" s="13" t="s">
        <v>14</v>
      </c>
      <c r="J507" s="13">
        <v>60</v>
      </c>
      <c r="K507" s="13">
        <v>4.5</v>
      </c>
      <c r="L507" s="6">
        <v>94264</v>
      </c>
      <c r="M507" s="48">
        <f t="shared" si="7"/>
        <v>25451280</v>
      </c>
      <c r="N507" s="49"/>
    </row>
    <row r="508" spans="1:14" ht="16.5" x14ac:dyDescent="0.3">
      <c r="A508" s="47">
        <v>20</v>
      </c>
      <c r="B508" s="13" t="s">
        <v>29</v>
      </c>
      <c r="C508" s="13">
        <v>20770</v>
      </c>
      <c r="D508" s="13" t="s">
        <v>201</v>
      </c>
      <c r="E508" s="13">
        <v>420202</v>
      </c>
      <c r="F508" s="13" t="s">
        <v>77</v>
      </c>
      <c r="G508" s="13" t="s">
        <v>76</v>
      </c>
      <c r="H508" s="13">
        <v>11</v>
      </c>
      <c r="I508" s="13" t="s">
        <v>14</v>
      </c>
      <c r="J508" s="13">
        <v>30</v>
      </c>
      <c r="K508" s="13">
        <v>4.5</v>
      </c>
      <c r="L508" s="6">
        <v>94264</v>
      </c>
      <c r="M508" s="48">
        <f t="shared" si="7"/>
        <v>12725640</v>
      </c>
      <c r="N508" s="49"/>
    </row>
    <row r="509" spans="1:14" ht="16.5" x14ac:dyDescent="0.3">
      <c r="A509" s="47">
        <v>20</v>
      </c>
      <c r="B509" s="13" t="s">
        <v>29</v>
      </c>
      <c r="C509" s="13">
        <v>20001</v>
      </c>
      <c r="D509" s="13" t="s">
        <v>30</v>
      </c>
      <c r="E509" s="13">
        <v>420201</v>
      </c>
      <c r="F509" s="13" t="s">
        <v>75</v>
      </c>
      <c r="G509" s="13" t="s">
        <v>76</v>
      </c>
      <c r="H509" s="13">
        <v>11</v>
      </c>
      <c r="I509" s="13" t="s">
        <v>14</v>
      </c>
      <c r="J509" s="13">
        <v>180</v>
      </c>
      <c r="K509" s="13">
        <v>4.5</v>
      </c>
      <c r="L509" s="6">
        <v>94264</v>
      </c>
      <c r="M509" s="48">
        <f t="shared" si="7"/>
        <v>76353840</v>
      </c>
      <c r="N509" s="49"/>
    </row>
    <row r="510" spans="1:14" ht="16.5" x14ac:dyDescent="0.3">
      <c r="A510" s="47">
        <v>20</v>
      </c>
      <c r="B510" s="13" t="s">
        <v>29</v>
      </c>
      <c r="C510" s="13">
        <v>20001</v>
      </c>
      <c r="D510" s="13" t="s">
        <v>30</v>
      </c>
      <c r="E510" s="13">
        <v>420202</v>
      </c>
      <c r="F510" s="13" t="s">
        <v>77</v>
      </c>
      <c r="G510" s="13" t="s">
        <v>76</v>
      </c>
      <c r="H510" s="13">
        <v>11</v>
      </c>
      <c r="I510" s="13" t="s">
        <v>14</v>
      </c>
      <c r="J510" s="13">
        <v>120</v>
      </c>
      <c r="K510" s="13">
        <v>4.5</v>
      </c>
      <c r="L510" s="6">
        <v>94264</v>
      </c>
      <c r="M510" s="48">
        <f t="shared" si="7"/>
        <v>50902560</v>
      </c>
      <c r="N510" s="49"/>
    </row>
    <row r="511" spans="1:14" ht="16.5" x14ac:dyDescent="0.3">
      <c r="A511" s="41">
        <v>27</v>
      </c>
      <c r="B511" s="4" t="s">
        <v>36</v>
      </c>
      <c r="C511" s="4">
        <v>27001</v>
      </c>
      <c r="D511" s="4" t="s">
        <v>37</v>
      </c>
      <c r="E511" s="4">
        <v>420207</v>
      </c>
      <c r="F511" s="4" t="s">
        <v>187</v>
      </c>
      <c r="G511" s="4" t="s">
        <v>188</v>
      </c>
      <c r="H511" s="4">
        <v>14</v>
      </c>
      <c r="I511" s="4" t="s">
        <v>189</v>
      </c>
      <c r="J511" s="4">
        <v>300</v>
      </c>
      <c r="K511" s="4">
        <v>4.5</v>
      </c>
      <c r="L511" s="6">
        <v>99101</v>
      </c>
      <c r="M511" s="9">
        <f t="shared" si="7"/>
        <v>133786350</v>
      </c>
      <c r="N511" s="13"/>
    </row>
    <row r="512" spans="1:14" ht="16.5" x14ac:dyDescent="0.3">
      <c r="A512" s="41">
        <v>27</v>
      </c>
      <c r="B512" s="4" t="s">
        <v>36</v>
      </c>
      <c r="C512" s="4">
        <v>27001</v>
      </c>
      <c r="D512" s="4" t="s">
        <v>37</v>
      </c>
      <c r="E512" s="4">
        <v>420208</v>
      </c>
      <c r="F512" s="4" t="s">
        <v>190</v>
      </c>
      <c r="G512" s="4" t="s">
        <v>188</v>
      </c>
      <c r="H512" s="4">
        <v>14</v>
      </c>
      <c r="I512" s="4" t="s">
        <v>189</v>
      </c>
      <c r="J512" s="4">
        <v>100</v>
      </c>
      <c r="K512" s="4">
        <v>4.5</v>
      </c>
      <c r="L512" s="6">
        <v>99101</v>
      </c>
      <c r="M512" s="9">
        <f t="shared" si="7"/>
        <v>44595450</v>
      </c>
      <c r="N512" s="13"/>
    </row>
    <row r="513" spans="1:14" ht="16.5" x14ac:dyDescent="0.3">
      <c r="A513" s="41">
        <v>27</v>
      </c>
      <c r="B513" s="4" t="s">
        <v>36</v>
      </c>
      <c r="C513" s="4">
        <v>27361</v>
      </c>
      <c r="D513" s="4" t="s">
        <v>532</v>
      </c>
      <c r="E513" s="4">
        <v>420207</v>
      </c>
      <c r="F513" s="4" t="s">
        <v>187</v>
      </c>
      <c r="G513" s="4" t="s">
        <v>188</v>
      </c>
      <c r="H513" s="4">
        <v>14</v>
      </c>
      <c r="I513" s="4" t="s">
        <v>189</v>
      </c>
      <c r="J513" s="4">
        <v>60</v>
      </c>
      <c r="K513" s="4">
        <v>4.5</v>
      </c>
      <c r="L513" s="6">
        <v>99101</v>
      </c>
      <c r="M513" s="9">
        <f t="shared" si="7"/>
        <v>26757270</v>
      </c>
      <c r="N513" s="13"/>
    </row>
    <row r="514" spans="1:14" ht="16.5" x14ac:dyDescent="0.3">
      <c r="A514" s="41">
        <v>27</v>
      </c>
      <c r="B514" s="4" t="s">
        <v>36</v>
      </c>
      <c r="C514" s="4">
        <v>27361</v>
      </c>
      <c r="D514" s="4" t="s">
        <v>532</v>
      </c>
      <c r="E514" s="4">
        <v>420208</v>
      </c>
      <c r="F514" s="4" t="s">
        <v>190</v>
      </c>
      <c r="G514" s="4" t="s">
        <v>188</v>
      </c>
      <c r="H514" s="4">
        <v>14</v>
      </c>
      <c r="I514" s="4" t="s">
        <v>189</v>
      </c>
      <c r="J514" s="4">
        <v>30</v>
      </c>
      <c r="K514" s="4">
        <v>4.5</v>
      </c>
      <c r="L514" s="6">
        <v>99101</v>
      </c>
      <c r="M514" s="9">
        <f t="shared" si="7"/>
        <v>13378635</v>
      </c>
      <c r="N514" s="49"/>
    </row>
    <row r="515" spans="1:14" ht="16.5" x14ac:dyDescent="0.3">
      <c r="A515" s="47">
        <v>27</v>
      </c>
      <c r="B515" s="13" t="s">
        <v>36</v>
      </c>
      <c r="C515" s="13">
        <v>27001</v>
      </c>
      <c r="D515" s="4" t="s">
        <v>37</v>
      </c>
      <c r="E515" s="13">
        <v>420201</v>
      </c>
      <c r="F515" s="13" t="s">
        <v>75</v>
      </c>
      <c r="G515" s="13" t="s">
        <v>76</v>
      </c>
      <c r="H515" s="13">
        <v>11</v>
      </c>
      <c r="I515" s="13" t="s">
        <v>14</v>
      </c>
      <c r="J515" s="13">
        <v>720</v>
      </c>
      <c r="K515" s="13">
        <v>4.5</v>
      </c>
      <c r="L515" s="6">
        <v>99101</v>
      </c>
      <c r="M515" s="48">
        <f t="shared" ref="M515:M578" si="8">J515*K515*L515</f>
        <v>321087240</v>
      </c>
      <c r="N515" s="49"/>
    </row>
    <row r="516" spans="1:14" ht="16.5" x14ac:dyDescent="0.3">
      <c r="A516" s="47">
        <v>27</v>
      </c>
      <c r="B516" s="13" t="s">
        <v>36</v>
      </c>
      <c r="C516" s="13">
        <v>27001</v>
      </c>
      <c r="D516" s="4" t="s">
        <v>37</v>
      </c>
      <c r="E516" s="13">
        <v>420202</v>
      </c>
      <c r="F516" s="13" t="s">
        <v>77</v>
      </c>
      <c r="G516" s="13" t="s">
        <v>76</v>
      </c>
      <c r="H516" s="13">
        <v>11</v>
      </c>
      <c r="I516" s="13" t="s">
        <v>14</v>
      </c>
      <c r="J516" s="13">
        <v>310</v>
      </c>
      <c r="K516" s="13">
        <v>4.5</v>
      </c>
      <c r="L516" s="6">
        <v>99101</v>
      </c>
      <c r="M516" s="48">
        <f t="shared" si="8"/>
        <v>138245895</v>
      </c>
      <c r="N516" s="49"/>
    </row>
    <row r="517" spans="1:14" ht="16.5" x14ac:dyDescent="0.3">
      <c r="A517" s="47">
        <v>27</v>
      </c>
      <c r="B517" s="13" t="s">
        <v>36</v>
      </c>
      <c r="C517" s="13">
        <v>27025</v>
      </c>
      <c r="D517" s="13" t="s">
        <v>159</v>
      </c>
      <c r="E517" s="13">
        <v>420201</v>
      </c>
      <c r="F517" s="13" t="s">
        <v>75</v>
      </c>
      <c r="G517" s="13" t="s">
        <v>76</v>
      </c>
      <c r="H517" s="13">
        <v>11</v>
      </c>
      <c r="I517" s="13" t="s">
        <v>14</v>
      </c>
      <c r="J517" s="13">
        <f>150+70</f>
        <v>220</v>
      </c>
      <c r="K517" s="13">
        <v>4.5</v>
      </c>
      <c r="L517" s="6">
        <v>99101</v>
      </c>
      <c r="M517" s="48">
        <f t="shared" si="8"/>
        <v>98109990</v>
      </c>
      <c r="N517" s="49"/>
    </row>
    <row r="518" spans="1:14" ht="16.5" x14ac:dyDescent="0.3">
      <c r="A518" s="47">
        <v>27</v>
      </c>
      <c r="B518" s="13" t="s">
        <v>36</v>
      </c>
      <c r="C518" s="13">
        <v>27025</v>
      </c>
      <c r="D518" s="13" t="s">
        <v>159</v>
      </c>
      <c r="E518" s="13">
        <v>420202</v>
      </c>
      <c r="F518" s="13" t="s">
        <v>77</v>
      </c>
      <c r="G518" s="13" t="s">
        <v>76</v>
      </c>
      <c r="H518" s="13">
        <v>11</v>
      </c>
      <c r="I518" s="13" t="s">
        <v>14</v>
      </c>
      <c r="J518" s="13">
        <v>60</v>
      </c>
      <c r="K518" s="13">
        <v>4.5</v>
      </c>
      <c r="L518" s="6">
        <v>99101</v>
      </c>
      <c r="M518" s="48">
        <f t="shared" si="8"/>
        <v>26757270</v>
      </c>
      <c r="N518" s="49"/>
    </row>
    <row r="519" spans="1:14" ht="16.5" x14ac:dyDescent="0.3">
      <c r="A519" s="47">
        <v>27</v>
      </c>
      <c r="B519" s="13" t="s">
        <v>36</v>
      </c>
      <c r="C519" s="13">
        <v>27050</v>
      </c>
      <c r="D519" s="13" t="s">
        <v>160</v>
      </c>
      <c r="E519" s="13">
        <v>420201</v>
      </c>
      <c r="F519" s="13" t="s">
        <v>75</v>
      </c>
      <c r="G519" s="13" t="s">
        <v>76</v>
      </c>
      <c r="H519" s="13">
        <v>11</v>
      </c>
      <c r="I519" s="13" t="s">
        <v>14</v>
      </c>
      <c r="J519" s="13">
        <v>60</v>
      </c>
      <c r="K519" s="13">
        <v>4.5</v>
      </c>
      <c r="L519" s="6">
        <v>99101</v>
      </c>
      <c r="M519" s="48">
        <f t="shared" si="8"/>
        <v>26757270</v>
      </c>
      <c r="N519" s="49"/>
    </row>
    <row r="520" spans="1:14" ht="16.5" x14ac:dyDescent="0.3">
      <c r="A520" s="47">
        <v>27</v>
      </c>
      <c r="B520" s="13" t="s">
        <v>36</v>
      </c>
      <c r="C520" s="13">
        <v>27050</v>
      </c>
      <c r="D520" s="13" t="s">
        <v>160</v>
      </c>
      <c r="E520" s="13">
        <v>420202</v>
      </c>
      <c r="F520" s="13" t="s">
        <v>77</v>
      </c>
      <c r="G520" s="13" t="s">
        <v>76</v>
      </c>
      <c r="H520" s="13">
        <v>11</v>
      </c>
      <c r="I520" s="13" t="s">
        <v>14</v>
      </c>
      <c r="J520" s="13">
        <v>30</v>
      </c>
      <c r="K520" s="13">
        <v>4.5</v>
      </c>
      <c r="L520" s="6">
        <v>99101</v>
      </c>
      <c r="M520" s="48">
        <f t="shared" si="8"/>
        <v>13378635</v>
      </c>
      <c r="N520" s="49"/>
    </row>
    <row r="521" spans="1:14" ht="16.5" x14ac:dyDescent="0.3">
      <c r="A521" s="47">
        <v>27</v>
      </c>
      <c r="B521" s="13" t="s">
        <v>36</v>
      </c>
      <c r="C521" s="13">
        <v>27073</v>
      </c>
      <c r="D521" s="13" t="s">
        <v>161</v>
      </c>
      <c r="E521" s="13">
        <v>420201</v>
      </c>
      <c r="F521" s="13" t="s">
        <v>75</v>
      </c>
      <c r="G521" s="13" t="s">
        <v>76</v>
      </c>
      <c r="H521" s="13">
        <v>11</v>
      </c>
      <c r="I521" s="13" t="s">
        <v>14</v>
      </c>
      <c r="J521" s="13">
        <v>60</v>
      </c>
      <c r="K521" s="13">
        <v>4.5</v>
      </c>
      <c r="L521" s="6">
        <v>99101</v>
      </c>
      <c r="M521" s="48">
        <f t="shared" si="8"/>
        <v>26757270</v>
      </c>
      <c r="N521" s="49"/>
    </row>
    <row r="522" spans="1:14" ht="16.5" x14ac:dyDescent="0.3">
      <c r="A522" s="47">
        <v>27</v>
      </c>
      <c r="B522" s="13" t="s">
        <v>36</v>
      </c>
      <c r="C522" s="13">
        <v>27073</v>
      </c>
      <c r="D522" s="13" t="s">
        <v>161</v>
      </c>
      <c r="E522" s="13">
        <v>420202</v>
      </c>
      <c r="F522" s="13" t="s">
        <v>77</v>
      </c>
      <c r="G522" s="13" t="s">
        <v>76</v>
      </c>
      <c r="H522" s="13">
        <v>11</v>
      </c>
      <c r="I522" s="13" t="s">
        <v>14</v>
      </c>
      <c r="J522" s="13">
        <v>20</v>
      </c>
      <c r="K522" s="13">
        <v>4.5</v>
      </c>
      <c r="L522" s="6">
        <v>99101</v>
      </c>
      <c r="M522" s="48">
        <f t="shared" si="8"/>
        <v>8919090</v>
      </c>
      <c r="N522" s="49"/>
    </row>
    <row r="523" spans="1:14" ht="16.5" x14ac:dyDescent="0.3">
      <c r="A523" s="47">
        <v>27</v>
      </c>
      <c r="B523" s="13" t="s">
        <v>36</v>
      </c>
      <c r="C523" s="13">
        <v>27075</v>
      </c>
      <c r="D523" s="13" t="s">
        <v>162</v>
      </c>
      <c r="E523" s="13">
        <v>420201</v>
      </c>
      <c r="F523" s="13" t="s">
        <v>75</v>
      </c>
      <c r="G523" s="13" t="s">
        <v>76</v>
      </c>
      <c r="H523" s="13">
        <v>11</v>
      </c>
      <c r="I523" s="13" t="s">
        <v>14</v>
      </c>
      <c r="J523" s="13">
        <v>120</v>
      </c>
      <c r="K523" s="13">
        <v>4.5</v>
      </c>
      <c r="L523" s="6">
        <v>99101</v>
      </c>
      <c r="M523" s="48">
        <f t="shared" si="8"/>
        <v>53514540</v>
      </c>
      <c r="N523" s="49"/>
    </row>
    <row r="524" spans="1:14" ht="16.5" x14ac:dyDescent="0.3">
      <c r="A524" s="47">
        <v>27</v>
      </c>
      <c r="B524" s="13" t="s">
        <v>36</v>
      </c>
      <c r="C524" s="13">
        <v>27075</v>
      </c>
      <c r="D524" s="13" t="s">
        <v>162</v>
      </c>
      <c r="E524" s="13">
        <v>420202</v>
      </c>
      <c r="F524" s="13" t="s">
        <v>77</v>
      </c>
      <c r="G524" s="13" t="s">
        <v>76</v>
      </c>
      <c r="H524" s="13">
        <v>11</v>
      </c>
      <c r="I524" s="13" t="s">
        <v>14</v>
      </c>
      <c r="J524" s="13">
        <v>30</v>
      </c>
      <c r="K524" s="13">
        <v>4.5</v>
      </c>
      <c r="L524" s="6">
        <v>99101</v>
      </c>
      <c r="M524" s="48">
        <f t="shared" si="8"/>
        <v>13378635</v>
      </c>
      <c r="N524" s="49"/>
    </row>
    <row r="525" spans="1:14" ht="16.5" x14ac:dyDescent="0.3">
      <c r="A525" s="47">
        <v>27</v>
      </c>
      <c r="B525" s="13" t="s">
        <v>36</v>
      </c>
      <c r="C525" s="13">
        <v>27077</v>
      </c>
      <c r="D525" s="13" t="s">
        <v>163</v>
      </c>
      <c r="E525" s="13">
        <v>420201</v>
      </c>
      <c r="F525" s="13" t="s">
        <v>75</v>
      </c>
      <c r="G525" s="13" t="s">
        <v>76</v>
      </c>
      <c r="H525" s="13">
        <v>11</v>
      </c>
      <c r="I525" s="13" t="s">
        <v>14</v>
      </c>
      <c r="J525" s="13">
        <v>235</v>
      </c>
      <c r="K525" s="13">
        <v>4.5</v>
      </c>
      <c r="L525" s="6">
        <v>99101</v>
      </c>
      <c r="M525" s="48">
        <f t="shared" si="8"/>
        <v>104799307.5</v>
      </c>
      <c r="N525" s="49"/>
    </row>
    <row r="526" spans="1:14" ht="16.5" x14ac:dyDescent="0.3">
      <c r="A526" s="47">
        <v>27</v>
      </c>
      <c r="B526" s="13" t="s">
        <v>36</v>
      </c>
      <c r="C526" s="13">
        <v>27077</v>
      </c>
      <c r="D526" s="13" t="s">
        <v>163</v>
      </c>
      <c r="E526" s="13">
        <v>420202</v>
      </c>
      <c r="F526" s="13" t="s">
        <v>77</v>
      </c>
      <c r="G526" s="13" t="s">
        <v>76</v>
      </c>
      <c r="H526" s="13">
        <v>11</v>
      </c>
      <c r="I526" s="13" t="s">
        <v>14</v>
      </c>
      <c r="J526" s="13">
        <v>95</v>
      </c>
      <c r="K526" s="13">
        <v>4.5</v>
      </c>
      <c r="L526" s="6">
        <v>99101</v>
      </c>
      <c r="M526" s="48">
        <f t="shared" si="8"/>
        <v>42365677.5</v>
      </c>
      <c r="N526" s="49"/>
    </row>
    <row r="527" spans="1:14" ht="16.5" x14ac:dyDescent="0.3">
      <c r="A527" s="47">
        <v>27</v>
      </c>
      <c r="B527" s="13" t="s">
        <v>36</v>
      </c>
      <c r="C527" s="13">
        <v>27160</v>
      </c>
      <c r="D527" s="13" t="s">
        <v>164</v>
      </c>
      <c r="E527" s="13">
        <v>420201</v>
      </c>
      <c r="F527" s="13" t="s">
        <v>75</v>
      </c>
      <c r="G527" s="13" t="s">
        <v>76</v>
      </c>
      <c r="H527" s="13">
        <v>11</v>
      </c>
      <c r="I527" s="13" t="s">
        <v>14</v>
      </c>
      <c r="J527" s="13">
        <v>60</v>
      </c>
      <c r="K527" s="13">
        <v>4.5</v>
      </c>
      <c r="L527" s="6">
        <v>99101</v>
      </c>
      <c r="M527" s="48">
        <f t="shared" si="8"/>
        <v>26757270</v>
      </c>
      <c r="N527" s="49"/>
    </row>
    <row r="528" spans="1:14" ht="16.5" x14ac:dyDescent="0.3">
      <c r="A528" s="47">
        <v>27</v>
      </c>
      <c r="B528" s="13" t="s">
        <v>36</v>
      </c>
      <c r="C528" s="13">
        <v>27160</v>
      </c>
      <c r="D528" s="13" t="s">
        <v>164</v>
      </c>
      <c r="E528" s="13">
        <v>420202</v>
      </c>
      <c r="F528" s="13" t="s">
        <v>77</v>
      </c>
      <c r="G528" s="13" t="s">
        <v>76</v>
      </c>
      <c r="H528" s="13">
        <v>11</v>
      </c>
      <c r="I528" s="13" t="s">
        <v>14</v>
      </c>
      <c r="J528" s="13">
        <v>30</v>
      </c>
      <c r="K528" s="13">
        <v>4.5</v>
      </c>
      <c r="L528" s="6">
        <v>99101</v>
      </c>
      <c r="M528" s="48">
        <f t="shared" si="8"/>
        <v>13378635</v>
      </c>
      <c r="N528" s="49"/>
    </row>
    <row r="529" spans="1:14" ht="16.5" x14ac:dyDescent="0.3">
      <c r="A529" s="47">
        <v>27</v>
      </c>
      <c r="B529" s="13" t="s">
        <v>36</v>
      </c>
      <c r="C529" s="13">
        <v>27413</v>
      </c>
      <c r="D529" s="13" t="s">
        <v>165</v>
      </c>
      <c r="E529" s="13">
        <v>420201</v>
      </c>
      <c r="F529" s="13" t="s">
        <v>75</v>
      </c>
      <c r="G529" s="13" t="s">
        <v>76</v>
      </c>
      <c r="H529" s="13">
        <v>11</v>
      </c>
      <c r="I529" s="13" t="s">
        <v>14</v>
      </c>
      <c r="J529" s="13">
        <v>60</v>
      </c>
      <c r="K529" s="13">
        <v>4.5</v>
      </c>
      <c r="L529" s="6">
        <v>99101</v>
      </c>
      <c r="M529" s="48">
        <f t="shared" si="8"/>
        <v>26757270</v>
      </c>
      <c r="N529" s="49"/>
    </row>
    <row r="530" spans="1:14" ht="16.5" x14ac:dyDescent="0.3">
      <c r="A530" s="47">
        <v>27</v>
      </c>
      <c r="B530" s="13" t="s">
        <v>36</v>
      </c>
      <c r="C530" s="13">
        <v>27413</v>
      </c>
      <c r="D530" s="13" t="s">
        <v>165</v>
      </c>
      <c r="E530" s="13">
        <v>420202</v>
      </c>
      <c r="F530" s="13" t="s">
        <v>77</v>
      </c>
      <c r="G530" s="13" t="s">
        <v>76</v>
      </c>
      <c r="H530" s="13">
        <v>11</v>
      </c>
      <c r="I530" s="13" t="s">
        <v>14</v>
      </c>
      <c r="J530" s="13">
        <v>30</v>
      </c>
      <c r="K530" s="13">
        <v>4.5</v>
      </c>
      <c r="L530" s="6">
        <v>99101</v>
      </c>
      <c r="M530" s="48">
        <f t="shared" si="8"/>
        <v>13378635</v>
      </c>
      <c r="N530" s="49"/>
    </row>
    <row r="531" spans="1:14" ht="16.5" x14ac:dyDescent="0.3">
      <c r="A531" s="47">
        <v>27</v>
      </c>
      <c r="B531" s="13" t="s">
        <v>36</v>
      </c>
      <c r="C531" s="13">
        <v>27430</v>
      </c>
      <c r="D531" s="13" t="s">
        <v>166</v>
      </c>
      <c r="E531" s="13">
        <v>420201</v>
      </c>
      <c r="F531" s="13" t="s">
        <v>75</v>
      </c>
      <c r="G531" s="13" t="s">
        <v>76</v>
      </c>
      <c r="H531" s="13">
        <v>11</v>
      </c>
      <c r="I531" s="13" t="s">
        <v>14</v>
      </c>
      <c r="J531" s="13">
        <v>90</v>
      </c>
      <c r="K531" s="13">
        <v>4.5</v>
      </c>
      <c r="L531" s="6">
        <v>99101</v>
      </c>
      <c r="M531" s="48">
        <f t="shared" si="8"/>
        <v>40135905</v>
      </c>
      <c r="N531" s="49"/>
    </row>
    <row r="532" spans="1:14" ht="16.5" x14ac:dyDescent="0.3">
      <c r="A532" s="47">
        <v>27</v>
      </c>
      <c r="B532" s="13" t="s">
        <v>36</v>
      </c>
      <c r="C532" s="13">
        <v>27430</v>
      </c>
      <c r="D532" s="13" t="s">
        <v>166</v>
      </c>
      <c r="E532" s="13">
        <v>420202</v>
      </c>
      <c r="F532" s="13" t="s">
        <v>77</v>
      </c>
      <c r="G532" s="13" t="s">
        <v>76</v>
      </c>
      <c r="H532" s="13">
        <v>11</v>
      </c>
      <c r="I532" s="13" t="s">
        <v>14</v>
      </c>
      <c r="J532" s="13">
        <v>30</v>
      </c>
      <c r="K532" s="13">
        <v>4.5</v>
      </c>
      <c r="L532" s="6">
        <v>99101</v>
      </c>
      <c r="M532" s="48">
        <f t="shared" si="8"/>
        <v>13378635</v>
      </c>
      <c r="N532" s="49"/>
    </row>
    <row r="533" spans="1:14" ht="16.5" x14ac:dyDescent="0.3">
      <c r="A533" s="47">
        <v>27</v>
      </c>
      <c r="B533" s="13" t="s">
        <v>36</v>
      </c>
      <c r="C533" s="13">
        <v>27495</v>
      </c>
      <c r="D533" s="13" t="s">
        <v>167</v>
      </c>
      <c r="E533" s="13">
        <v>420201</v>
      </c>
      <c r="F533" s="13" t="s">
        <v>75</v>
      </c>
      <c r="G533" s="13" t="s">
        <v>76</v>
      </c>
      <c r="H533" s="13">
        <v>11</v>
      </c>
      <c r="I533" s="13" t="s">
        <v>14</v>
      </c>
      <c r="J533" s="13">
        <v>90</v>
      </c>
      <c r="K533" s="13">
        <v>4.5</v>
      </c>
      <c r="L533" s="6">
        <v>99101</v>
      </c>
      <c r="M533" s="48">
        <f t="shared" si="8"/>
        <v>40135905</v>
      </c>
      <c r="N533" s="49"/>
    </row>
    <row r="534" spans="1:14" ht="16.5" x14ac:dyDescent="0.3">
      <c r="A534" s="47">
        <v>27</v>
      </c>
      <c r="B534" s="13" t="s">
        <v>36</v>
      </c>
      <c r="C534" s="13">
        <v>27495</v>
      </c>
      <c r="D534" s="13" t="s">
        <v>167</v>
      </c>
      <c r="E534" s="13">
        <v>420202</v>
      </c>
      <c r="F534" s="13" t="s">
        <v>77</v>
      </c>
      <c r="G534" s="13" t="s">
        <v>76</v>
      </c>
      <c r="H534" s="13">
        <v>11</v>
      </c>
      <c r="I534" s="13" t="s">
        <v>14</v>
      </c>
      <c r="J534" s="13">
        <v>30</v>
      </c>
      <c r="K534" s="13">
        <v>4.5</v>
      </c>
      <c r="L534" s="6">
        <v>99101</v>
      </c>
      <c r="M534" s="48">
        <f t="shared" si="8"/>
        <v>13378635</v>
      </c>
      <c r="N534" s="49"/>
    </row>
    <row r="535" spans="1:14" ht="16.5" x14ac:dyDescent="0.3">
      <c r="A535" s="47">
        <v>27</v>
      </c>
      <c r="B535" s="13" t="s">
        <v>36</v>
      </c>
      <c r="C535" s="13">
        <v>27660</v>
      </c>
      <c r="D535" s="13" t="s">
        <v>168</v>
      </c>
      <c r="E535" s="13">
        <v>420201</v>
      </c>
      <c r="F535" s="13" t="s">
        <v>75</v>
      </c>
      <c r="G535" s="13" t="s">
        <v>76</v>
      </c>
      <c r="H535" s="13">
        <v>11</v>
      </c>
      <c r="I535" s="13" t="s">
        <v>14</v>
      </c>
      <c r="J535" s="13">
        <v>70</v>
      </c>
      <c r="K535" s="13">
        <v>4.5</v>
      </c>
      <c r="L535" s="6">
        <v>99101</v>
      </c>
      <c r="M535" s="48">
        <f t="shared" si="8"/>
        <v>31216815</v>
      </c>
      <c r="N535" s="49"/>
    </row>
    <row r="536" spans="1:14" ht="16.5" x14ac:dyDescent="0.3">
      <c r="A536" s="47">
        <v>27</v>
      </c>
      <c r="B536" s="13" t="s">
        <v>36</v>
      </c>
      <c r="C536" s="13">
        <v>27660</v>
      </c>
      <c r="D536" s="13" t="s">
        <v>168</v>
      </c>
      <c r="E536" s="13">
        <v>420202</v>
      </c>
      <c r="F536" s="13" t="s">
        <v>77</v>
      </c>
      <c r="G536" s="13" t="s">
        <v>76</v>
      </c>
      <c r="H536" s="13">
        <v>11</v>
      </c>
      <c r="I536" s="13" t="s">
        <v>14</v>
      </c>
      <c r="J536" s="13">
        <v>20</v>
      </c>
      <c r="K536" s="13">
        <v>4.5</v>
      </c>
      <c r="L536" s="6">
        <v>99101</v>
      </c>
      <c r="M536" s="48">
        <f t="shared" si="8"/>
        <v>8919090</v>
      </c>
      <c r="N536" s="49"/>
    </row>
    <row r="537" spans="1:14" ht="16.5" x14ac:dyDescent="0.3">
      <c r="A537" s="47">
        <v>27</v>
      </c>
      <c r="B537" s="13" t="s">
        <v>36</v>
      </c>
      <c r="C537" s="13">
        <v>27787</v>
      </c>
      <c r="D537" s="13" t="s">
        <v>169</v>
      </c>
      <c r="E537" s="13">
        <v>420201</v>
      </c>
      <c r="F537" s="13" t="s">
        <v>75</v>
      </c>
      <c r="G537" s="13" t="s">
        <v>76</v>
      </c>
      <c r="H537" s="13">
        <v>11</v>
      </c>
      <c r="I537" s="13" t="s">
        <v>14</v>
      </c>
      <c r="J537" s="13">
        <v>250</v>
      </c>
      <c r="K537" s="13">
        <v>4.5</v>
      </c>
      <c r="L537" s="6">
        <v>99101</v>
      </c>
      <c r="M537" s="48">
        <f t="shared" si="8"/>
        <v>111488625</v>
      </c>
      <c r="N537" s="49"/>
    </row>
    <row r="538" spans="1:14" ht="16.5" x14ac:dyDescent="0.3">
      <c r="A538" s="47">
        <v>27</v>
      </c>
      <c r="B538" s="13" t="s">
        <v>36</v>
      </c>
      <c r="C538" s="13">
        <v>27787</v>
      </c>
      <c r="D538" s="13" t="s">
        <v>169</v>
      </c>
      <c r="E538" s="13">
        <v>420202</v>
      </c>
      <c r="F538" s="13" t="s">
        <v>77</v>
      </c>
      <c r="G538" s="13" t="s">
        <v>76</v>
      </c>
      <c r="H538" s="13">
        <v>11</v>
      </c>
      <c r="I538" s="13" t="s">
        <v>14</v>
      </c>
      <c r="J538" s="13">
        <v>110</v>
      </c>
      <c r="K538" s="13">
        <v>4.5</v>
      </c>
      <c r="L538" s="6">
        <v>99101</v>
      </c>
      <c r="M538" s="48">
        <f t="shared" si="8"/>
        <v>49054995</v>
      </c>
      <c r="N538" s="49"/>
    </row>
    <row r="539" spans="1:14" ht="16.5" x14ac:dyDescent="0.3">
      <c r="A539" s="47">
        <v>27</v>
      </c>
      <c r="B539" s="13" t="s">
        <v>36</v>
      </c>
      <c r="C539" s="13">
        <v>27245</v>
      </c>
      <c r="D539" s="13" t="s">
        <v>420</v>
      </c>
      <c r="E539" s="13">
        <v>420201</v>
      </c>
      <c r="F539" s="13" t="s">
        <v>75</v>
      </c>
      <c r="G539" s="13" t="s">
        <v>76</v>
      </c>
      <c r="H539" s="13">
        <v>11</v>
      </c>
      <c r="I539" s="13" t="s">
        <v>14</v>
      </c>
      <c r="J539" s="13">
        <v>60</v>
      </c>
      <c r="K539" s="13">
        <v>4.5</v>
      </c>
      <c r="L539" s="6">
        <v>99101</v>
      </c>
      <c r="M539" s="48">
        <f t="shared" si="8"/>
        <v>26757270</v>
      </c>
      <c r="N539" s="49"/>
    </row>
    <row r="540" spans="1:14" ht="16.5" x14ac:dyDescent="0.3">
      <c r="A540" s="47">
        <v>27</v>
      </c>
      <c r="B540" s="13" t="s">
        <v>36</v>
      </c>
      <c r="C540" s="13">
        <v>27245</v>
      </c>
      <c r="D540" s="13" t="s">
        <v>420</v>
      </c>
      <c r="E540" s="13">
        <v>420202</v>
      </c>
      <c r="F540" s="13" t="s">
        <v>77</v>
      </c>
      <c r="G540" s="13" t="s">
        <v>76</v>
      </c>
      <c r="H540" s="13">
        <v>11</v>
      </c>
      <c r="I540" s="13" t="s">
        <v>14</v>
      </c>
      <c r="J540" s="13">
        <v>30</v>
      </c>
      <c r="K540" s="13">
        <v>4.5</v>
      </c>
      <c r="L540" s="6">
        <v>99101</v>
      </c>
      <c r="M540" s="48">
        <f t="shared" si="8"/>
        <v>13378635</v>
      </c>
      <c r="N540" s="49"/>
    </row>
    <row r="541" spans="1:14" ht="16.5" x14ac:dyDescent="0.3">
      <c r="A541" s="47">
        <v>27</v>
      </c>
      <c r="B541" s="13" t="s">
        <v>36</v>
      </c>
      <c r="C541" s="13">
        <v>27600</v>
      </c>
      <c r="D541" s="13" t="s">
        <v>421</v>
      </c>
      <c r="E541" s="13">
        <v>420201</v>
      </c>
      <c r="F541" s="13" t="s">
        <v>75</v>
      </c>
      <c r="G541" s="13" t="s">
        <v>76</v>
      </c>
      <c r="H541" s="13">
        <v>11</v>
      </c>
      <c r="I541" s="13" t="s">
        <v>14</v>
      </c>
      <c r="J541" s="13">
        <v>60</v>
      </c>
      <c r="K541" s="13">
        <v>4.5</v>
      </c>
      <c r="L541" s="6">
        <v>99101</v>
      </c>
      <c r="M541" s="48">
        <f t="shared" si="8"/>
        <v>26757270</v>
      </c>
      <c r="N541" s="49"/>
    </row>
    <row r="542" spans="1:14" ht="16.5" x14ac:dyDescent="0.3">
      <c r="A542" s="47">
        <v>27</v>
      </c>
      <c r="B542" s="13" t="s">
        <v>36</v>
      </c>
      <c r="C542" s="13">
        <v>27600</v>
      </c>
      <c r="D542" s="13" t="s">
        <v>421</v>
      </c>
      <c r="E542" s="13">
        <v>420202</v>
      </c>
      <c r="F542" s="13" t="s">
        <v>77</v>
      </c>
      <c r="G542" s="13" t="s">
        <v>76</v>
      </c>
      <c r="H542" s="13">
        <v>11</v>
      </c>
      <c r="I542" s="13" t="s">
        <v>14</v>
      </c>
      <c r="J542" s="13">
        <v>30</v>
      </c>
      <c r="K542" s="13">
        <v>4.5</v>
      </c>
      <c r="L542" s="6">
        <v>99101</v>
      </c>
      <c r="M542" s="48">
        <f t="shared" si="8"/>
        <v>13378635</v>
      </c>
      <c r="N542" s="49"/>
    </row>
    <row r="543" spans="1:14" ht="16.5" x14ac:dyDescent="0.3">
      <c r="A543" s="47">
        <v>27</v>
      </c>
      <c r="B543" s="13" t="s">
        <v>36</v>
      </c>
      <c r="C543" s="13">
        <v>27580</v>
      </c>
      <c r="D543" s="13" t="s">
        <v>422</v>
      </c>
      <c r="E543" s="13">
        <v>420201</v>
      </c>
      <c r="F543" s="13" t="s">
        <v>75</v>
      </c>
      <c r="G543" s="13" t="s">
        <v>76</v>
      </c>
      <c r="H543" s="13">
        <v>11</v>
      </c>
      <c r="I543" s="13" t="s">
        <v>14</v>
      </c>
      <c r="J543" s="13">
        <v>70</v>
      </c>
      <c r="K543" s="13">
        <v>4.5</v>
      </c>
      <c r="L543" s="6">
        <v>99101</v>
      </c>
      <c r="M543" s="48">
        <f t="shared" si="8"/>
        <v>31216815</v>
      </c>
      <c r="N543" s="49"/>
    </row>
    <row r="544" spans="1:14" ht="16.5" x14ac:dyDescent="0.3">
      <c r="A544" s="47">
        <v>27</v>
      </c>
      <c r="B544" s="13" t="s">
        <v>36</v>
      </c>
      <c r="C544" s="13">
        <v>27580</v>
      </c>
      <c r="D544" s="13" t="s">
        <v>422</v>
      </c>
      <c r="E544" s="13">
        <v>420202</v>
      </c>
      <c r="F544" s="13" t="s">
        <v>77</v>
      </c>
      <c r="G544" s="13" t="s">
        <v>76</v>
      </c>
      <c r="H544" s="13">
        <v>11</v>
      </c>
      <c r="I544" s="13" t="s">
        <v>14</v>
      </c>
      <c r="J544" s="13">
        <v>20</v>
      </c>
      <c r="K544" s="13">
        <v>4.5</v>
      </c>
      <c r="L544" s="6">
        <v>99101</v>
      </c>
      <c r="M544" s="48">
        <f t="shared" si="8"/>
        <v>8919090</v>
      </c>
      <c r="N544" s="49"/>
    </row>
    <row r="545" spans="1:14" ht="16.5" x14ac:dyDescent="0.3">
      <c r="A545" s="47">
        <v>27</v>
      </c>
      <c r="B545" s="13" t="s">
        <v>36</v>
      </c>
      <c r="C545" s="13">
        <v>27372</v>
      </c>
      <c r="D545" s="13" t="s">
        <v>423</v>
      </c>
      <c r="E545" s="13">
        <v>420201</v>
      </c>
      <c r="F545" s="13" t="s">
        <v>75</v>
      </c>
      <c r="G545" s="13" t="s">
        <v>76</v>
      </c>
      <c r="H545" s="13">
        <v>11</v>
      </c>
      <c r="I545" s="13" t="s">
        <v>14</v>
      </c>
      <c r="J545" s="13">
        <v>70</v>
      </c>
      <c r="K545" s="13">
        <v>4.5</v>
      </c>
      <c r="L545" s="6">
        <v>99101</v>
      </c>
      <c r="M545" s="48">
        <f t="shared" si="8"/>
        <v>31216815</v>
      </c>
      <c r="N545" s="49"/>
    </row>
    <row r="546" spans="1:14" ht="16.5" x14ac:dyDescent="0.3">
      <c r="A546" s="47">
        <v>27</v>
      </c>
      <c r="B546" s="13" t="s">
        <v>36</v>
      </c>
      <c r="C546" s="13">
        <v>27372</v>
      </c>
      <c r="D546" s="13" t="s">
        <v>423</v>
      </c>
      <c r="E546" s="13">
        <v>420202</v>
      </c>
      <c r="F546" s="13" t="s">
        <v>77</v>
      </c>
      <c r="G546" s="13" t="s">
        <v>76</v>
      </c>
      <c r="H546" s="13">
        <v>11</v>
      </c>
      <c r="I546" s="13" t="s">
        <v>14</v>
      </c>
      <c r="J546" s="13">
        <v>20</v>
      </c>
      <c r="K546" s="13">
        <v>4.5</v>
      </c>
      <c r="L546" s="6">
        <v>99101</v>
      </c>
      <c r="M546" s="48">
        <f t="shared" si="8"/>
        <v>8919090</v>
      </c>
      <c r="N546" s="49"/>
    </row>
    <row r="547" spans="1:14" ht="16.5" x14ac:dyDescent="0.3">
      <c r="A547" s="47">
        <v>27</v>
      </c>
      <c r="B547" s="13" t="s">
        <v>36</v>
      </c>
      <c r="C547" s="13">
        <v>27135</v>
      </c>
      <c r="D547" s="13" t="s">
        <v>424</v>
      </c>
      <c r="E547" s="13">
        <v>420201</v>
      </c>
      <c r="F547" s="13" t="s">
        <v>75</v>
      </c>
      <c r="G547" s="13" t="s">
        <v>76</v>
      </c>
      <c r="H547" s="13">
        <v>11</v>
      </c>
      <c r="I547" s="13" t="s">
        <v>14</v>
      </c>
      <c r="J547" s="13">
        <v>70</v>
      </c>
      <c r="K547" s="13">
        <v>4.5</v>
      </c>
      <c r="L547" s="6">
        <v>99101</v>
      </c>
      <c r="M547" s="48">
        <f t="shared" si="8"/>
        <v>31216815</v>
      </c>
      <c r="N547" s="49"/>
    </row>
    <row r="548" spans="1:14" ht="16.5" x14ac:dyDescent="0.3">
      <c r="A548" s="47">
        <v>27</v>
      </c>
      <c r="B548" s="13" t="s">
        <v>36</v>
      </c>
      <c r="C548" s="13">
        <v>27135</v>
      </c>
      <c r="D548" s="13" t="s">
        <v>424</v>
      </c>
      <c r="E548" s="13">
        <v>420202</v>
      </c>
      <c r="F548" s="13" t="s">
        <v>77</v>
      </c>
      <c r="G548" s="13" t="s">
        <v>76</v>
      </c>
      <c r="H548" s="13">
        <v>11</v>
      </c>
      <c r="I548" s="13" t="s">
        <v>14</v>
      </c>
      <c r="J548" s="13">
        <v>20</v>
      </c>
      <c r="K548" s="13">
        <v>4.5</v>
      </c>
      <c r="L548" s="6">
        <v>99101</v>
      </c>
      <c r="M548" s="48">
        <f t="shared" si="8"/>
        <v>8919090</v>
      </c>
      <c r="N548" s="49"/>
    </row>
    <row r="549" spans="1:14" ht="16.5" x14ac:dyDescent="0.3">
      <c r="A549" s="47">
        <v>27</v>
      </c>
      <c r="B549" s="13" t="s">
        <v>36</v>
      </c>
      <c r="C549" s="13">
        <v>27810</v>
      </c>
      <c r="D549" s="13" t="s">
        <v>425</v>
      </c>
      <c r="E549" s="13">
        <v>420201</v>
      </c>
      <c r="F549" s="13" t="s">
        <v>75</v>
      </c>
      <c r="G549" s="13" t="s">
        <v>76</v>
      </c>
      <c r="H549" s="13">
        <v>11</v>
      </c>
      <c r="I549" s="13" t="s">
        <v>14</v>
      </c>
      <c r="J549" s="13">
        <v>70</v>
      </c>
      <c r="K549" s="13">
        <v>4.5</v>
      </c>
      <c r="L549" s="6">
        <v>99101</v>
      </c>
      <c r="M549" s="48">
        <f t="shared" si="8"/>
        <v>31216815</v>
      </c>
      <c r="N549" s="49"/>
    </row>
    <row r="550" spans="1:14" ht="16.5" x14ac:dyDescent="0.3">
      <c r="A550" s="47">
        <v>27</v>
      </c>
      <c r="B550" s="13" t="s">
        <v>36</v>
      </c>
      <c r="C550" s="13">
        <v>27810</v>
      </c>
      <c r="D550" s="13" t="s">
        <v>425</v>
      </c>
      <c r="E550" s="13">
        <v>420202</v>
      </c>
      <c r="F550" s="13" t="s">
        <v>77</v>
      </c>
      <c r="G550" s="13" t="s">
        <v>76</v>
      </c>
      <c r="H550" s="13">
        <v>11</v>
      </c>
      <c r="I550" s="13" t="s">
        <v>14</v>
      </c>
      <c r="J550" s="13">
        <v>20</v>
      </c>
      <c r="K550" s="13">
        <v>4.5</v>
      </c>
      <c r="L550" s="6">
        <v>99101</v>
      </c>
      <c r="M550" s="48">
        <f t="shared" si="8"/>
        <v>8919090</v>
      </c>
      <c r="N550" s="49"/>
    </row>
    <row r="551" spans="1:14" ht="16.5" x14ac:dyDescent="0.3">
      <c r="A551" s="47">
        <v>27</v>
      </c>
      <c r="B551" s="13" t="s">
        <v>36</v>
      </c>
      <c r="C551" s="13">
        <v>27150</v>
      </c>
      <c r="D551" s="13" t="s">
        <v>533</v>
      </c>
      <c r="E551" s="13">
        <v>420201</v>
      </c>
      <c r="F551" s="13" t="s">
        <v>75</v>
      </c>
      <c r="G551" s="13" t="s">
        <v>76</v>
      </c>
      <c r="H551" s="13">
        <v>27</v>
      </c>
      <c r="I551" s="13" t="s">
        <v>14</v>
      </c>
      <c r="J551" s="13">
        <v>70</v>
      </c>
      <c r="K551" s="13">
        <v>4.5</v>
      </c>
      <c r="L551" s="6">
        <v>99101</v>
      </c>
      <c r="M551" s="48">
        <f t="shared" si="8"/>
        <v>31216815</v>
      </c>
      <c r="N551" s="49"/>
    </row>
    <row r="552" spans="1:14" ht="16.5" x14ac:dyDescent="0.3">
      <c r="A552" s="47">
        <v>27</v>
      </c>
      <c r="B552" s="13" t="s">
        <v>36</v>
      </c>
      <c r="C552" s="13">
        <v>27150</v>
      </c>
      <c r="D552" s="13" t="s">
        <v>533</v>
      </c>
      <c r="E552" s="13">
        <v>420202</v>
      </c>
      <c r="F552" s="13" t="s">
        <v>77</v>
      </c>
      <c r="G552" s="13" t="s">
        <v>76</v>
      </c>
      <c r="H552" s="13">
        <v>27</v>
      </c>
      <c r="I552" s="13" t="s">
        <v>14</v>
      </c>
      <c r="J552" s="13">
        <v>30</v>
      </c>
      <c r="K552" s="13">
        <v>4.5</v>
      </c>
      <c r="L552" s="6">
        <v>99101</v>
      </c>
      <c r="M552" s="48">
        <f t="shared" si="8"/>
        <v>13378635</v>
      </c>
      <c r="N552" s="49"/>
    </row>
    <row r="553" spans="1:14" ht="16.5" x14ac:dyDescent="0.3">
      <c r="A553" s="47">
        <v>27</v>
      </c>
      <c r="B553" s="13" t="s">
        <v>36</v>
      </c>
      <c r="C553" s="13">
        <v>27250</v>
      </c>
      <c r="D553" s="13" t="s">
        <v>534</v>
      </c>
      <c r="E553" s="13">
        <v>420201</v>
      </c>
      <c r="F553" s="13" t="s">
        <v>75</v>
      </c>
      <c r="G553" s="13" t="s">
        <v>76</v>
      </c>
      <c r="H553" s="13">
        <v>27</v>
      </c>
      <c r="I553" s="13" t="s">
        <v>14</v>
      </c>
      <c r="J553" s="13">
        <v>70</v>
      </c>
      <c r="K553" s="13">
        <v>4.5</v>
      </c>
      <c r="L553" s="6">
        <v>99101</v>
      </c>
      <c r="M553" s="48">
        <f t="shared" si="8"/>
        <v>31216815</v>
      </c>
      <c r="N553" s="49"/>
    </row>
    <row r="554" spans="1:14" ht="16.5" x14ac:dyDescent="0.3">
      <c r="A554" s="47">
        <v>27</v>
      </c>
      <c r="B554" s="13" t="s">
        <v>36</v>
      </c>
      <c r="C554" s="13">
        <v>27250</v>
      </c>
      <c r="D554" s="13" t="s">
        <v>534</v>
      </c>
      <c r="E554" s="13">
        <v>420202</v>
      </c>
      <c r="F554" s="13" t="s">
        <v>77</v>
      </c>
      <c r="G554" s="13" t="s">
        <v>76</v>
      </c>
      <c r="H554" s="13">
        <v>27</v>
      </c>
      <c r="I554" s="13" t="s">
        <v>14</v>
      </c>
      <c r="J554" s="13">
        <v>30</v>
      </c>
      <c r="K554" s="13">
        <v>4.5</v>
      </c>
      <c r="L554" s="6">
        <v>99101</v>
      </c>
      <c r="M554" s="48">
        <f t="shared" si="8"/>
        <v>13378635</v>
      </c>
      <c r="N554" s="49"/>
    </row>
    <row r="555" spans="1:14" ht="16.5" x14ac:dyDescent="0.3">
      <c r="A555" s="47">
        <v>23</v>
      </c>
      <c r="B555" s="13" t="s">
        <v>147</v>
      </c>
      <c r="C555" s="13">
        <v>23001</v>
      </c>
      <c r="D555" s="13" t="s">
        <v>546</v>
      </c>
      <c r="E555" s="13">
        <v>420201</v>
      </c>
      <c r="F555" s="13" t="s">
        <v>75</v>
      </c>
      <c r="G555" s="13" t="s">
        <v>76</v>
      </c>
      <c r="H555" s="13">
        <v>11</v>
      </c>
      <c r="I555" s="13" t="s">
        <v>14</v>
      </c>
      <c r="J555" s="13">
        <v>500</v>
      </c>
      <c r="K555" s="13">
        <v>4.5</v>
      </c>
      <c r="L555" s="6">
        <v>93905</v>
      </c>
      <c r="M555" s="48">
        <f t="shared" si="8"/>
        <v>211286250</v>
      </c>
      <c r="N555" s="49"/>
    </row>
    <row r="556" spans="1:14" ht="16.5" x14ac:dyDescent="0.3">
      <c r="A556" s="47">
        <v>23</v>
      </c>
      <c r="B556" s="13" t="s">
        <v>147</v>
      </c>
      <c r="C556" s="13">
        <v>23001</v>
      </c>
      <c r="D556" s="13" t="s">
        <v>546</v>
      </c>
      <c r="E556" s="13">
        <v>420202</v>
      </c>
      <c r="F556" s="13" t="s">
        <v>77</v>
      </c>
      <c r="G556" s="13" t="s">
        <v>76</v>
      </c>
      <c r="H556" s="13">
        <v>11</v>
      </c>
      <c r="I556" s="13" t="s">
        <v>14</v>
      </c>
      <c r="J556" s="13">
        <v>220</v>
      </c>
      <c r="K556" s="13">
        <v>4.5</v>
      </c>
      <c r="L556" s="6">
        <v>93905</v>
      </c>
      <c r="M556" s="48">
        <f t="shared" si="8"/>
        <v>92965950</v>
      </c>
      <c r="N556" s="49"/>
    </row>
    <row r="557" spans="1:14" ht="16.5" x14ac:dyDescent="0.3">
      <c r="A557" s="47">
        <v>23</v>
      </c>
      <c r="B557" s="13" t="s">
        <v>147</v>
      </c>
      <c r="C557" s="13">
        <v>23068</v>
      </c>
      <c r="D557" s="13" t="s">
        <v>148</v>
      </c>
      <c r="E557" s="13">
        <v>420201</v>
      </c>
      <c r="F557" s="13" t="s">
        <v>75</v>
      </c>
      <c r="G557" s="13" t="s">
        <v>76</v>
      </c>
      <c r="H557" s="13">
        <v>11</v>
      </c>
      <c r="I557" s="13" t="s">
        <v>14</v>
      </c>
      <c r="J557" s="13">
        <v>60</v>
      </c>
      <c r="K557" s="13">
        <v>4.5</v>
      </c>
      <c r="L557" s="6">
        <v>93905</v>
      </c>
      <c r="M557" s="48">
        <f t="shared" si="8"/>
        <v>25354350</v>
      </c>
      <c r="N557" s="49"/>
    </row>
    <row r="558" spans="1:14" ht="16.5" x14ac:dyDescent="0.3">
      <c r="A558" s="47">
        <v>23</v>
      </c>
      <c r="B558" s="13" t="s">
        <v>147</v>
      </c>
      <c r="C558" s="13">
        <v>23068</v>
      </c>
      <c r="D558" s="13" t="s">
        <v>148</v>
      </c>
      <c r="E558" s="13">
        <v>420202</v>
      </c>
      <c r="F558" s="13" t="s">
        <v>77</v>
      </c>
      <c r="G558" s="13" t="s">
        <v>76</v>
      </c>
      <c r="H558" s="13">
        <v>11</v>
      </c>
      <c r="I558" s="13" t="s">
        <v>14</v>
      </c>
      <c r="J558" s="13">
        <v>30</v>
      </c>
      <c r="K558" s="13">
        <v>4.5</v>
      </c>
      <c r="L558" s="6">
        <v>93905</v>
      </c>
      <c r="M558" s="48">
        <f t="shared" si="8"/>
        <v>12677175</v>
      </c>
      <c r="N558" s="49"/>
    </row>
    <row r="559" spans="1:14" ht="16.5" x14ac:dyDescent="0.3">
      <c r="A559" s="47">
        <v>23</v>
      </c>
      <c r="B559" s="13" t="s">
        <v>147</v>
      </c>
      <c r="C559" s="13">
        <v>23500</v>
      </c>
      <c r="D559" s="13" t="s">
        <v>149</v>
      </c>
      <c r="E559" s="13">
        <v>420201</v>
      </c>
      <c r="F559" s="13" t="s">
        <v>75</v>
      </c>
      <c r="G559" s="13" t="s">
        <v>76</v>
      </c>
      <c r="H559" s="13">
        <v>11</v>
      </c>
      <c r="I559" s="13" t="s">
        <v>14</v>
      </c>
      <c r="J559" s="13">
        <v>60</v>
      </c>
      <c r="K559" s="13">
        <v>4.5</v>
      </c>
      <c r="L559" s="6">
        <v>93905</v>
      </c>
      <c r="M559" s="48">
        <f t="shared" si="8"/>
        <v>25354350</v>
      </c>
      <c r="N559" s="49"/>
    </row>
    <row r="560" spans="1:14" ht="16.5" x14ac:dyDescent="0.3">
      <c r="A560" s="47">
        <v>23</v>
      </c>
      <c r="B560" s="13" t="s">
        <v>147</v>
      </c>
      <c r="C560" s="13">
        <v>23500</v>
      </c>
      <c r="D560" s="13" t="s">
        <v>149</v>
      </c>
      <c r="E560" s="13">
        <v>420202</v>
      </c>
      <c r="F560" s="13" t="s">
        <v>77</v>
      </c>
      <c r="G560" s="13" t="s">
        <v>76</v>
      </c>
      <c r="H560" s="13">
        <v>11</v>
      </c>
      <c r="I560" s="13" t="s">
        <v>14</v>
      </c>
      <c r="J560" s="13">
        <v>30</v>
      </c>
      <c r="K560" s="13">
        <v>4.5</v>
      </c>
      <c r="L560" s="6">
        <v>93905</v>
      </c>
      <c r="M560" s="48">
        <f t="shared" si="8"/>
        <v>12677175</v>
      </c>
      <c r="N560" s="49"/>
    </row>
    <row r="561" spans="1:14" ht="16.5" x14ac:dyDescent="0.3">
      <c r="A561" s="47">
        <v>23</v>
      </c>
      <c r="B561" s="13" t="s">
        <v>147</v>
      </c>
      <c r="C561" s="13">
        <v>23555</v>
      </c>
      <c r="D561" s="13" t="s">
        <v>150</v>
      </c>
      <c r="E561" s="13">
        <v>420201</v>
      </c>
      <c r="F561" s="13" t="s">
        <v>75</v>
      </c>
      <c r="G561" s="13" t="s">
        <v>76</v>
      </c>
      <c r="H561" s="13">
        <v>11</v>
      </c>
      <c r="I561" s="13" t="s">
        <v>14</v>
      </c>
      <c r="J561" s="13">
        <v>60</v>
      </c>
      <c r="K561" s="13">
        <v>4.5</v>
      </c>
      <c r="L561" s="6">
        <v>93905</v>
      </c>
      <c r="M561" s="48">
        <f t="shared" si="8"/>
        <v>25354350</v>
      </c>
      <c r="N561" s="49"/>
    </row>
    <row r="562" spans="1:14" ht="16.5" x14ac:dyDescent="0.3">
      <c r="A562" s="47">
        <v>23</v>
      </c>
      <c r="B562" s="13" t="s">
        <v>147</v>
      </c>
      <c r="C562" s="13">
        <v>23555</v>
      </c>
      <c r="D562" s="13" t="s">
        <v>150</v>
      </c>
      <c r="E562" s="13">
        <v>420202</v>
      </c>
      <c r="F562" s="13" t="s">
        <v>77</v>
      </c>
      <c r="G562" s="13" t="s">
        <v>76</v>
      </c>
      <c r="H562" s="13">
        <v>11</v>
      </c>
      <c r="I562" s="13" t="s">
        <v>14</v>
      </c>
      <c r="J562" s="13">
        <v>30</v>
      </c>
      <c r="K562" s="13">
        <v>4.5</v>
      </c>
      <c r="L562" s="6">
        <v>93905</v>
      </c>
      <c r="M562" s="48">
        <f t="shared" si="8"/>
        <v>12677175</v>
      </c>
      <c r="N562" s="49"/>
    </row>
    <row r="563" spans="1:14" ht="16.5" x14ac:dyDescent="0.3">
      <c r="A563" s="47">
        <v>23</v>
      </c>
      <c r="B563" s="13" t="s">
        <v>147</v>
      </c>
      <c r="C563" s="13">
        <v>23570</v>
      </c>
      <c r="D563" s="13" t="s">
        <v>151</v>
      </c>
      <c r="E563" s="13">
        <v>420201</v>
      </c>
      <c r="F563" s="13" t="s">
        <v>75</v>
      </c>
      <c r="G563" s="13" t="s">
        <v>76</v>
      </c>
      <c r="H563" s="13">
        <v>11</v>
      </c>
      <c r="I563" s="13" t="s">
        <v>14</v>
      </c>
      <c r="J563" s="13">
        <v>60</v>
      </c>
      <c r="K563" s="13">
        <v>4.5</v>
      </c>
      <c r="L563" s="6">
        <v>93905</v>
      </c>
      <c r="M563" s="48">
        <f t="shared" si="8"/>
        <v>25354350</v>
      </c>
      <c r="N563" s="49"/>
    </row>
    <row r="564" spans="1:14" ht="16.5" x14ac:dyDescent="0.3">
      <c r="A564" s="47">
        <v>23</v>
      </c>
      <c r="B564" s="13" t="s">
        <v>147</v>
      </c>
      <c r="C564" s="13">
        <v>23570</v>
      </c>
      <c r="D564" s="13" t="s">
        <v>151</v>
      </c>
      <c r="E564" s="13">
        <v>420202</v>
      </c>
      <c r="F564" s="13" t="s">
        <v>77</v>
      </c>
      <c r="G564" s="13" t="s">
        <v>76</v>
      </c>
      <c r="H564" s="13">
        <v>11</v>
      </c>
      <c r="I564" s="13" t="s">
        <v>14</v>
      </c>
      <c r="J564" s="13">
        <v>30</v>
      </c>
      <c r="K564" s="13">
        <v>4.5</v>
      </c>
      <c r="L564" s="6">
        <v>93905</v>
      </c>
      <c r="M564" s="48">
        <f t="shared" si="8"/>
        <v>12677175</v>
      </c>
      <c r="N564" s="49"/>
    </row>
    <row r="565" spans="1:14" ht="16.5" x14ac:dyDescent="0.3">
      <c r="A565" s="47">
        <v>23</v>
      </c>
      <c r="B565" s="13" t="s">
        <v>147</v>
      </c>
      <c r="C565" s="13">
        <v>23678</v>
      </c>
      <c r="D565" s="13" t="s">
        <v>152</v>
      </c>
      <c r="E565" s="13">
        <v>420201</v>
      </c>
      <c r="F565" s="13" t="s">
        <v>75</v>
      </c>
      <c r="G565" s="13" t="s">
        <v>76</v>
      </c>
      <c r="H565" s="13">
        <v>11</v>
      </c>
      <c r="I565" s="13" t="s">
        <v>14</v>
      </c>
      <c r="J565" s="13">
        <v>60</v>
      </c>
      <c r="K565" s="13">
        <v>4.5</v>
      </c>
      <c r="L565" s="6">
        <v>93905</v>
      </c>
      <c r="M565" s="48">
        <f t="shared" si="8"/>
        <v>25354350</v>
      </c>
      <c r="N565" s="49"/>
    </row>
    <row r="566" spans="1:14" ht="16.5" x14ac:dyDescent="0.3">
      <c r="A566" s="47">
        <v>23</v>
      </c>
      <c r="B566" s="13" t="s">
        <v>147</v>
      </c>
      <c r="C566" s="13">
        <v>23678</v>
      </c>
      <c r="D566" s="13" t="s">
        <v>152</v>
      </c>
      <c r="E566" s="13">
        <v>420202</v>
      </c>
      <c r="F566" s="13" t="s">
        <v>77</v>
      </c>
      <c r="G566" s="13" t="s">
        <v>76</v>
      </c>
      <c r="H566" s="13">
        <v>11</v>
      </c>
      <c r="I566" s="13" t="s">
        <v>14</v>
      </c>
      <c r="J566" s="13">
        <v>30</v>
      </c>
      <c r="K566" s="13">
        <v>4.5</v>
      </c>
      <c r="L566" s="6">
        <v>93905</v>
      </c>
      <c r="M566" s="48">
        <f t="shared" si="8"/>
        <v>12677175</v>
      </c>
      <c r="N566" s="49"/>
    </row>
    <row r="567" spans="1:14" ht="16.5" x14ac:dyDescent="0.3">
      <c r="A567" s="47">
        <v>23</v>
      </c>
      <c r="B567" s="13" t="s">
        <v>147</v>
      </c>
      <c r="C567" s="13">
        <v>23090</v>
      </c>
      <c r="D567" s="13" t="s">
        <v>399</v>
      </c>
      <c r="E567" s="13">
        <v>420201</v>
      </c>
      <c r="F567" s="13" t="s">
        <v>75</v>
      </c>
      <c r="G567" s="13" t="s">
        <v>76</v>
      </c>
      <c r="H567" s="13">
        <v>11</v>
      </c>
      <c r="I567" s="13" t="s">
        <v>14</v>
      </c>
      <c r="J567" s="13">
        <v>60</v>
      </c>
      <c r="K567" s="13">
        <v>4.5</v>
      </c>
      <c r="L567" s="6">
        <v>93905</v>
      </c>
      <c r="M567" s="48">
        <f t="shared" si="8"/>
        <v>25354350</v>
      </c>
      <c r="N567" s="49"/>
    </row>
    <row r="568" spans="1:14" ht="16.5" x14ac:dyDescent="0.3">
      <c r="A568" s="47">
        <v>23</v>
      </c>
      <c r="B568" s="13" t="s">
        <v>147</v>
      </c>
      <c r="C568" s="13">
        <v>23090</v>
      </c>
      <c r="D568" s="13" t="s">
        <v>399</v>
      </c>
      <c r="E568" s="13">
        <v>420202</v>
      </c>
      <c r="F568" s="13" t="s">
        <v>77</v>
      </c>
      <c r="G568" s="13" t="s">
        <v>76</v>
      </c>
      <c r="H568" s="13">
        <v>11</v>
      </c>
      <c r="I568" s="13" t="s">
        <v>14</v>
      </c>
      <c r="J568" s="13">
        <v>30</v>
      </c>
      <c r="K568" s="13">
        <v>4.5</v>
      </c>
      <c r="L568" s="6">
        <v>93905</v>
      </c>
      <c r="M568" s="48">
        <f t="shared" si="8"/>
        <v>12677175</v>
      </c>
      <c r="N568" s="49"/>
    </row>
    <row r="569" spans="1:14" ht="16.5" x14ac:dyDescent="0.3">
      <c r="A569" s="47">
        <v>23</v>
      </c>
      <c r="B569" s="13" t="s">
        <v>147</v>
      </c>
      <c r="C569" s="13">
        <v>23419</v>
      </c>
      <c r="D569" s="13" t="s">
        <v>400</v>
      </c>
      <c r="E569" s="13">
        <v>420201</v>
      </c>
      <c r="F569" s="13" t="s">
        <v>75</v>
      </c>
      <c r="G569" s="13" t="s">
        <v>76</v>
      </c>
      <c r="H569" s="13">
        <v>11</v>
      </c>
      <c r="I569" s="13" t="s">
        <v>14</v>
      </c>
      <c r="J569" s="13">
        <v>60</v>
      </c>
      <c r="K569" s="13">
        <v>4.5</v>
      </c>
      <c r="L569" s="6">
        <v>93905</v>
      </c>
      <c r="M569" s="48">
        <f t="shared" si="8"/>
        <v>25354350</v>
      </c>
      <c r="N569" s="49"/>
    </row>
    <row r="570" spans="1:14" ht="16.5" x14ac:dyDescent="0.3">
      <c r="A570" s="47">
        <v>23</v>
      </c>
      <c r="B570" s="13" t="s">
        <v>147</v>
      </c>
      <c r="C570" s="13">
        <v>23419</v>
      </c>
      <c r="D570" s="13" t="s">
        <v>400</v>
      </c>
      <c r="E570" s="13">
        <v>420202</v>
      </c>
      <c r="F570" s="13" t="s">
        <v>77</v>
      </c>
      <c r="G570" s="13" t="s">
        <v>76</v>
      </c>
      <c r="H570" s="13">
        <v>11</v>
      </c>
      <c r="I570" s="13" t="s">
        <v>14</v>
      </c>
      <c r="J570" s="13">
        <v>30</v>
      </c>
      <c r="K570" s="13">
        <v>4.5</v>
      </c>
      <c r="L570" s="6">
        <v>93905</v>
      </c>
      <c r="M570" s="48">
        <f t="shared" si="8"/>
        <v>12677175</v>
      </c>
      <c r="N570" s="49"/>
    </row>
    <row r="571" spans="1:14" ht="16.5" x14ac:dyDescent="0.3">
      <c r="A571" s="47">
        <v>23</v>
      </c>
      <c r="B571" s="13" t="s">
        <v>147</v>
      </c>
      <c r="C571" s="13">
        <v>23574</v>
      </c>
      <c r="D571" s="13" t="s">
        <v>401</v>
      </c>
      <c r="E571" s="13">
        <v>420201</v>
      </c>
      <c r="F571" s="13" t="s">
        <v>75</v>
      </c>
      <c r="G571" s="13" t="s">
        <v>76</v>
      </c>
      <c r="H571" s="13">
        <v>11</v>
      </c>
      <c r="I571" s="13" t="s">
        <v>14</v>
      </c>
      <c r="J571" s="13">
        <v>270</v>
      </c>
      <c r="K571" s="13">
        <v>4.5</v>
      </c>
      <c r="L571" s="6">
        <v>93905</v>
      </c>
      <c r="M571" s="48">
        <f t="shared" si="8"/>
        <v>114094575</v>
      </c>
      <c r="N571" s="49"/>
    </row>
    <row r="572" spans="1:14" ht="16.5" x14ac:dyDescent="0.3">
      <c r="A572" s="47">
        <v>23</v>
      </c>
      <c r="B572" s="13" t="s">
        <v>147</v>
      </c>
      <c r="C572" s="13">
        <v>23574</v>
      </c>
      <c r="D572" s="13" t="s">
        <v>401</v>
      </c>
      <c r="E572" s="13">
        <v>420202</v>
      </c>
      <c r="F572" s="13" t="s">
        <v>77</v>
      </c>
      <c r="G572" s="13" t="s">
        <v>76</v>
      </c>
      <c r="H572" s="13">
        <v>11</v>
      </c>
      <c r="I572" s="13" t="s">
        <v>14</v>
      </c>
      <c r="J572" s="13">
        <v>120</v>
      </c>
      <c r="K572" s="13">
        <v>4.5</v>
      </c>
      <c r="L572" s="6">
        <v>93905</v>
      </c>
      <c r="M572" s="48">
        <f t="shared" si="8"/>
        <v>50708700</v>
      </c>
      <c r="N572" s="49"/>
    </row>
    <row r="573" spans="1:14" ht="16.5" x14ac:dyDescent="0.3">
      <c r="A573" s="47">
        <v>23</v>
      </c>
      <c r="B573" s="13" t="s">
        <v>147</v>
      </c>
      <c r="C573" s="13">
        <v>23162</v>
      </c>
      <c r="D573" s="13" t="s">
        <v>402</v>
      </c>
      <c r="E573" s="13">
        <v>420201</v>
      </c>
      <c r="F573" s="13" t="s">
        <v>75</v>
      </c>
      <c r="G573" s="13" t="s">
        <v>76</v>
      </c>
      <c r="H573" s="13">
        <v>11</v>
      </c>
      <c r="I573" s="13" t="s">
        <v>14</v>
      </c>
      <c r="J573" s="13">
        <v>60</v>
      </c>
      <c r="K573" s="13">
        <v>4.5</v>
      </c>
      <c r="L573" s="6">
        <v>93905</v>
      </c>
      <c r="M573" s="48">
        <f t="shared" si="8"/>
        <v>25354350</v>
      </c>
      <c r="N573" s="49"/>
    </row>
    <row r="574" spans="1:14" ht="16.5" x14ac:dyDescent="0.3">
      <c r="A574" s="47">
        <v>23</v>
      </c>
      <c r="B574" s="13" t="s">
        <v>147</v>
      </c>
      <c r="C574" s="13">
        <v>23162</v>
      </c>
      <c r="D574" s="13" t="s">
        <v>402</v>
      </c>
      <c r="E574" s="13">
        <v>420202</v>
      </c>
      <c r="F574" s="13" t="s">
        <v>77</v>
      </c>
      <c r="G574" s="13" t="s">
        <v>76</v>
      </c>
      <c r="H574" s="13">
        <v>11</v>
      </c>
      <c r="I574" s="13" t="s">
        <v>14</v>
      </c>
      <c r="J574" s="13">
        <v>30</v>
      </c>
      <c r="K574" s="13">
        <v>4.5</v>
      </c>
      <c r="L574" s="6">
        <v>93905</v>
      </c>
      <c r="M574" s="48">
        <f t="shared" si="8"/>
        <v>12677175</v>
      </c>
      <c r="N574" s="49"/>
    </row>
    <row r="575" spans="1:14" ht="16.5" x14ac:dyDescent="0.3">
      <c r="A575" s="47">
        <v>23</v>
      </c>
      <c r="B575" s="13" t="s">
        <v>147</v>
      </c>
      <c r="C575" s="13">
        <v>23189</v>
      </c>
      <c r="D575" s="13" t="s">
        <v>403</v>
      </c>
      <c r="E575" s="13">
        <v>420201</v>
      </c>
      <c r="F575" s="13" t="s">
        <v>75</v>
      </c>
      <c r="G575" s="13" t="s">
        <v>76</v>
      </c>
      <c r="H575" s="13">
        <v>11</v>
      </c>
      <c r="I575" s="13" t="s">
        <v>14</v>
      </c>
      <c r="J575" s="13">
        <v>60</v>
      </c>
      <c r="K575" s="13">
        <v>4.5</v>
      </c>
      <c r="L575" s="6">
        <v>93905</v>
      </c>
      <c r="M575" s="48">
        <f t="shared" si="8"/>
        <v>25354350</v>
      </c>
      <c r="N575" s="49"/>
    </row>
    <row r="576" spans="1:14" ht="16.5" x14ac:dyDescent="0.3">
      <c r="A576" s="47">
        <v>23</v>
      </c>
      <c r="B576" s="13" t="s">
        <v>147</v>
      </c>
      <c r="C576" s="13">
        <v>23189</v>
      </c>
      <c r="D576" s="13" t="s">
        <v>403</v>
      </c>
      <c r="E576" s="13">
        <v>420202</v>
      </c>
      <c r="F576" s="13" t="s">
        <v>77</v>
      </c>
      <c r="G576" s="13" t="s">
        <v>76</v>
      </c>
      <c r="H576" s="13">
        <v>11</v>
      </c>
      <c r="I576" s="13" t="s">
        <v>14</v>
      </c>
      <c r="J576" s="13">
        <v>30</v>
      </c>
      <c r="K576" s="13">
        <v>4.5</v>
      </c>
      <c r="L576" s="6">
        <v>93905</v>
      </c>
      <c r="M576" s="48">
        <f t="shared" si="8"/>
        <v>12677175</v>
      </c>
      <c r="N576" s="49"/>
    </row>
    <row r="577" spans="1:14" ht="16.5" x14ac:dyDescent="0.3">
      <c r="A577" s="47">
        <v>23</v>
      </c>
      <c r="B577" s="13" t="s">
        <v>147</v>
      </c>
      <c r="C577" s="13">
        <v>23300</v>
      </c>
      <c r="D577" s="13" t="s">
        <v>404</v>
      </c>
      <c r="E577" s="13">
        <v>420201</v>
      </c>
      <c r="F577" s="13" t="s">
        <v>75</v>
      </c>
      <c r="G577" s="13" t="s">
        <v>76</v>
      </c>
      <c r="H577" s="13">
        <v>11</v>
      </c>
      <c r="I577" s="13" t="s">
        <v>14</v>
      </c>
      <c r="J577" s="13">
        <v>60</v>
      </c>
      <c r="K577" s="13">
        <v>4.5</v>
      </c>
      <c r="L577" s="6">
        <v>93905</v>
      </c>
      <c r="M577" s="48">
        <f t="shared" si="8"/>
        <v>25354350</v>
      </c>
      <c r="N577" s="49"/>
    </row>
    <row r="578" spans="1:14" ht="16.5" x14ac:dyDescent="0.3">
      <c r="A578" s="47">
        <v>23</v>
      </c>
      <c r="B578" s="13" t="s">
        <v>147</v>
      </c>
      <c r="C578" s="13">
        <v>23300</v>
      </c>
      <c r="D578" s="13" t="s">
        <v>404</v>
      </c>
      <c r="E578" s="13">
        <v>420202</v>
      </c>
      <c r="F578" s="13" t="s">
        <v>77</v>
      </c>
      <c r="G578" s="13" t="s">
        <v>76</v>
      </c>
      <c r="H578" s="13">
        <v>11</v>
      </c>
      <c r="I578" s="13" t="s">
        <v>14</v>
      </c>
      <c r="J578" s="13">
        <v>30</v>
      </c>
      <c r="K578" s="13">
        <v>4.5</v>
      </c>
      <c r="L578" s="6">
        <v>93905</v>
      </c>
      <c r="M578" s="48">
        <f t="shared" si="8"/>
        <v>12677175</v>
      </c>
      <c r="N578" s="49"/>
    </row>
    <row r="579" spans="1:14" ht="16.5" x14ac:dyDescent="0.3">
      <c r="A579" s="47">
        <v>23</v>
      </c>
      <c r="B579" s="13" t="s">
        <v>147</v>
      </c>
      <c r="C579" s="13">
        <v>23686</v>
      </c>
      <c r="D579" s="13" t="s">
        <v>405</v>
      </c>
      <c r="E579" s="13">
        <v>420201</v>
      </c>
      <c r="F579" s="13" t="s">
        <v>75</v>
      </c>
      <c r="G579" s="13" t="s">
        <v>76</v>
      </c>
      <c r="H579" s="13">
        <v>11</v>
      </c>
      <c r="I579" s="13" t="s">
        <v>14</v>
      </c>
      <c r="J579" s="13">
        <v>60</v>
      </c>
      <c r="K579" s="13">
        <v>4.5</v>
      </c>
      <c r="L579" s="6">
        <v>93905</v>
      </c>
      <c r="M579" s="48">
        <f t="shared" ref="M579:M642" si="9">J579*K579*L579</f>
        <v>25354350</v>
      </c>
      <c r="N579" s="49"/>
    </row>
    <row r="580" spans="1:14" ht="16.5" x14ac:dyDescent="0.3">
      <c r="A580" s="47">
        <v>23</v>
      </c>
      <c r="B580" s="13" t="s">
        <v>147</v>
      </c>
      <c r="C580" s="13">
        <v>23686</v>
      </c>
      <c r="D580" s="13" t="s">
        <v>405</v>
      </c>
      <c r="E580" s="13">
        <v>420202</v>
      </c>
      <c r="F580" s="13" t="s">
        <v>77</v>
      </c>
      <c r="G580" s="13" t="s">
        <v>76</v>
      </c>
      <c r="H580" s="13">
        <v>11</v>
      </c>
      <c r="I580" s="13" t="s">
        <v>14</v>
      </c>
      <c r="J580" s="13">
        <v>30</v>
      </c>
      <c r="K580" s="13">
        <v>4.5</v>
      </c>
      <c r="L580" s="6">
        <v>93905</v>
      </c>
      <c r="M580" s="48">
        <f t="shared" si="9"/>
        <v>12677175</v>
      </c>
      <c r="N580" s="49"/>
    </row>
    <row r="581" spans="1:14" ht="16.5" x14ac:dyDescent="0.3">
      <c r="A581" s="47">
        <v>23</v>
      </c>
      <c r="B581" s="13" t="s">
        <v>147</v>
      </c>
      <c r="C581" s="13">
        <v>23079</v>
      </c>
      <c r="D581" s="13" t="s">
        <v>219</v>
      </c>
      <c r="E581" s="13">
        <v>420201</v>
      </c>
      <c r="F581" s="13" t="s">
        <v>75</v>
      </c>
      <c r="G581" s="13" t="s">
        <v>76</v>
      </c>
      <c r="H581" s="13">
        <v>11</v>
      </c>
      <c r="I581" s="13" t="s">
        <v>14</v>
      </c>
      <c r="J581" s="13">
        <v>60</v>
      </c>
      <c r="K581" s="13">
        <v>4.5</v>
      </c>
      <c r="L581" s="6">
        <v>93905</v>
      </c>
      <c r="M581" s="48">
        <f t="shared" si="9"/>
        <v>25354350</v>
      </c>
      <c r="N581" s="49"/>
    </row>
    <row r="582" spans="1:14" ht="16.5" x14ac:dyDescent="0.3">
      <c r="A582" s="47">
        <v>23</v>
      </c>
      <c r="B582" s="13" t="s">
        <v>147</v>
      </c>
      <c r="C582" s="13">
        <v>23079</v>
      </c>
      <c r="D582" s="13" t="s">
        <v>219</v>
      </c>
      <c r="E582" s="13">
        <v>420202</v>
      </c>
      <c r="F582" s="13" t="s">
        <v>77</v>
      </c>
      <c r="G582" s="13" t="s">
        <v>76</v>
      </c>
      <c r="H582" s="13">
        <v>11</v>
      </c>
      <c r="I582" s="13" t="s">
        <v>14</v>
      </c>
      <c r="J582" s="13">
        <v>30</v>
      </c>
      <c r="K582" s="13">
        <v>4.5</v>
      </c>
      <c r="L582" s="6">
        <v>93905</v>
      </c>
      <c r="M582" s="48">
        <f t="shared" si="9"/>
        <v>12677175</v>
      </c>
      <c r="N582" s="49"/>
    </row>
    <row r="583" spans="1:14" ht="16.5" x14ac:dyDescent="0.3">
      <c r="A583" s="47">
        <v>23</v>
      </c>
      <c r="B583" s="13" t="s">
        <v>147</v>
      </c>
      <c r="C583" s="13">
        <v>23350</v>
      </c>
      <c r="D583" s="13" t="s">
        <v>406</v>
      </c>
      <c r="E583" s="13">
        <v>420201</v>
      </c>
      <c r="F583" s="13" t="s">
        <v>75</v>
      </c>
      <c r="G583" s="13" t="s">
        <v>76</v>
      </c>
      <c r="H583" s="13">
        <v>11</v>
      </c>
      <c r="I583" s="13" t="s">
        <v>14</v>
      </c>
      <c r="J583" s="13">
        <v>60</v>
      </c>
      <c r="K583" s="13">
        <v>4.5</v>
      </c>
      <c r="L583" s="6">
        <v>93905</v>
      </c>
      <c r="M583" s="48">
        <f t="shared" si="9"/>
        <v>25354350</v>
      </c>
      <c r="N583" s="49"/>
    </row>
    <row r="584" spans="1:14" ht="16.5" x14ac:dyDescent="0.3">
      <c r="A584" s="47">
        <v>23</v>
      </c>
      <c r="B584" s="13" t="s">
        <v>147</v>
      </c>
      <c r="C584" s="13">
        <v>23350</v>
      </c>
      <c r="D584" s="13" t="s">
        <v>406</v>
      </c>
      <c r="E584" s="13">
        <v>420202</v>
      </c>
      <c r="F584" s="13" t="s">
        <v>77</v>
      </c>
      <c r="G584" s="13" t="s">
        <v>76</v>
      </c>
      <c r="H584" s="13">
        <v>11</v>
      </c>
      <c r="I584" s="13" t="s">
        <v>14</v>
      </c>
      <c r="J584" s="13">
        <v>30</v>
      </c>
      <c r="K584" s="13">
        <v>4.5</v>
      </c>
      <c r="L584" s="6">
        <v>93905</v>
      </c>
      <c r="M584" s="48">
        <f t="shared" si="9"/>
        <v>12677175</v>
      </c>
      <c r="N584" s="49"/>
    </row>
    <row r="585" spans="1:14" ht="16.5" x14ac:dyDescent="0.3">
      <c r="A585" s="47">
        <v>23</v>
      </c>
      <c r="B585" s="13" t="s">
        <v>147</v>
      </c>
      <c r="C585" s="13">
        <v>23417</v>
      </c>
      <c r="D585" s="13" t="s">
        <v>407</v>
      </c>
      <c r="E585" s="13">
        <v>420201</v>
      </c>
      <c r="F585" s="13" t="s">
        <v>75</v>
      </c>
      <c r="G585" s="13" t="s">
        <v>76</v>
      </c>
      <c r="H585" s="13">
        <v>11</v>
      </c>
      <c r="I585" s="13" t="s">
        <v>14</v>
      </c>
      <c r="J585" s="13">
        <v>60</v>
      </c>
      <c r="K585" s="13">
        <v>4.5</v>
      </c>
      <c r="L585" s="6">
        <v>93905</v>
      </c>
      <c r="M585" s="48">
        <f t="shared" si="9"/>
        <v>25354350</v>
      </c>
      <c r="N585" s="49"/>
    </row>
    <row r="586" spans="1:14" ht="16.5" x14ac:dyDescent="0.3">
      <c r="A586" s="47">
        <v>23</v>
      </c>
      <c r="B586" s="13" t="s">
        <v>147</v>
      </c>
      <c r="C586" s="13">
        <v>23417</v>
      </c>
      <c r="D586" s="13" t="s">
        <v>407</v>
      </c>
      <c r="E586" s="13">
        <v>420202</v>
      </c>
      <c r="F586" s="13" t="s">
        <v>77</v>
      </c>
      <c r="G586" s="13" t="s">
        <v>76</v>
      </c>
      <c r="H586" s="13">
        <v>11</v>
      </c>
      <c r="I586" s="13" t="s">
        <v>14</v>
      </c>
      <c r="J586" s="13">
        <v>30</v>
      </c>
      <c r="K586" s="13">
        <v>4.5</v>
      </c>
      <c r="L586" s="6">
        <v>93905</v>
      </c>
      <c r="M586" s="48">
        <f t="shared" si="9"/>
        <v>12677175</v>
      </c>
      <c r="N586" s="49"/>
    </row>
    <row r="587" spans="1:14" ht="16.5" x14ac:dyDescent="0.3">
      <c r="A587" s="47">
        <v>23</v>
      </c>
      <c r="B587" s="13" t="s">
        <v>147</v>
      </c>
      <c r="C587" s="13">
        <v>23464</v>
      </c>
      <c r="D587" s="13" t="s">
        <v>408</v>
      </c>
      <c r="E587" s="13">
        <v>420201</v>
      </c>
      <c r="F587" s="13" t="s">
        <v>75</v>
      </c>
      <c r="G587" s="13" t="s">
        <v>76</v>
      </c>
      <c r="H587" s="13">
        <v>11</v>
      </c>
      <c r="I587" s="13" t="s">
        <v>14</v>
      </c>
      <c r="J587" s="13">
        <v>60</v>
      </c>
      <c r="K587" s="13">
        <v>4.5</v>
      </c>
      <c r="L587" s="6">
        <v>93905</v>
      </c>
      <c r="M587" s="48">
        <f t="shared" si="9"/>
        <v>25354350</v>
      </c>
      <c r="N587" s="49"/>
    </row>
    <row r="588" spans="1:14" ht="16.5" x14ac:dyDescent="0.3">
      <c r="A588" s="47">
        <v>23</v>
      </c>
      <c r="B588" s="13" t="s">
        <v>147</v>
      </c>
      <c r="C588" s="13">
        <v>23464</v>
      </c>
      <c r="D588" s="13" t="s">
        <v>408</v>
      </c>
      <c r="E588" s="13">
        <v>420202</v>
      </c>
      <c r="F588" s="13" t="s">
        <v>77</v>
      </c>
      <c r="G588" s="13" t="s">
        <v>76</v>
      </c>
      <c r="H588" s="13">
        <v>11</v>
      </c>
      <c r="I588" s="13" t="s">
        <v>14</v>
      </c>
      <c r="J588" s="13">
        <v>30</v>
      </c>
      <c r="K588" s="13">
        <v>4.5</v>
      </c>
      <c r="L588" s="6">
        <v>93905</v>
      </c>
      <c r="M588" s="48">
        <f t="shared" si="9"/>
        <v>12677175</v>
      </c>
      <c r="N588" s="49"/>
    </row>
    <row r="589" spans="1:14" ht="16.5" x14ac:dyDescent="0.3">
      <c r="A589" s="47">
        <v>23</v>
      </c>
      <c r="B589" s="13" t="s">
        <v>147</v>
      </c>
      <c r="C589" s="13">
        <v>23586</v>
      </c>
      <c r="D589" s="13" t="s">
        <v>409</v>
      </c>
      <c r="E589" s="13">
        <v>420201</v>
      </c>
      <c r="F589" s="13" t="s">
        <v>75</v>
      </c>
      <c r="G589" s="13" t="s">
        <v>76</v>
      </c>
      <c r="H589" s="13">
        <v>11</v>
      </c>
      <c r="I589" s="13" t="s">
        <v>14</v>
      </c>
      <c r="J589" s="13">
        <v>60</v>
      </c>
      <c r="K589" s="13">
        <v>4.5</v>
      </c>
      <c r="L589" s="6">
        <v>93905</v>
      </c>
      <c r="M589" s="48">
        <f t="shared" si="9"/>
        <v>25354350</v>
      </c>
      <c r="N589" s="49"/>
    </row>
    <row r="590" spans="1:14" ht="16.5" x14ac:dyDescent="0.3">
      <c r="A590" s="47">
        <v>23</v>
      </c>
      <c r="B590" s="13" t="s">
        <v>147</v>
      </c>
      <c r="C590" s="13">
        <v>23586</v>
      </c>
      <c r="D590" s="13" t="s">
        <v>409</v>
      </c>
      <c r="E590" s="13">
        <v>420202</v>
      </c>
      <c r="F590" s="13" t="s">
        <v>77</v>
      </c>
      <c r="G590" s="13" t="s">
        <v>76</v>
      </c>
      <c r="H590" s="13">
        <v>11</v>
      </c>
      <c r="I590" s="13" t="s">
        <v>14</v>
      </c>
      <c r="J590" s="13">
        <v>30</v>
      </c>
      <c r="K590" s="13">
        <v>4.5</v>
      </c>
      <c r="L590" s="6">
        <v>93905</v>
      </c>
      <c r="M590" s="48">
        <f t="shared" si="9"/>
        <v>12677175</v>
      </c>
      <c r="N590" s="49"/>
    </row>
    <row r="591" spans="1:14" ht="16.5" x14ac:dyDescent="0.3">
      <c r="A591" s="47">
        <v>23</v>
      </c>
      <c r="B591" s="13" t="s">
        <v>147</v>
      </c>
      <c r="C591" s="13">
        <v>23672</v>
      </c>
      <c r="D591" s="13" t="s">
        <v>410</v>
      </c>
      <c r="E591" s="13">
        <v>420201</v>
      </c>
      <c r="F591" s="13" t="s">
        <v>75</v>
      </c>
      <c r="G591" s="13" t="s">
        <v>76</v>
      </c>
      <c r="H591" s="13">
        <v>11</v>
      </c>
      <c r="I591" s="13" t="s">
        <v>14</v>
      </c>
      <c r="J591" s="13">
        <v>60</v>
      </c>
      <c r="K591" s="13">
        <v>4.5</v>
      </c>
      <c r="L591" s="6">
        <v>93905</v>
      </c>
      <c r="M591" s="48">
        <f t="shared" si="9"/>
        <v>25354350</v>
      </c>
      <c r="N591" s="49"/>
    </row>
    <row r="592" spans="1:14" ht="16.5" x14ac:dyDescent="0.3">
      <c r="A592" s="47">
        <v>23</v>
      </c>
      <c r="B592" s="13" t="s">
        <v>147</v>
      </c>
      <c r="C592" s="13">
        <v>23672</v>
      </c>
      <c r="D592" s="13" t="s">
        <v>410</v>
      </c>
      <c r="E592" s="13">
        <v>420202</v>
      </c>
      <c r="F592" s="13" t="s">
        <v>77</v>
      </c>
      <c r="G592" s="13" t="s">
        <v>76</v>
      </c>
      <c r="H592" s="13">
        <v>11</v>
      </c>
      <c r="I592" s="13" t="s">
        <v>14</v>
      </c>
      <c r="J592" s="13">
        <v>30</v>
      </c>
      <c r="K592" s="13">
        <v>4.5</v>
      </c>
      <c r="L592" s="6">
        <v>93905</v>
      </c>
      <c r="M592" s="48">
        <f t="shared" si="9"/>
        <v>12677175</v>
      </c>
      <c r="N592" s="49"/>
    </row>
    <row r="593" spans="1:14" ht="16.5" x14ac:dyDescent="0.3">
      <c r="A593" s="47">
        <v>23</v>
      </c>
      <c r="B593" s="13" t="s">
        <v>147</v>
      </c>
      <c r="C593" s="13">
        <v>23675</v>
      </c>
      <c r="D593" s="13" t="s">
        <v>411</v>
      </c>
      <c r="E593" s="13">
        <v>420201</v>
      </c>
      <c r="F593" s="13" t="s">
        <v>75</v>
      </c>
      <c r="G593" s="13" t="s">
        <v>76</v>
      </c>
      <c r="H593" s="13">
        <v>11</v>
      </c>
      <c r="I593" s="13" t="s">
        <v>14</v>
      </c>
      <c r="J593" s="13">
        <v>60</v>
      </c>
      <c r="K593" s="13">
        <v>4.5</v>
      </c>
      <c r="L593" s="6">
        <v>93905</v>
      </c>
      <c r="M593" s="48">
        <f t="shared" si="9"/>
        <v>25354350</v>
      </c>
      <c r="N593" s="49"/>
    </row>
    <row r="594" spans="1:14" ht="16.5" x14ac:dyDescent="0.3">
      <c r="A594" s="47">
        <v>23</v>
      </c>
      <c r="B594" s="13" t="s">
        <v>147</v>
      </c>
      <c r="C594" s="13">
        <v>23675</v>
      </c>
      <c r="D594" s="13" t="s">
        <v>411</v>
      </c>
      <c r="E594" s="13">
        <v>420202</v>
      </c>
      <c r="F594" s="13" t="s">
        <v>77</v>
      </c>
      <c r="G594" s="13" t="s">
        <v>76</v>
      </c>
      <c r="H594" s="13">
        <v>11</v>
      </c>
      <c r="I594" s="13" t="s">
        <v>14</v>
      </c>
      <c r="J594" s="13">
        <v>30</v>
      </c>
      <c r="K594" s="13">
        <v>4.5</v>
      </c>
      <c r="L594" s="6">
        <v>93905</v>
      </c>
      <c r="M594" s="48">
        <f t="shared" si="9"/>
        <v>12677175</v>
      </c>
      <c r="N594" s="49"/>
    </row>
    <row r="595" spans="1:14" ht="16.5" x14ac:dyDescent="0.3">
      <c r="A595" s="47">
        <v>23</v>
      </c>
      <c r="B595" s="13" t="s">
        <v>147</v>
      </c>
      <c r="C595" s="13">
        <v>23182</v>
      </c>
      <c r="D595" s="13" t="s">
        <v>412</v>
      </c>
      <c r="E595" s="13">
        <v>420201</v>
      </c>
      <c r="F595" s="13" t="s">
        <v>75</v>
      </c>
      <c r="G595" s="13" t="s">
        <v>76</v>
      </c>
      <c r="H595" s="13">
        <v>11</v>
      </c>
      <c r="I595" s="13" t="s">
        <v>14</v>
      </c>
      <c r="J595" s="13">
        <v>60</v>
      </c>
      <c r="K595" s="13">
        <v>4.5</v>
      </c>
      <c r="L595" s="6">
        <v>93905</v>
      </c>
      <c r="M595" s="48">
        <f t="shared" si="9"/>
        <v>25354350</v>
      </c>
      <c r="N595" s="49"/>
    </row>
    <row r="596" spans="1:14" ht="16.5" x14ac:dyDescent="0.3">
      <c r="A596" s="47">
        <v>23</v>
      </c>
      <c r="B596" s="13" t="s">
        <v>147</v>
      </c>
      <c r="C596" s="13">
        <v>23182</v>
      </c>
      <c r="D596" s="13" t="s">
        <v>412</v>
      </c>
      <c r="E596" s="13">
        <v>420202</v>
      </c>
      <c r="F596" s="13" t="s">
        <v>77</v>
      </c>
      <c r="G596" s="13" t="s">
        <v>76</v>
      </c>
      <c r="H596" s="13">
        <v>11</v>
      </c>
      <c r="I596" s="13" t="s">
        <v>14</v>
      </c>
      <c r="J596" s="13">
        <v>30</v>
      </c>
      <c r="K596" s="13">
        <v>4.5</v>
      </c>
      <c r="L596" s="6">
        <v>93905</v>
      </c>
      <c r="M596" s="48">
        <f t="shared" si="9"/>
        <v>12677175</v>
      </c>
      <c r="N596" s="49"/>
    </row>
    <row r="597" spans="1:14" ht="16.5" x14ac:dyDescent="0.3">
      <c r="A597" s="47">
        <v>23</v>
      </c>
      <c r="B597" s="13" t="s">
        <v>147</v>
      </c>
      <c r="C597" s="13">
        <v>23660</v>
      </c>
      <c r="D597" s="13" t="s">
        <v>413</v>
      </c>
      <c r="E597" s="13">
        <v>420201</v>
      </c>
      <c r="F597" s="13" t="s">
        <v>75</v>
      </c>
      <c r="G597" s="13" t="s">
        <v>76</v>
      </c>
      <c r="H597" s="13">
        <v>11</v>
      </c>
      <c r="I597" s="13" t="s">
        <v>14</v>
      </c>
      <c r="J597" s="13">
        <v>60</v>
      </c>
      <c r="K597" s="13">
        <v>4.5</v>
      </c>
      <c r="L597" s="6">
        <v>93905</v>
      </c>
      <c r="M597" s="48">
        <f t="shared" si="9"/>
        <v>25354350</v>
      </c>
      <c r="N597" s="49"/>
    </row>
    <row r="598" spans="1:14" ht="16.5" x14ac:dyDescent="0.3">
      <c r="A598" s="47">
        <v>23</v>
      </c>
      <c r="B598" s="13" t="s">
        <v>147</v>
      </c>
      <c r="C598" s="13">
        <v>23660</v>
      </c>
      <c r="D598" s="13" t="s">
        <v>413</v>
      </c>
      <c r="E598" s="13">
        <v>420202</v>
      </c>
      <c r="F598" s="13" t="s">
        <v>77</v>
      </c>
      <c r="G598" s="13" t="s">
        <v>76</v>
      </c>
      <c r="H598" s="13">
        <v>11</v>
      </c>
      <c r="I598" s="13" t="s">
        <v>14</v>
      </c>
      <c r="J598" s="13">
        <v>30</v>
      </c>
      <c r="K598" s="13">
        <v>4.5</v>
      </c>
      <c r="L598" s="6">
        <v>93905</v>
      </c>
      <c r="M598" s="48">
        <f t="shared" si="9"/>
        <v>12677175</v>
      </c>
      <c r="N598" s="49"/>
    </row>
    <row r="599" spans="1:14" ht="16.5" x14ac:dyDescent="0.3">
      <c r="A599" s="47">
        <v>23</v>
      </c>
      <c r="B599" s="13" t="s">
        <v>147</v>
      </c>
      <c r="C599" s="13">
        <v>23168</v>
      </c>
      <c r="D599" s="13" t="s">
        <v>414</v>
      </c>
      <c r="E599" s="13">
        <v>420201</v>
      </c>
      <c r="F599" s="13" t="s">
        <v>75</v>
      </c>
      <c r="G599" s="13" t="s">
        <v>76</v>
      </c>
      <c r="H599" s="13">
        <v>11</v>
      </c>
      <c r="I599" s="13" t="s">
        <v>14</v>
      </c>
      <c r="J599" s="13">
        <v>60</v>
      </c>
      <c r="K599" s="13">
        <v>4.5</v>
      </c>
      <c r="L599" s="6">
        <v>93905</v>
      </c>
      <c r="M599" s="48">
        <f t="shared" si="9"/>
        <v>25354350</v>
      </c>
      <c r="N599" s="49"/>
    </row>
    <row r="600" spans="1:14" ht="16.5" x14ac:dyDescent="0.3">
      <c r="A600" s="47">
        <v>23</v>
      </c>
      <c r="B600" s="13" t="s">
        <v>147</v>
      </c>
      <c r="C600" s="13">
        <v>23168</v>
      </c>
      <c r="D600" s="13" t="s">
        <v>414</v>
      </c>
      <c r="E600" s="13">
        <v>420202</v>
      </c>
      <c r="F600" s="13" t="s">
        <v>77</v>
      </c>
      <c r="G600" s="13" t="s">
        <v>76</v>
      </c>
      <c r="H600" s="13">
        <v>11</v>
      </c>
      <c r="I600" s="13" t="s">
        <v>14</v>
      </c>
      <c r="J600" s="13">
        <v>30</v>
      </c>
      <c r="K600" s="13">
        <v>4.5</v>
      </c>
      <c r="L600" s="6">
        <v>93905</v>
      </c>
      <c r="M600" s="48">
        <f t="shared" si="9"/>
        <v>12677175</v>
      </c>
      <c r="N600" s="49"/>
    </row>
    <row r="601" spans="1:14" ht="16.5" x14ac:dyDescent="0.3">
      <c r="A601" s="47">
        <v>23</v>
      </c>
      <c r="B601" s="13" t="s">
        <v>147</v>
      </c>
      <c r="C601" s="13">
        <v>23670</v>
      </c>
      <c r="D601" s="13" t="s">
        <v>415</v>
      </c>
      <c r="E601" s="13">
        <v>420201</v>
      </c>
      <c r="F601" s="13" t="s">
        <v>75</v>
      </c>
      <c r="G601" s="13" t="s">
        <v>76</v>
      </c>
      <c r="H601" s="13">
        <v>11</v>
      </c>
      <c r="I601" s="13" t="s">
        <v>14</v>
      </c>
      <c r="J601" s="13">
        <v>120</v>
      </c>
      <c r="K601" s="13">
        <v>4.5</v>
      </c>
      <c r="L601" s="6">
        <v>93905</v>
      </c>
      <c r="M601" s="48">
        <f t="shared" si="9"/>
        <v>50708700</v>
      </c>
      <c r="N601" s="49"/>
    </row>
    <row r="602" spans="1:14" ht="16.5" x14ac:dyDescent="0.3">
      <c r="A602" s="47">
        <v>23</v>
      </c>
      <c r="B602" s="13" t="s">
        <v>147</v>
      </c>
      <c r="C602" s="13">
        <v>23670</v>
      </c>
      <c r="D602" s="13" t="s">
        <v>415</v>
      </c>
      <c r="E602" s="13">
        <v>420202</v>
      </c>
      <c r="F602" s="13" t="s">
        <v>77</v>
      </c>
      <c r="G602" s="13" t="s">
        <v>76</v>
      </c>
      <c r="H602" s="13">
        <v>11</v>
      </c>
      <c r="I602" s="13" t="s">
        <v>14</v>
      </c>
      <c r="J602" s="13">
        <v>60</v>
      </c>
      <c r="K602" s="13">
        <v>4.5</v>
      </c>
      <c r="L602" s="6">
        <v>93905</v>
      </c>
      <c r="M602" s="48">
        <f t="shared" si="9"/>
        <v>25354350</v>
      </c>
      <c r="N602" s="49"/>
    </row>
    <row r="603" spans="1:14" ht="16.5" x14ac:dyDescent="0.3">
      <c r="A603" s="47">
        <v>23</v>
      </c>
      <c r="B603" s="13" t="s">
        <v>147</v>
      </c>
      <c r="C603" s="13">
        <v>23815</v>
      </c>
      <c r="D603" s="13" t="s">
        <v>416</v>
      </c>
      <c r="E603" s="13">
        <v>420201</v>
      </c>
      <c r="F603" s="13" t="s">
        <v>75</v>
      </c>
      <c r="G603" s="13" t="s">
        <v>76</v>
      </c>
      <c r="H603" s="13">
        <v>11</v>
      </c>
      <c r="I603" s="13" t="s">
        <v>14</v>
      </c>
      <c r="J603" s="13">
        <v>60</v>
      </c>
      <c r="K603" s="13">
        <v>4.5</v>
      </c>
      <c r="L603" s="6">
        <v>93905</v>
      </c>
      <c r="M603" s="48">
        <f t="shared" si="9"/>
        <v>25354350</v>
      </c>
      <c r="N603" s="49"/>
    </row>
    <row r="604" spans="1:14" ht="16.5" x14ac:dyDescent="0.3">
      <c r="A604" s="47">
        <v>23</v>
      </c>
      <c r="B604" s="13" t="s">
        <v>147</v>
      </c>
      <c r="C604" s="13">
        <v>23815</v>
      </c>
      <c r="D604" s="13" t="s">
        <v>416</v>
      </c>
      <c r="E604" s="13">
        <v>420202</v>
      </c>
      <c r="F604" s="13" t="s">
        <v>77</v>
      </c>
      <c r="G604" s="13" t="s">
        <v>76</v>
      </c>
      <c r="H604" s="13">
        <v>11</v>
      </c>
      <c r="I604" s="13" t="s">
        <v>14</v>
      </c>
      <c r="J604" s="13">
        <v>30</v>
      </c>
      <c r="K604" s="13">
        <v>4.5</v>
      </c>
      <c r="L604" s="6">
        <v>93905</v>
      </c>
      <c r="M604" s="48">
        <f t="shared" si="9"/>
        <v>12677175</v>
      </c>
      <c r="N604" s="49"/>
    </row>
    <row r="605" spans="1:14" ht="16.5" x14ac:dyDescent="0.3">
      <c r="A605" s="47">
        <v>23</v>
      </c>
      <c r="B605" s="13" t="s">
        <v>147</v>
      </c>
      <c r="C605" s="13">
        <v>23807</v>
      </c>
      <c r="D605" s="13" t="s">
        <v>536</v>
      </c>
      <c r="E605" s="13">
        <v>420201</v>
      </c>
      <c r="F605" s="13" t="s">
        <v>75</v>
      </c>
      <c r="G605" s="13" t="s">
        <v>76</v>
      </c>
      <c r="H605" s="13">
        <v>27</v>
      </c>
      <c r="I605" s="13" t="s">
        <v>14</v>
      </c>
      <c r="J605" s="13">
        <v>210</v>
      </c>
      <c r="K605" s="13">
        <v>4.5</v>
      </c>
      <c r="L605" s="6">
        <v>93905</v>
      </c>
      <c r="M605" s="48">
        <f t="shared" si="9"/>
        <v>88740225</v>
      </c>
      <c r="N605" s="49"/>
    </row>
    <row r="606" spans="1:14" ht="16.5" x14ac:dyDescent="0.3">
      <c r="A606" s="47">
        <v>23</v>
      </c>
      <c r="B606" s="13" t="s">
        <v>147</v>
      </c>
      <c r="C606" s="13">
        <v>23807</v>
      </c>
      <c r="D606" s="13" t="s">
        <v>536</v>
      </c>
      <c r="E606" s="13">
        <v>420202</v>
      </c>
      <c r="F606" s="13" t="s">
        <v>77</v>
      </c>
      <c r="G606" s="13" t="s">
        <v>76</v>
      </c>
      <c r="H606" s="13">
        <v>27</v>
      </c>
      <c r="I606" s="13" t="s">
        <v>14</v>
      </c>
      <c r="J606" s="13">
        <v>90</v>
      </c>
      <c r="K606" s="13">
        <v>4.5</v>
      </c>
      <c r="L606" s="6">
        <v>93905</v>
      </c>
      <c r="M606" s="48">
        <f t="shared" si="9"/>
        <v>38031525</v>
      </c>
      <c r="N606" s="49"/>
    </row>
    <row r="607" spans="1:14" ht="16.5" x14ac:dyDescent="0.3">
      <c r="A607" s="47">
        <v>25</v>
      </c>
      <c r="B607" s="13" t="s">
        <v>31</v>
      </c>
      <c r="C607" s="13">
        <v>25269</v>
      </c>
      <c r="D607" s="13" t="s">
        <v>153</v>
      </c>
      <c r="E607" s="13">
        <v>420201</v>
      </c>
      <c r="F607" s="13" t="s">
        <v>75</v>
      </c>
      <c r="G607" s="13" t="s">
        <v>76</v>
      </c>
      <c r="H607" s="13">
        <v>11</v>
      </c>
      <c r="I607" s="13" t="s">
        <v>14</v>
      </c>
      <c r="J607" s="13">
        <v>60</v>
      </c>
      <c r="K607" s="13">
        <v>4.5</v>
      </c>
      <c r="L607" s="6">
        <v>94046</v>
      </c>
      <c r="M607" s="48">
        <f t="shared" si="9"/>
        <v>25392420</v>
      </c>
      <c r="N607" s="49"/>
    </row>
    <row r="608" spans="1:14" ht="16.5" x14ac:dyDescent="0.3">
      <c r="A608" s="47">
        <v>25</v>
      </c>
      <c r="B608" s="13" t="s">
        <v>31</v>
      </c>
      <c r="C608" s="13">
        <v>25269</v>
      </c>
      <c r="D608" s="13" t="s">
        <v>153</v>
      </c>
      <c r="E608" s="13">
        <v>420202</v>
      </c>
      <c r="F608" s="13" t="s">
        <v>77</v>
      </c>
      <c r="G608" s="13" t="s">
        <v>76</v>
      </c>
      <c r="H608" s="13">
        <v>11</v>
      </c>
      <c r="I608" s="13" t="s">
        <v>14</v>
      </c>
      <c r="J608" s="13">
        <v>30</v>
      </c>
      <c r="K608" s="13">
        <v>4.5</v>
      </c>
      <c r="L608" s="6">
        <v>94046</v>
      </c>
      <c r="M608" s="48">
        <f t="shared" si="9"/>
        <v>12696210</v>
      </c>
      <c r="N608" s="49"/>
    </row>
    <row r="609" spans="1:14" ht="16.5" x14ac:dyDescent="0.3">
      <c r="A609" s="47">
        <v>25</v>
      </c>
      <c r="B609" s="13" t="s">
        <v>31</v>
      </c>
      <c r="C609" s="13">
        <v>25290</v>
      </c>
      <c r="D609" s="13" t="s">
        <v>154</v>
      </c>
      <c r="E609" s="13">
        <v>420201</v>
      </c>
      <c r="F609" s="13" t="s">
        <v>75</v>
      </c>
      <c r="G609" s="13" t="s">
        <v>76</v>
      </c>
      <c r="H609" s="13">
        <v>11</v>
      </c>
      <c r="I609" s="13" t="s">
        <v>14</v>
      </c>
      <c r="J609" s="13">
        <v>60</v>
      </c>
      <c r="K609" s="13">
        <v>4.5</v>
      </c>
      <c r="L609" s="6">
        <v>94046</v>
      </c>
      <c r="M609" s="48">
        <f t="shared" si="9"/>
        <v>25392420</v>
      </c>
      <c r="N609" s="49"/>
    </row>
    <row r="610" spans="1:14" ht="16.5" x14ac:dyDescent="0.3">
      <c r="A610" s="47">
        <v>25</v>
      </c>
      <c r="B610" s="13" t="s">
        <v>31</v>
      </c>
      <c r="C610" s="13">
        <v>25290</v>
      </c>
      <c r="D610" s="13" t="s">
        <v>154</v>
      </c>
      <c r="E610" s="13">
        <v>420202</v>
      </c>
      <c r="F610" s="13" t="s">
        <v>77</v>
      </c>
      <c r="G610" s="13" t="s">
        <v>76</v>
      </c>
      <c r="H610" s="13">
        <v>11</v>
      </c>
      <c r="I610" s="13" t="s">
        <v>14</v>
      </c>
      <c r="J610" s="13">
        <v>30</v>
      </c>
      <c r="K610" s="13">
        <v>4.5</v>
      </c>
      <c r="L610" s="6">
        <v>94046</v>
      </c>
      <c r="M610" s="48">
        <f t="shared" si="9"/>
        <v>12696210</v>
      </c>
      <c r="N610" s="49"/>
    </row>
    <row r="611" spans="1:14" ht="16.5" x14ac:dyDescent="0.3">
      <c r="A611" s="47">
        <v>25</v>
      </c>
      <c r="B611" s="13" t="s">
        <v>31</v>
      </c>
      <c r="C611" s="13">
        <v>25307</v>
      </c>
      <c r="D611" s="13" t="s">
        <v>33</v>
      </c>
      <c r="E611" s="13">
        <v>420201</v>
      </c>
      <c r="F611" s="13" t="s">
        <v>75</v>
      </c>
      <c r="G611" s="13" t="s">
        <v>76</v>
      </c>
      <c r="H611" s="13">
        <v>11</v>
      </c>
      <c r="I611" s="13" t="s">
        <v>14</v>
      </c>
      <c r="J611" s="13">
        <v>60</v>
      </c>
      <c r="K611" s="13">
        <v>4.5</v>
      </c>
      <c r="L611" s="6">
        <v>94046</v>
      </c>
      <c r="M611" s="48">
        <f t="shared" si="9"/>
        <v>25392420</v>
      </c>
      <c r="N611" s="49"/>
    </row>
    <row r="612" spans="1:14" ht="16.5" x14ac:dyDescent="0.3">
      <c r="A612" s="47">
        <v>25</v>
      </c>
      <c r="B612" s="13" t="s">
        <v>31</v>
      </c>
      <c r="C612" s="13">
        <v>25307</v>
      </c>
      <c r="D612" s="13" t="s">
        <v>33</v>
      </c>
      <c r="E612" s="13">
        <v>420202</v>
      </c>
      <c r="F612" s="13" t="s">
        <v>77</v>
      </c>
      <c r="G612" s="13" t="s">
        <v>76</v>
      </c>
      <c r="H612" s="13">
        <v>11</v>
      </c>
      <c r="I612" s="13" t="s">
        <v>14</v>
      </c>
      <c r="J612" s="13">
        <v>30</v>
      </c>
      <c r="K612" s="13">
        <v>4.5</v>
      </c>
      <c r="L612" s="6">
        <v>94046</v>
      </c>
      <c r="M612" s="48">
        <f t="shared" si="9"/>
        <v>12696210</v>
      </c>
      <c r="N612" s="49"/>
    </row>
    <row r="613" spans="1:14" ht="16.5" x14ac:dyDescent="0.3">
      <c r="A613" s="47">
        <v>25</v>
      </c>
      <c r="B613" s="13" t="s">
        <v>31</v>
      </c>
      <c r="C613" s="13">
        <v>25430</v>
      </c>
      <c r="D613" s="13" t="s">
        <v>32</v>
      </c>
      <c r="E613" s="13">
        <v>420201</v>
      </c>
      <c r="F613" s="13" t="s">
        <v>75</v>
      </c>
      <c r="G613" s="13" t="s">
        <v>76</v>
      </c>
      <c r="H613" s="13">
        <v>11</v>
      </c>
      <c r="I613" s="13" t="s">
        <v>14</v>
      </c>
      <c r="J613" s="13">
        <v>60</v>
      </c>
      <c r="K613" s="13">
        <v>4.5</v>
      </c>
      <c r="L613" s="6">
        <v>94046</v>
      </c>
      <c r="M613" s="48">
        <f t="shared" si="9"/>
        <v>25392420</v>
      </c>
      <c r="N613" s="49"/>
    </row>
    <row r="614" spans="1:14" ht="16.5" x14ac:dyDescent="0.3">
      <c r="A614" s="47">
        <v>25</v>
      </c>
      <c r="B614" s="13" t="s">
        <v>31</v>
      </c>
      <c r="C614" s="13">
        <v>25430</v>
      </c>
      <c r="D614" s="13" t="s">
        <v>32</v>
      </c>
      <c r="E614" s="13">
        <v>420202</v>
      </c>
      <c r="F614" s="13" t="s">
        <v>77</v>
      </c>
      <c r="G614" s="13" t="s">
        <v>76</v>
      </c>
      <c r="H614" s="13">
        <v>11</v>
      </c>
      <c r="I614" s="13" t="s">
        <v>14</v>
      </c>
      <c r="J614" s="13">
        <v>30</v>
      </c>
      <c r="K614" s="13">
        <v>4.5</v>
      </c>
      <c r="L614" s="6">
        <v>94046</v>
      </c>
      <c r="M614" s="48">
        <f t="shared" si="9"/>
        <v>12696210</v>
      </c>
      <c r="N614" s="49"/>
    </row>
    <row r="615" spans="1:14" ht="16.5" x14ac:dyDescent="0.3">
      <c r="A615" s="47">
        <v>25</v>
      </c>
      <c r="B615" s="13" t="s">
        <v>31</v>
      </c>
      <c r="C615" s="13">
        <v>25473</v>
      </c>
      <c r="D615" s="13" t="s">
        <v>155</v>
      </c>
      <c r="E615" s="13">
        <v>420201</v>
      </c>
      <c r="F615" s="13" t="s">
        <v>75</v>
      </c>
      <c r="G615" s="13" t="s">
        <v>76</v>
      </c>
      <c r="H615" s="13">
        <v>11</v>
      </c>
      <c r="I615" s="13" t="s">
        <v>14</v>
      </c>
      <c r="J615" s="13">
        <v>60</v>
      </c>
      <c r="K615" s="13">
        <v>4.5</v>
      </c>
      <c r="L615" s="6">
        <v>94046</v>
      </c>
      <c r="M615" s="48">
        <f t="shared" si="9"/>
        <v>25392420</v>
      </c>
      <c r="N615" s="49"/>
    </row>
    <row r="616" spans="1:14" ht="16.5" x14ac:dyDescent="0.3">
      <c r="A616" s="47">
        <v>25</v>
      </c>
      <c r="B616" s="13" t="s">
        <v>31</v>
      </c>
      <c r="C616" s="13">
        <v>25473</v>
      </c>
      <c r="D616" s="13" t="s">
        <v>155</v>
      </c>
      <c r="E616" s="13">
        <v>420202</v>
      </c>
      <c r="F616" s="13" t="s">
        <v>77</v>
      </c>
      <c r="G616" s="13" t="s">
        <v>76</v>
      </c>
      <c r="H616" s="13">
        <v>11</v>
      </c>
      <c r="I616" s="13" t="s">
        <v>14</v>
      </c>
      <c r="J616" s="13">
        <v>30</v>
      </c>
      <c r="K616" s="13">
        <v>4.5</v>
      </c>
      <c r="L616" s="6">
        <v>94046</v>
      </c>
      <c r="M616" s="48">
        <f t="shared" si="9"/>
        <v>12696210</v>
      </c>
      <c r="N616" s="49"/>
    </row>
    <row r="617" spans="1:14" ht="16.5" x14ac:dyDescent="0.3">
      <c r="A617" s="47">
        <v>25</v>
      </c>
      <c r="B617" s="13" t="s">
        <v>31</v>
      </c>
      <c r="C617" s="13">
        <v>25843</v>
      </c>
      <c r="D617" s="13" t="s">
        <v>156</v>
      </c>
      <c r="E617" s="13">
        <v>420201</v>
      </c>
      <c r="F617" s="13" t="s">
        <v>75</v>
      </c>
      <c r="G617" s="13" t="s">
        <v>76</v>
      </c>
      <c r="H617" s="13">
        <v>11</v>
      </c>
      <c r="I617" s="13" t="s">
        <v>14</v>
      </c>
      <c r="J617" s="13">
        <v>60</v>
      </c>
      <c r="K617" s="13">
        <v>4.5</v>
      </c>
      <c r="L617" s="6">
        <v>94046</v>
      </c>
      <c r="M617" s="48">
        <f t="shared" si="9"/>
        <v>25392420</v>
      </c>
      <c r="N617" s="49"/>
    </row>
    <row r="618" spans="1:14" ht="16.5" x14ac:dyDescent="0.3">
      <c r="A618" s="47">
        <v>25</v>
      </c>
      <c r="B618" s="13" t="s">
        <v>31</v>
      </c>
      <c r="C618" s="13">
        <v>25843</v>
      </c>
      <c r="D618" s="13" t="s">
        <v>156</v>
      </c>
      <c r="E618" s="13">
        <v>420202</v>
      </c>
      <c r="F618" s="13" t="s">
        <v>77</v>
      </c>
      <c r="G618" s="13" t="s">
        <v>76</v>
      </c>
      <c r="H618" s="13">
        <v>11</v>
      </c>
      <c r="I618" s="13" t="s">
        <v>14</v>
      </c>
      <c r="J618" s="13">
        <v>30</v>
      </c>
      <c r="K618" s="13">
        <v>4.5</v>
      </c>
      <c r="L618" s="6">
        <v>94046</v>
      </c>
      <c r="M618" s="48">
        <f t="shared" si="9"/>
        <v>12696210</v>
      </c>
      <c r="N618" s="49"/>
    </row>
    <row r="619" spans="1:14" ht="16.5" x14ac:dyDescent="0.3">
      <c r="A619" s="47">
        <v>25</v>
      </c>
      <c r="B619" s="13" t="s">
        <v>31</v>
      </c>
      <c r="C619" s="13">
        <v>25875</v>
      </c>
      <c r="D619" s="13" t="s">
        <v>157</v>
      </c>
      <c r="E619" s="13">
        <v>420201</v>
      </c>
      <c r="F619" s="13" t="s">
        <v>75</v>
      </c>
      <c r="G619" s="13" t="s">
        <v>76</v>
      </c>
      <c r="H619" s="13">
        <v>11</v>
      </c>
      <c r="I619" s="13" t="s">
        <v>14</v>
      </c>
      <c r="J619" s="13">
        <v>60</v>
      </c>
      <c r="K619" s="13">
        <v>4.5</v>
      </c>
      <c r="L619" s="6">
        <v>94046</v>
      </c>
      <c r="M619" s="48">
        <f t="shared" si="9"/>
        <v>25392420</v>
      </c>
      <c r="N619" s="49"/>
    </row>
    <row r="620" spans="1:14" ht="16.5" x14ac:dyDescent="0.3">
      <c r="A620" s="47">
        <v>25</v>
      </c>
      <c r="B620" s="13" t="s">
        <v>31</v>
      </c>
      <c r="C620" s="13">
        <v>25875</v>
      </c>
      <c r="D620" s="13" t="s">
        <v>157</v>
      </c>
      <c r="E620" s="13">
        <v>420202</v>
      </c>
      <c r="F620" s="13" t="s">
        <v>77</v>
      </c>
      <c r="G620" s="13" t="s">
        <v>76</v>
      </c>
      <c r="H620" s="13">
        <v>11</v>
      </c>
      <c r="I620" s="13" t="s">
        <v>14</v>
      </c>
      <c r="J620" s="13">
        <v>30</v>
      </c>
      <c r="K620" s="13">
        <v>4.5</v>
      </c>
      <c r="L620" s="6">
        <v>94046</v>
      </c>
      <c r="M620" s="48">
        <f t="shared" si="9"/>
        <v>12696210</v>
      </c>
      <c r="N620" s="49"/>
    </row>
    <row r="621" spans="1:14" ht="16.5" x14ac:dyDescent="0.3">
      <c r="A621" s="47">
        <v>25</v>
      </c>
      <c r="B621" s="13" t="s">
        <v>31</v>
      </c>
      <c r="C621" s="13">
        <v>25899</v>
      </c>
      <c r="D621" s="13" t="s">
        <v>158</v>
      </c>
      <c r="E621" s="13">
        <v>420201</v>
      </c>
      <c r="F621" s="13" t="s">
        <v>75</v>
      </c>
      <c r="G621" s="13" t="s">
        <v>76</v>
      </c>
      <c r="H621" s="13">
        <v>11</v>
      </c>
      <c r="I621" s="13" t="s">
        <v>14</v>
      </c>
      <c r="J621" s="13">
        <v>60</v>
      </c>
      <c r="K621" s="13">
        <v>4.5</v>
      </c>
      <c r="L621" s="6">
        <v>94046</v>
      </c>
      <c r="M621" s="48">
        <f t="shared" si="9"/>
        <v>25392420</v>
      </c>
      <c r="N621" s="49"/>
    </row>
    <row r="622" spans="1:14" ht="16.5" x14ac:dyDescent="0.3">
      <c r="A622" s="47">
        <v>25</v>
      </c>
      <c r="B622" s="13" t="s">
        <v>31</v>
      </c>
      <c r="C622" s="13">
        <v>25899</v>
      </c>
      <c r="D622" s="13" t="s">
        <v>158</v>
      </c>
      <c r="E622" s="13">
        <v>420202</v>
      </c>
      <c r="F622" s="13" t="s">
        <v>77</v>
      </c>
      <c r="G622" s="13" t="s">
        <v>76</v>
      </c>
      <c r="H622" s="13">
        <v>11</v>
      </c>
      <c r="I622" s="13" t="s">
        <v>14</v>
      </c>
      <c r="J622" s="13">
        <v>30</v>
      </c>
      <c r="K622" s="13">
        <v>4.5</v>
      </c>
      <c r="L622" s="6">
        <v>94046</v>
      </c>
      <c r="M622" s="48">
        <f t="shared" si="9"/>
        <v>12696210</v>
      </c>
      <c r="N622" s="49"/>
    </row>
    <row r="623" spans="1:14" ht="16.5" x14ac:dyDescent="0.3">
      <c r="A623" s="47">
        <v>25</v>
      </c>
      <c r="B623" s="13" t="s">
        <v>31</v>
      </c>
      <c r="C623" s="13">
        <v>25486</v>
      </c>
      <c r="D623" s="13" t="s">
        <v>417</v>
      </c>
      <c r="E623" s="13">
        <v>420201</v>
      </c>
      <c r="F623" s="13" t="s">
        <v>75</v>
      </c>
      <c r="G623" s="13" t="s">
        <v>76</v>
      </c>
      <c r="H623" s="13">
        <v>11</v>
      </c>
      <c r="I623" s="13" t="s">
        <v>14</v>
      </c>
      <c r="J623" s="13">
        <v>60</v>
      </c>
      <c r="K623" s="13">
        <v>4.5</v>
      </c>
      <c r="L623" s="6">
        <v>94046</v>
      </c>
      <c r="M623" s="48">
        <f t="shared" si="9"/>
        <v>25392420</v>
      </c>
      <c r="N623" s="49"/>
    </row>
    <row r="624" spans="1:14" ht="16.5" x14ac:dyDescent="0.3">
      <c r="A624" s="47">
        <v>25</v>
      </c>
      <c r="B624" s="13" t="s">
        <v>31</v>
      </c>
      <c r="C624" s="13">
        <v>25486</v>
      </c>
      <c r="D624" s="13" t="s">
        <v>417</v>
      </c>
      <c r="E624" s="13">
        <v>420202</v>
      </c>
      <c r="F624" s="13" t="s">
        <v>77</v>
      </c>
      <c r="G624" s="13" t="s">
        <v>76</v>
      </c>
      <c r="H624" s="13">
        <v>11</v>
      </c>
      <c r="I624" s="13" t="s">
        <v>14</v>
      </c>
      <c r="J624" s="13">
        <v>30</v>
      </c>
      <c r="K624" s="13">
        <v>4.5</v>
      </c>
      <c r="L624" s="6">
        <v>94046</v>
      </c>
      <c r="M624" s="48">
        <f t="shared" si="9"/>
        <v>12696210</v>
      </c>
      <c r="N624" s="49"/>
    </row>
    <row r="625" spans="1:14" ht="16.5" x14ac:dyDescent="0.3">
      <c r="A625" s="47">
        <v>25</v>
      </c>
      <c r="B625" s="13" t="s">
        <v>31</v>
      </c>
      <c r="C625" s="13">
        <v>25148</v>
      </c>
      <c r="D625" s="13" t="s">
        <v>418</v>
      </c>
      <c r="E625" s="13">
        <v>420201</v>
      </c>
      <c r="F625" s="13" t="s">
        <v>75</v>
      </c>
      <c r="G625" s="13" t="s">
        <v>76</v>
      </c>
      <c r="H625" s="13">
        <v>11</v>
      </c>
      <c r="I625" s="13" t="s">
        <v>14</v>
      </c>
      <c r="J625" s="13">
        <v>60</v>
      </c>
      <c r="K625" s="13">
        <v>4.5</v>
      </c>
      <c r="L625" s="6">
        <v>94046</v>
      </c>
      <c r="M625" s="48">
        <f t="shared" si="9"/>
        <v>25392420</v>
      </c>
      <c r="N625" s="49"/>
    </row>
    <row r="626" spans="1:14" ht="16.5" x14ac:dyDescent="0.3">
      <c r="A626" s="47">
        <v>25</v>
      </c>
      <c r="B626" s="13" t="s">
        <v>31</v>
      </c>
      <c r="C626" s="13">
        <v>25148</v>
      </c>
      <c r="D626" s="13" t="s">
        <v>418</v>
      </c>
      <c r="E626" s="13">
        <v>420202</v>
      </c>
      <c r="F626" s="13" t="s">
        <v>77</v>
      </c>
      <c r="G626" s="13" t="s">
        <v>76</v>
      </c>
      <c r="H626" s="13">
        <v>11</v>
      </c>
      <c r="I626" s="13" t="s">
        <v>14</v>
      </c>
      <c r="J626" s="13">
        <v>30</v>
      </c>
      <c r="K626" s="13">
        <v>4.5</v>
      </c>
      <c r="L626" s="6">
        <v>94046</v>
      </c>
      <c r="M626" s="48">
        <f t="shared" si="9"/>
        <v>12696210</v>
      </c>
      <c r="N626" s="49"/>
    </row>
    <row r="627" spans="1:14" ht="16.5" x14ac:dyDescent="0.3">
      <c r="A627" s="47">
        <v>25</v>
      </c>
      <c r="B627" s="13" t="s">
        <v>31</v>
      </c>
      <c r="C627" s="13">
        <v>25322</v>
      </c>
      <c r="D627" s="13" t="s">
        <v>419</v>
      </c>
      <c r="E627" s="13">
        <v>420201</v>
      </c>
      <c r="F627" s="13" t="s">
        <v>75</v>
      </c>
      <c r="G627" s="13" t="s">
        <v>76</v>
      </c>
      <c r="H627" s="13">
        <v>11</v>
      </c>
      <c r="I627" s="13" t="s">
        <v>14</v>
      </c>
      <c r="J627" s="13">
        <v>60</v>
      </c>
      <c r="K627" s="13">
        <v>4.5</v>
      </c>
      <c r="L627" s="6">
        <v>94046</v>
      </c>
      <c r="M627" s="48">
        <f t="shared" si="9"/>
        <v>25392420</v>
      </c>
      <c r="N627" s="49"/>
    </row>
    <row r="628" spans="1:14" ht="16.5" x14ac:dyDescent="0.3">
      <c r="A628" s="47">
        <v>25</v>
      </c>
      <c r="B628" s="13" t="s">
        <v>31</v>
      </c>
      <c r="C628" s="13">
        <v>25322</v>
      </c>
      <c r="D628" s="13" t="s">
        <v>419</v>
      </c>
      <c r="E628" s="13">
        <v>420202</v>
      </c>
      <c r="F628" s="13" t="s">
        <v>77</v>
      </c>
      <c r="G628" s="13" t="s">
        <v>76</v>
      </c>
      <c r="H628" s="13">
        <v>11</v>
      </c>
      <c r="I628" s="13" t="s">
        <v>14</v>
      </c>
      <c r="J628" s="13">
        <v>30</v>
      </c>
      <c r="K628" s="13">
        <v>4.5</v>
      </c>
      <c r="L628" s="6">
        <v>94046</v>
      </c>
      <c r="M628" s="48">
        <f t="shared" si="9"/>
        <v>12696210</v>
      </c>
      <c r="N628" s="49"/>
    </row>
    <row r="629" spans="1:14" ht="16.5" x14ac:dyDescent="0.3">
      <c r="A629" s="47">
        <v>25</v>
      </c>
      <c r="B629" s="13" t="s">
        <v>31</v>
      </c>
      <c r="C629" s="13">
        <v>25099</v>
      </c>
      <c r="D629" s="13" t="s">
        <v>561</v>
      </c>
      <c r="E629" s="13">
        <v>420201</v>
      </c>
      <c r="F629" s="13" t="s">
        <v>75</v>
      </c>
      <c r="G629" s="13" t="s">
        <v>76</v>
      </c>
      <c r="H629" s="13">
        <v>11</v>
      </c>
      <c r="I629" s="13" t="s">
        <v>14</v>
      </c>
      <c r="J629" s="13">
        <v>60</v>
      </c>
      <c r="K629" s="13">
        <v>4.5</v>
      </c>
      <c r="L629" s="6">
        <v>94046</v>
      </c>
      <c r="M629" s="48">
        <f t="shared" si="9"/>
        <v>25392420</v>
      </c>
      <c r="N629" s="49"/>
    </row>
    <row r="630" spans="1:14" ht="16.5" x14ac:dyDescent="0.3">
      <c r="A630" s="47">
        <v>25</v>
      </c>
      <c r="B630" s="13" t="s">
        <v>31</v>
      </c>
      <c r="C630" s="13">
        <v>25099</v>
      </c>
      <c r="D630" s="13" t="s">
        <v>561</v>
      </c>
      <c r="E630" s="13">
        <v>420202</v>
      </c>
      <c r="F630" s="13" t="s">
        <v>77</v>
      </c>
      <c r="G630" s="13" t="s">
        <v>76</v>
      </c>
      <c r="H630" s="13">
        <v>11</v>
      </c>
      <c r="I630" s="13" t="s">
        <v>14</v>
      </c>
      <c r="J630" s="13">
        <v>30</v>
      </c>
      <c r="K630" s="13">
        <v>4.5</v>
      </c>
      <c r="L630" s="6">
        <v>94046</v>
      </c>
      <c r="M630" s="48">
        <f t="shared" si="9"/>
        <v>12696210</v>
      </c>
      <c r="N630" s="49"/>
    </row>
    <row r="631" spans="1:14" ht="16.5" x14ac:dyDescent="0.3">
      <c r="A631" s="47">
        <v>25</v>
      </c>
      <c r="B631" s="13" t="s">
        <v>31</v>
      </c>
      <c r="C631" s="13">
        <v>25258</v>
      </c>
      <c r="D631" s="13" t="s">
        <v>349</v>
      </c>
      <c r="E631" s="13">
        <v>420201</v>
      </c>
      <c r="F631" s="13" t="s">
        <v>75</v>
      </c>
      <c r="G631" s="13" t="s">
        <v>76</v>
      </c>
      <c r="H631" s="13">
        <v>11</v>
      </c>
      <c r="I631" s="13" t="s">
        <v>14</v>
      </c>
      <c r="J631" s="13">
        <v>60</v>
      </c>
      <c r="K631" s="13">
        <v>4.5</v>
      </c>
      <c r="L631" s="6">
        <v>94046</v>
      </c>
      <c r="M631" s="48">
        <f t="shared" si="9"/>
        <v>25392420</v>
      </c>
      <c r="N631" s="49"/>
    </row>
    <row r="632" spans="1:14" ht="16.5" x14ac:dyDescent="0.3">
      <c r="A632" s="47">
        <v>25</v>
      </c>
      <c r="B632" s="13" t="s">
        <v>31</v>
      </c>
      <c r="C632" s="13">
        <v>25258</v>
      </c>
      <c r="D632" s="13" t="s">
        <v>349</v>
      </c>
      <c r="E632" s="13">
        <v>420202</v>
      </c>
      <c r="F632" s="13" t="s">
        <v>77</v>
      </c>
      <c r="G632" s="13" t="s">
        <v>76</v>
      </c>
      <c r="H632" s="13">
        <v>11</v>
      </c>
      <c r="I632" s="13" t="s">
        <v>14</v>
      </c>
      <c r="J632" s="13">
        <v>30</v>
      </c>
      <c r="K632" s="13">
        <v>4.5</v>
      </c>
      <c r="L632" s="6">
        <v>94046</v>
      </c>
      <c r="M632" s="48">
        <f t="shared" si="9"/>
        <v>12696210</v>
      </c>
      <c r="N632" s="49"/>
    </row>
    <row r="633" spans="1:14" ht="16.5" x14ac:dyDescent="0.3">
      <c r="A633" s="47">
        <v>25</v>
      </c>
      <c r="B633" s="13" t="s">
        <v>31</v>
      </c>
      <c r="C633" s="13">
        <v>25653</v>
      </c>
      <c r="D633" s="13" t="s">
        <v>212</v>
      </c>
      <c r="E633" s="13">
        <v>420201</v>
      </c>
      <c r="F633" s="13" t="s">
        <v>75</v>
      </c>
      <c r="G633" s="13" t="s">
        <v>76</v>
      </c>
      <c r="H633" s="13">
        <v>11</v>
      </c>
      <c r="I633" s="13" t="s">
        <v>14</v>
      </c>
      <c r="J633" s="13">
        <v>60</v>
      </c>
      <c r="K633" s="13">
        <v>4.5</v>
      </c>
      <c r="L633" s="6">
        <v>94046</v>
      </c>
      <c r="M633" s="48">
        <f t="shared" si="9"/>
        <v>25392420</v>
      </c>
      <c r="N633" s="49"/>
    </row>
    <row r="634" spans="1:14" ht="16.5" x14ac:dyDescent="0.3">
      <c r="A634" s="47">
        <v>25</v>
      </c>
      <c r="B634" s="13" t="s">
        <v>31</v>
      </c>
      <c r="C634" s="13">
        <v>25653</v>
      </c>
      <c r="D634" s="13" t="s">
        <v>212</v>
      </c>
      <c r="E634" s="13">
        <v>420202</v>
      </c>
      <c r="F634" s="13" t="s">
        <v>77</v>
      </c>
      <c r="G634" s="13" t="s">
        <v>76</v>
      </c>
      <c r="H634" s="13">
        <v>11</v>
      </c>
      <c r="I634" s="13" t="s">
        <v>14</v>
      </c>
      <c r="J634" s="13">
        <v>30</v>
      </c>
      <c r="K634" s="13">
        <v>4.5</v>
      </c>
      <c r="L634" s="6">
        <v>94046</v>
      </c>
      <c r="M634" s="48">
        <f t="shared" si="9"/>
        <v>12696210</v>
      </c>
      <c r="N634" s="49"/>
    </row>
    <row r="635" spans="1:14" ht="16.5" x14ac:dyDescent="0.3">
      <c r="A635" s="47">
        <v>25</v>
      </c>
      <c r="B635" s="13" t="s">
        <v>31</v>
      </c>
      <c r="C635" s="13">
        <v>25099</v>
      </c>
      <c r="D635" s="13" t="s">
        <v>578</v>
      </c>
      <c r="E635" s="13">
        <v>420201</v>
      </c>
      <c r="F635" s="13" t="s">
        <v>75</v>
      </c>
      <c r="G635" s="13" t="s">
        <v>76</v>
      </c>
      <c r="H635" s="13">
        <v>11</v>
      </c>
      <c r="I635" s="13" t="s">
        <v>14</v>
      </c>
      <c r="J635" s="13">
        <v>60</v>
      </c>
      <c r="K635" s="13">
        <v>4.5</v>
      </c>
      <c r="L635" s="6">
        <v>94046</v>
      </c>
      <c r="M635" s="48">
        <f t="shared" si="9"/>
        <v>25392420</v>
      </c>
      <c r="N635" s="49"/>
    </row>
    <row r="636" spans="1:14" ht="16.5" x14ac:dyDescent="0.3">
      <c r="A636" s="47">
        <v>25</v>
      </c>
      <c r="B636" s="13" t="s">
        <v>31</v>
      </c>
      <c r="C636" s="13">
        <v>25099</v>
      </c>
      <c r="D636" s="13" t="s">
        <v>578</v>
      </c>
      <c r="E636" s="13">
        <v>420202</v>
      </c>
      <c r="F636" s="13" t="s">
        <v>77</v>
      </c>
      <c r="G636" s="13" t="s">
        <v>76</v>
      </c>
      <c r="H636" s="13">
        <v>11</v>
      </c>
      <c r="I636" s="13" t="s">
        <v>14</v>
      </c>
      <c r="J636" s="13">
        <v>30</v>
      </c>
      <c r="K636" s="13">
        <v>4.5</v>
      </c>
      <c r="L636" s="6">
        <v>94046</v>
      </c>
      <c r="M636" s="48">
        <f t="shared" si="9"/>
        <v>12696210</v>
      </c>
      <c r="N636" s="49"/>
    </row>
    <row r="637" spans="1:14" ht="16.5" x14ac:dyDescent="0.3">
      <c r="A637" s="47">
        <v>25</v>
      </c>
      <c r="B637" s="13" t="s">
        <v>31</v>
      </c>
      <c r="C637" s="13">
        <v>25645</v>
      </c>
      <c r="D637" s="13" t="s">
        <v>34</v>
      </c>
      <c r="E637" s="13">
        <v>420201</v>
      </c>
      <c r="F637" s="13" t="s">
        <v>75</v>
      </c>
      <c r="G637" s="13" t="s">
        <v>76</v>
      </c>
      <c r="H637" s="13">
        <v>11</v>
      </c>
      <c r="I637" s="13" t="s">
        <v>14</v>
      </c>
      <c r="J637" s="13">
        <v>360</v>
      </c>
      <c r="K637" s="13">
        <v>4.5</v>
      </c>
      <c r="L637" s="6">
        <v>94046</v>
      </c>
      <c r="M637" s="48">
        <f t="shared" si="9"/>
        <v>152354520</v>
      </c>
      <c r="N637" s="49"/>
    </row>
    <row r="638" spans="1:14" ht="16.5" x14ac:dyDescent="0.3">
      <c r="A638" s="47">
        <v>25</v>
      </c>
      <c r="B638" s="13" t="s">
        <v>31</v>
      </c>
      <c r="C638" s="13">
        <v>25645</v>
      </c>
      <c r="D638" s="13" t="s">
        <v>34</v>
      </c>
      <c r="E638" s="13">
        <v>420202</v>
      </c>
      <c r="F638" s="13" t="s">
        <v>77</v>
      </c>
      <c r="G638" s="13" t="s">
        <v>76</v>
      </c>
      <c r="H638" s="13">
        <v>11</v>
      </c>
      <c r="I638" s="13" t="s">
        <v>14</v>
      </c>
      <c r="J638" s="13">
        <v>180</v>
      </c>
      <c r="K638" s="13">
        <v>4.5</v>
      </c>
      <c r="L638" s="6">
        <v>94046</v>
      </c>
      <c r="M638" s="48">
        <f t="shared" si="9"/>
        <v>76177260</v>
      </c>
      <c r="N638" s="49"/>
    </row>
    <row r="639" spans="1:14" ht="16.5" x14ac:dyDescent="0.3">
      <c r="A639" s="47">
        <v>94</v>
      </c>
      <c r="B639" s="13" t="s">
        <v>284</v>
      </c>
      <c r="C639" s="13">
        <v>94001</v>
      </c>
      <c r="D639" s="13" t="s">
        <v>285</v>
      </c>
      <c r="E639" s="13">
        <v>420201</v>
      </c>
      <c r="F639" s="13" t="s">
        <v>75</v>
      </c>
      <c r="G639" s="13" t="s">
        <v>76</v>
      </c>
      <c r="H639" s="13">
        <v>27</v>
      </c>
      <c r="I639" s="13" t="s">
        <v>14</v>
      </c>
      <c r="J639" s="13">
        <v>360</v>
      </c>
      <c r="K639" s="13">
        <v>4.5</v>
      </c>
      <c r="L639" s="6">
        <v>175488</v>
      </c>
      <c r="M639" s="48">
        <f t="shared" si="9"/>
        <v>284290560</v>
      </c>
      <c r="N639" s="49"/>
    </row>
    <row r="640" spans="1:14" ht="16.5" x14ac:dyDescent="0.3">
      <c r="A640" s="47">
        <v>94</v>
      </c>
      <c r="B640" s="13" t="s">
        <v>284</v>
      </c>
      <c r="C640" s="13">
        <v>94001</v>
      </c>
      <c r="D640" s="13" t="s">
        <v>285</v>
      </c>
      <c r="E640" s="13">
        <v>420202</v>
      </c>
      <c r="F640" s="13" t="s">
        <v>77</v>
      </c>
      <c r="G640" s="13" t="s">
        <v>76</v>
      </c>
      <c r="H640" s="13">
        <v>27</v>
      </c>
      <c r="I640" s="13" t="s">
        <v>14</v>
      </c>
      <c r="J640" s="13">
        <v>140</v>
      </c>
      <c r="K640" s="13">
        <v>4.5</v>
      </c>
      <c r="L640" s="6">
        <v>175488</v>
      </c>
      <c r="M640" s="48">
        <f t="shared" si="9"/>
        <v>110557440</v>
      </c>
      <c r="N640" s="49"/>
    </row>
    <row r="641" spans="1:14" ht="16.5" x14ac:dyDescent="0.3">
      <c r="A641" s="47">
        <v>94</v>
      </c>
      <c r="B641" s="13" t="s">
        <v>284</v>
      </c>
      <c r="C641" s="13">
        <v>94343</v>
      </c>
      <c r="D641" s="13" t="s">
        <v>491</v>
      </c>
      <c r="E641" s="13">
        <v>420201</v>
      </c>
      <c r="F641" s="13" t="s">
        <v>75</v>
      </c>
      <c r="G641" s="13" t="s">
        <v>76</v>
      </c>
      <c r="H641" s="13">
        <v>11</v>
      </c>
      <c r="I641" s="13" t="s">
        <v>14</v>
      </c>
      <c r="J641" s="13">
        <v>90</v>
      </c>
      <c r="K641" s="13">
        <v>4.5</v>
      </c>
      <c r="L641" s="6">
        <v>175488</v>
      </c>
      <c r="M641" s="48">
        <f t="shared" si="9"/>
        <v>71072640</v>
      </c>
      <c r="N641" s="49"/>
    </row>
    <row r="642" spans="1:14" ht="16.5" x14ac:dyDescent="0.3">
      <c r="A642" s="47">
        <v>94</v>
      </c>
      <c r="B642" s="13" t="s">
        <v>284</v>
      </c>
      <c r="C642" s="13">
        <v>94343</v>
      </c>
      <c r="D642" s="13" t="s">
        <v>491</v>
      </c>
      <c r="E642" s="13">
        <v>420202</v>
      </c>
      <c r="F642" s="13" t="s">
        <v>77</v>
      </c>
      <c r="G642" s="13" t="s">
        <v>76</v>
      </c>
      <c r="H642" s="13">
        <v>11</v>
      </c>
      <c r="I642" s="13" t="s">
        <v>14</v>
      </c>
      <c r="J642" s="13">
        <v>40</v>
      </c>
      <c r="K642" s="13">
        <v>4.5</v>
      </c>
      <c r="L642" s="6">
        <v>175488</v>
      </c>
      <c r="M642" s="48">
        <f t="shared" si="9"/>
        <v>31587840</v>
      </c>
      <c r="N642" s="49"/>
    </row>
    <row r="643" spans="1:14" ht="16.5" x14ac:dyDescent="0.3">
      <c r="A643" s="47">
        <v>95</v>
      </c>
      <c r="B643" s="13" t="s">
        <v>72</v>
      </c>
      <c r="C643" s="13">
        <v>95001</v>
      </c>
      <c r="D643" s="13" t="s">
        <v>286</v>
      </c>
      <c r="E643" s="13">
        <v>420201</v>
      </c>
      <c r="F643" s="13" t="s">
        <v>75</v>
      </c>
      <c r="G643" s="13" t="s">
        <v>76</v>
      </c>
      <c r="H643" s="13">
        <v>11</v>
      </c>
      <c r="I643" s="13" t="s">
        <v>14</v>
      </c>
      <c r="J643" s="13">
        <v>260</v>
      </c>
      <c r="K643" s="13">
        <v>4.5</v>
      </c>
      <c r="L643" s="6">
        <v>171897</v>
      </c>
      <c r="M643" s="48">
        <f t="shared" ref="M643:M706" si="10">J643*K643*L643</f>
        <v>201119490</v>
      </c>
      <c r="N643" s="49"/>
    </row>
    <row r="644" spans="1:14" ht="16.5" x14ac:dyDescent="0.3">
      <c r="A644" s="47">
        <v>95</v>
      </c>
      <c r="B644" s="13" t="s">
        <v>72</v>
      </c>
      <c r="C644" s="13">
        <v>95001</v>
      </c>
      <c r="D644" s="13" t="s">
        <v>286</v>
      </c>
      <c r="E644" s="13">
        <v>420202</v>
      </c>
      <c r="F644" s="13" t="s">
        <v>77</v>
      </c>
      <c r="G644" s="13" t="s">
        <v>76</v>
      </c>
      <c r="H644" s="13">
        <v>11</v>
      </c>
      <c r="I644" s="13" t="s">
        <v>14</v>
      </c>
      <c r="J644" s="13">
        <v>120</v>
      </c>
      <c r="K644" s="13">
        <v>4.5</v>
      </c>
      <c r="L644" s="6">
        <v>171897</v>
      </c>
      <c r="M644" s="48">
        <f t="shared" si="10"/>
        <v>92824380</v>
      </c>
      <c r="N644" s="49"/>
    </row>
    <row r="645" spans="1:14" ht="16.5" x14ac:dyDescent="0.3">
      <c r="A645" s="47">
        <v>95</v>
      </c>
      <c r="B645" s="13" t="s">
        <v>72</v>
      </c>
      <c r="C645" s="13">
        <v>95015</v>
      </c>
      <c r="D645" s="13" t="s">
        <v>287</v>
      </c>
      <c r="E645" s="13">
        <v>420201</v>
      </c>
      <c r="F645" s="13" t="s">
        <v>75</v>
      </c>
      <c r="G645" s="13" t="s">
        <v>76</v>
      </c>
      <c r="H645" s="13">
        <v>11</v>
      </c>
      <c r="I645" s="13" t="s">
        <v>14</v>
      </c>
      <c r="J645" s="13">
        <v>120</v>
      </c>
      <c r="K645" s="13">
        <v>4.5</v>
      </c>
      <c r="L645" s="6">
        <v>171897</v>
      </c>
      <c r="M645" s="48">
        <f t="shared" si="10"/>
        <v>92824380</v>
      </c>
      <c r="N645" s="49"/>
    </row>
    <row r="646" spans="1:14" ht="16.5" x14ac:dyDescent="0.3">
      <c r="A646" s="47">
        <v>95</v>
      </c>
      <c r="B646" s="13" t="s">
        <v>72</v>
      </c>
      <c r="C646" s="13">
        <v>95015</v>
      </c>
      <c r="D646" s="13" t="s">
        <v>287</v>
      </c>
      <c r="E646" s="13">
        <v>420202</v>
      </c>
      <c r="F646" s="13" t="s">
        <v>77</v>
      </c>
      <c r="G646" s="13" t="s">
        <v>76</v>
      </c>
      <c r="H646" s="13">
        <v>11</v>
      </c>
      <c r="I646" s="13" t="s">
        <v>14</v>
      </c>
      <c r="J646" s="13">
        <v>50</v>
      </c>
      <c r="K646" s="13">
        <v>4.5</v>
      </c>
      <c r="L646" s="6">
        <v>171897</v>
      </c>
      <c r="M646" s="48">
        <f t="shared" si="10"/>
        <v>38676825</v>
      </c>
      <c r="N646" s="49"/>
    </row>
    <row r="647" spans="1:14" ht="16.5" x14ac:dyDescent="0.3">
      <c r="A647" s="47">
        <v>95</v>
      </c>
      <c r="B647" s="13" t="s">
        <v>72</v>
      </c>
      <c r="C647" s="13">
        <v>95025</v>
      </c>
      <c r="D647" s="13" t="s">
        <v>288</v>
      </c>
      <c r="E647" s="13">
        <v>420201</v>
      </c>
      <c r="F647" s="13" t="s">
        <v>75</v>
      </c>
      <c r="G647" s="13" t="s">
        <v>76</v>
      </c>
      <c r="H647" s="13">
        <v>11</v>
      </c>
      <c r="I647" s="13" t="s">
        <v>14</v>
      </c>
      <c r="J647" s="13">
        <v>100</v>
      </c>
      <c r="K647" s="13">
        <v>4.5</v>
      </c>
      <c r="L647" s="6">
        <v>171897</v>
      </c>
      <c r="M647" s="48">
        <f t="shared" si="10"/>
        <v>77353650</v>
      </c>
      <c r="N647" s="49"/>
    </row>
    <row r="648" spans="1:14" ht="16.5" x14ac:dyDescent="0.3">
      <c r="A648" s="47">
        <v>95</v>
      </c>
      <c r="B648" s="13" t="s">
        <v>72</v>
      </c>
      <c r="C648" s="13">
        <v>95025</v>
      </c>
      <c r="D648" s="13" t="s">
        <v>288</v>
      </c>
      <c r="E648" s="13">
        <v>420202</v>
      </c>
      <c r="F648" s="13" t="s">
        <v>77</v>
      </c>
      <c r="G648" s="13" t="s">
        <v>76</v>
      </c>
      <c r="H648" s="13">
        <v>11</v>
      </c>
      <c r="I648" s="13" t="s">
        <v>14</v>
      </c>
      <c r="J648" s="13">
        <v>50</v>
      </c>
      <c r="K648" s="13">
        <v>4.5</v>
      </c>
      <c r="L648" s="6">
        <v>171897</v>
      </c>
      <c r="M648" s="48">
        <f t="shared" si="10"/>
        <v>38676825</v>
      </c>
      <c r="N648" s="49"/>
    </row>
    <row r="649" spans="1:14" ht="16.5" x14ac:dyDescent="0.3">
      <c r="A649" s="47">
        <v>95</v>
      </c>
      <c r="B649" s="13" t="s">
        <v>72</v>
      </c>
      <c r="C649" s="13">
        <v>95200</v>
      </c>
      <c r="D649" s="13" t="s">
        <v>366</v>
      </c>
      <c r="E649" s="13">
        <v>420201</v>
      </c>
      <c r="F649" s="13" t="s">
        <v>75</v>
      </c>
      <c r="G649" s="13" t="s">
        <v>76</v>
      </c>
      <c r="H649" s="13">
        <v>11</v>
      </c>
      <c r="I649" s="13" t="s">
        <v>14</v>
      </c>
      <c r="J649" s="13">
        <v>100</v>
      </c>
      <c r="K649" s="13">
        <v>4.5</v>
      </c>
      <c r="L649" s="6">
        <v>171897</v>
      </c>
      <c r="M649" s="48">
        <f t="shared" si="10"/>
        <v>77353650</v>
      </c>
      <c r="N649" s="49"/>
    </row>
    <row r="650" spans="1:14" ht="16.5" x14ac:dyDescent="0.3">
      <c r="A650" s="47">
        <v>95</v>
      </c>
      <c r="B650" s="13" t="s">
        <v>72</v>
      </c>
      <c r="C650" s="13">
        <v>95200</v>
      </c>
      <c r="D650" s="13" t="s">
        <v>366</v>
      </c>
      <c r="E650" s="13">
        <v>420202</v>
      </c>
      <c r="F650" s="13" t="s">
        <v>77</v>
      </c>
      <c r="G650" s="13" t="s">
        <v>76</v>
      </c>
      <c r="H650" s="13">
        <v>11</v>
      </c>
      <c r="I650" s="13" t="s">
        <v>14</v>
      </c>
      <c r="J650" s="13">
        <v>50</v>
      </c>
      <c r="K650" s="13">
        <v>4.5</v>
      </c>
      <c r="L650" s="6">
        <v>171897</v>
      </c>
      <c r="M650" s="48">
        <f t="shared" si="10"/>
        <v>38676825</v>
      </c>
      <c r="N650" s="49"/>
    </row>
    <row r="651" spans="1:14" ht="16.5" x14ac:dyDescent="0.3">
      <c r="A651" s="41">
        <v>41</v>
      </c>
      <c r="B651" s="4" t="s">
        <v>38</v>
      </c>
      <c r="C651" s="4">
        <v>41001</v>
      </c>
      <c r="D651" s="4" t="s">
        <v>39</v>
      </c>
      <c r="E651" s="13">
        <v>420201</v>
      </c>
      <c r="F651" s="13" t="s">
        <v>75</v>
      </c>
      <c r="G651" s="13" t="s">
        <v>76</v>
      </c>
      <c r="H651" s="13">
        <v>11</v>
      </c>
      <c r="I651" s="13" t="s">
        <v>14</v>
      </c>
      <c r="J651" s="4">
        <v>120</v>
      </c>
      <c r="K651" s="4">
        <v>4.5</v>
      </c>
      <c r="L651" s="6">
        <v>92238</v>
      </c>
      <c r="M651" s="9">
        <f t="shared" si="10"/>
        <v>49808520</v>
      </c>
      <c r="N651" s="13"/>
    </row>
    <row r="652" spans="1:14" ht="16.5" x14ac:dyDescent="0.3">
      <c r="A652" s="41">
        <v>41</v>
      </c>
      <c r="B652" s="4" t="s">
        <v>38</v>
      </c>
      <c r="C652" s="4">
        <v>41001</v>
      </c>
      <c r="D652" s="4" t="s">
        <v>39</v>
      </c>
      <c r="E652" s="13">
        <v>420202</v>
      </c>
      <c r="F652" s="13" t="s">
        <v>77</v>
      </c>
      <c r="G652" s="13" t="s">
        <v>76</v>
      </c>
      <c r="H652" s="13">
        <v>11</v>
      </c>
      <c r="I652" s="13" t="s">
        <v>14</v>
      </c>
      <c r="J652" s="4">
        <v>60</v>
      </c>
      <c r="K652" s="4">
        <v>4.5</v>
      </c>
      <c r="L652" s="6">
        <v>92238</v>
      </c>
      <c r="M652" s="9">
        <f t="shared" si="10"/>
        <v>24904260</v>
      </c>
      <c r="N652" s="13"/>
    </row>
    <row r="653" spans="1:14" ht="16.5" x14ac:dyDescent="0.3">
      <c r="A653" s="41">
        <v>41</v>
      </c>
      <c r="B653" s="4" t="s">
        <v>38</v>
      </c>
      <c r="C653" s="4">
        <v>41013</v>
      </c>
      <c r="D653" s="4" t="s">
        <v>513</v>
      </c>
      <c r="E653" s="13">
        <v>420201</v>
      </c>
      <c r="F653" s="13" t="s">
        <v>75</v>
      </c>
      <c r="G653" s="13" t="s">
        <v>76</v>
      </c>
      <c r="H653" s="13">
        <v>11</v>
      </c>
      <c r="I653" s="13" t="s">
        <v>14</v>
      </c>
      <c r="J653" s="4">
        <v>60</v>
      </c>
      <c r="K653" s="4">
        <v>4.5</v>
      </c>
      <c r="L653" s="6">
        <v>92238</v>
      </c>
      <c r="M653" s="9">
        <f t="shared" si="10"/>
        <v>24904260</v>
      </c>
      <c r="N653" s="13"/>
    </row>
    <row r="654" spans="1:14" ht="16.5" x14ac:dyDescent="0.3">
      <c r="A654" s="41">
        <v>41</v>
      </c>
      <c r="B654" s="4" t="s">
        <v>38</v>
      </c>
      <c r="C654" s="4">
        <v>41013</v>
      </c>
      <c r="D654" s="4" t="s">
        <v>513</v>
      </c>
      <c r="E654" s="13">
        <v>420202</v>
      </c>
      <c r="F654" s="13" t="s">
        <v>77</v>
      </c>
      <c r="G654" s="13" t="s">
        <v>76</v>
      </c>
      <c r="H654" s="13">
        <v>11</v>
      </c>
      <c r="I654" s="13" t="s">
        <v>14</v>
      </c>
      <c r="J654" s="4">
        <v>30</v>
      </c>
      <c r="K654" s="4">
        <v>4.5</v>
      </c>
      <c r="L654" s="6">
        <v>92238</v>
      </c>
      <c r="M654" s="9">
        <f t="shared" si="10"/>
        <v>12452130</v>
      </c>
      <c r="N654" s="13"/>
    </row>
    <row r="655" spans="1:14" ht="16.5" x14ac:dyDescent="0.3">
      <c r="A655" s="41">
        <v>41</v>
      </c>
      <c r="B655" s="4" t="s">
        <v>38</v>
      </c>
      <c r="C655" s="4">
        <v>41668</v>
      </c>
      <c r="D655" s="4" t="s">
        <v>40</v>
      </c>
      <c r="E655" s="13">
        <v>420201</v>
      </c>
      <c r="F655" s="13" t="s">
        <v>75</v>
      </c>
      <c r="G655" s="13" t="s">
        <v>76</v>
      </c>
      <c r="H655" s="13">
        <v>11</v>
      </c>
      <c r="I655" s="13" t="s">
        <v>14</v>
      </c>
      <c r="J655" s="4">
        <v>60</v>
      </c>
      <c r="K655" s="4">
        <v>4.5</v>
      </c>
      <c r="L655" s="6">
        <v>92238</v>
      </c>
      <c r="M655" s="9">
        <f t="shared" si="10"/>
        <v>24904260</v>
      </c>
      <c r="N655" s="13"/>
    </row>
    <row r="656" spans="1:14" ht="16.5" x14ac:dyDescent="0.3">
      <c r="A656" s="41">
        <v>41</v>
      </c>
      <c r="B656" s="4" t="s">
        <v>38</v>
      </c>
      <c r="C656" s="4">
        <v>41668</v>
      </c>
      <c r="D656" s="4" t="s">
        <v>40</v>
      </c>
      <c r="E656" s="13">
        <v>420202</v>
      </c>
      <c r="F656" s="13" t="s">
        <v>77</v>
      </c>
      <c r="G656" s="13" t="s">
        <v>76</v>
      </c>
      <c r="H656" s="13">
        <v>11</v>
      </c>
      <c r="I656" s="13" t="s">
        <v>14</v>
      </c>
      <c r="J656" s="4">
        <v>30</v>
      </c>
      <c r="K656" s="4">
        <v>4.5</v>
      </c>
      <c r="L656" s="6">
        <v>92238</v>
      </c>
      <c r="M656" s="9">
        <f t="shared" si="10"/>
        <v>12452130</v>
      </c>
      <c r="N656" s="13"/>
    </row>
    <row r="657" spans="1:14" ht="16.5" x14ac:dyDescent="0.3">
      <c r="A657" s="41">
        <v>41</v>
      </c>
      <c r="B657" s="4" t="s">
        <v>38</v>
      </c>
      <c r="C657" s="4">
        <v>41791</v>
      </c>
      <c r="D657" s="4" t="s">
        <v>514</v>
      </c>
      <c r="E657" s="13">
        <v>420201</v>
      </c>
      <c r="F657" s="13" t="s">
        <v>75</v>
      </c>
      <c r="G657" s="13" t="s">
        <v>76</v>
      </c>
      <c r="H657" s="13">
        <v>11</v>
      </c>
      <c r="I657" s="13" t="s">
        <v>14</v>
      </c>
      <c r="J657" s="4">
        <v>60</v>
      </c>
      <c r="K657" s="4">
        <v>4.5</v>
      </c>
      <c r="L657" s="6">
        <v>92238</v>
      </c>
      <c r="M657" s="9">
        <f t="shared" si="10"/>
        <v>24904260</v>
      </c>
      <c r="N657" s="13"/>
    </row>
    <row r="658" spans="1:14" ht="16.5" x14ac:dyDescent="0.3">
      <c r="A658" s="41">
        <v>41</v>
      </c>
      <c r="B658" s="4" t="s">
        <v>38</v>
      </c>
      <c r="C658" s="4">
        <v>41791</v>
      </c>
      <c r="D658" s="4" t="s">
        <v>514</v>
      </c>
      <c r="E658" s="13">
        <v>420202</v>
      </c>
      <c r="F658" s="13" t="s">
        <v>77</v>
      </c>
      <c r="G658" s="13" t="s">
        <v>76</v>
      </c>
      <c r="H658" s="13">
        <v>11</v>
      </c>
      <c r="I658" s="13" t="s">
        <v>14</v>
      </c>
      <c r="J658" s="4">
        <v>30</v>
      </c>
      <c r="K658" s="4">
        <v>4.5</v>
      </c>
      <c r="L658" s="6">
        <v>92238</v>
      </c>
      <c r="M658" s="9">
        <f t="shared" si="10"/>
        <v>12452130</v>
      </c>
      <c r="N658" s="13"/>
    </row>
    <row r="659" spans="1:14" ht="16.5" x14ac:dyDescent="0.3">
      <c r="A659" s="41">
        <v>41</v>
      </c>
      <c r="B659" s="4" t="s">
        <v>38</v>
      </c>
      <c r="C659" s="4">
        <v>41244</v>
      </c>
      <c r="D659" s="4" t="s">
        <v>515</v>
      </c>
      <c r="E659" s="13">
        <v>420201</v>
      </c>
      <c r="F659" s="13" t="s">
        <v>75</v>
      </c>
      <c r="G659" s="13" t="s">
        <v>76</v>
      </c>
      <c r="H659" s="13">
        <v>11</v>
      </c>
      <c r="I659" s="13" t="s">
        <v>14</v>
      </c>
      <c r="J659" s="4">
        <v>60</v>
      </c>
      <c r="K659" s="4">
        <v>4.5</v>
      </c>
      <c r="L659" s="6">
        <v>92238</v>
      </c>
      <c r="M659" s="9">
        <f t="shared" si="10"/>
        <v>24904260</v>
      </c>
      <c r="N659" s="13"/>
    </row>
    <row r="660" spans="1:14" ht="16.5" x14ac:dyDescent="0.3">
      <c r="A660" s="41">
        <v>41</v>
      </c>
      <c r="B660" s="4" t="s">
        <v>38</v>
      </c>
      <c r="C660" s="4">
        <v>41244</v>
      </c>
      <c r="D660" s="4" t="s">
        <v>515</v>
      </c>
      <c r="E660" s="13">
        <v>420202</v>
      </c>
      <c r="F660" s="13" t="s">
        <v>77</v>
      </c>
      <c r="G660" s="13" t="s">
        <v>76</v>
      </c>
      <c r="H660" s="13">
        <v>11</v>
      </c>
      <c r="I660" s="13" t="s">
        <v>14</v>
      </c>
      <c r="J660" s="4">
        <v>30</v>
      </c>
      <c r="K660" s="4">
        <v>4.5</v>
      </c>
      <c r="L660" s="6">
        <v>92238</v>
      </c>
      <c r="M660" s="9">
        <f t="shared" si="10"/>
        <v>12452130</v>
      </c>
      <c r="N660" s="13"/>
    </row>
    <row r="661" spans="1:14" ht="16.5" x14ac:dyDescent="0.3">
      <c r="A661" s="41">
        <v>41</v>
      </c>
      <c r="B661" s="4" t="s">
        <v>38</v>
      </c>
      <c r="C661" s="4">
        <v>41503</v>
      </c>
      <c r="D661" s="4" t="s">
        <v>516</v>
      </c>
      <c r="E661" s="13">
        <v>420201</v>
      </c>
      <c r="F661" s="13" t="s">
        <v>75</v>
      </c>
      <c r="G661" s="13" t="s">
        <v>76</v>
      </c>
      <c r="H661" s="13">
        <v>11</v>
      </c>
      <c r="I661" s="13" t="s">
        <v>14</v>
      </c>
      <c r="J661" s="4">
        <v>60</v>
      </c>
      <c r="K661" s="4">
        <v>4.5</v>
      </c>
      <c r="L661" s="6">
        <v>92238</v>
      </c>
      <c r="M661" s="9">
        <f t="shared" si="10"/>
        <v>24904260</v>
      </c>
      <c r="N661" s="13"/>
    </row>
    <row r="662" spans="1:14" ht="16.5" x14ac:dyDescent="0.3">
      <c r="A662" s="41">
        <v>41</v>
      </c>
      <c r="B662" s="4" t="s">
        <v>38</v>
      </c>
      <c r="C662" s="4">
        <v>41503</v>
      </c>
      <c r="D662" s="4" t="s">
        <v>516</v>
      </c>
      <c r="E662" s="13">
        <v>420202</v>
      </c>
      <c r="F662" s="13" t="s">
        <v>77</v>
      </c>
      <c r="G662" s="13" t="s">
        <v>76</v>
      </c>
      <c r="H662" s="13">
        <v>11</v>
      </c>
      <c r="I662" s="13" t="s">
        <v>14</v>
      </c>
      <c r="J662" s="4">
        <v>30</v>
      </c>
      <c r="K662" s="4">
        <v>4.5</v>
      </c>
      <c r="L662" s="6">
        <v>92238</v>
      </c>
      <c r="M662" s="9">
        <f t="shared" si="10"/>
        <v>12452130</v>
      </c>
      <c r="N662" s="13"/>
    </row>
    <row r="663" spans="1:14" ht="16.5" x14ac:dyDescent="0.3">
      <c r="A663" s="41">
        <v>41</v>
      </c>
      <c r="B663" s="4" t="s">
        <v>38</v>
      </c>
      <c r="C663" s="4">
        <v>41807</v>
      </c>
      <c r="D663" s="4" t="s">
        <v>517</v>
      </c>
      <c r="E663" s="13">
        <v>420201</v>
      </c>
      <c r="F663" s="13" t="s">
        <v>75</v>
      </c>
      <c r="G663" s="13" t="s">
        <v>76</v>
      </c>
      <c r="H663" s="13">
        <v>11</v>
      </c>
      <c r="I663" s="13" t="s">
        <v>14</v>
      </c>
      <c r="J663" s="4">
        <v>60</v>
      </c>
      <c r="K663" s="4">
        <v>4.5</v>
      </c>
      <c r="L663" s="6">
        <v>92238</v>
      </c>
      <c r="M663" s="9">
        <f t="shared" si="10"/>
        <v>24904260</v>
      </c>
      <c r="N663" s="13"/>
    </row>
    <row r="664" spans="1:14" ht="16.5" x14ac:dyDescent="0.3">
      <c r="A664" s="41">
        <v>41</v>
      </c>
      <c r="B664" s="4" t="s">
        <v>38</v>
      </c>
      <c r="C664" s="4">
        <v>41807</v>
      </c>
      <c r="D664" s="4" t="s">
        <v>517</v>
      </c>
      <c r="E664" s="13">
        <v>420202</v>
      </c>
      <c r="F664" s="13" t="s">
        <v>77</v>
      </c>
      <c r="G664" s="13" t="s">
        <v>76</v>
      </c>
      <c r="H664" s="13">
        <v>11</v>
      </c>
      <c r="I664" s="13" t="s">
        <v>14</v>
      </c>
      <c r="J664" s="4">
        <v>30</v>
      </c>
      <c r="K664" s="4">
        <v>4.5</v>
      </c>
      <c r="L664" s="6">
        <v>92238</v>
      </c>
      <c r="M664" s="9">
        <f t="shared" si="10"/>
        <v>12452130</v>
      </c>
      <c r="N664" s="13"/>
    </row>
    <row r="665" spans="1:14" ht="16.5" x14ac:dyDescent="0.3">
      <c r="A665" s="47">
        <v>41</v>
      </c>
      <c r="B665" s="13" t="s">
        <v>38</v>
      </c>
      <c r="C665" s="13">
        <v>41006</v>
      </c>
      <c r="D665" s="13" t="s">
        <v>170</v>
      </c>
      <c r="E665" s="13">
        <v>420201</v>
      </c>
      <c r="F665" s="13" t="s">
        <v>75</v>
      </c>
      <c r="G665" s="13" t="s">
        <v>76</v>
      </c>
      <c r="H665" s="13">
        <v>11</v>
      </c>
      <c r="I665" s="13" t="s">
        <v>14</v>
      </c>
      <c r="J665" s="13">
        <v>60</v>
      </c>
      <c r="K665" s="13">
        <v>4.5</v>
      </c>
      <c r="L665" s="6">
        <v>92238</v>
      </c>
      <c r="M665" s="48">
        <f t="shared" si="10"/>
        <v>24904260</v>
      </c>
      <c r="N665" s="49"/>
    </row>
    <row r="666" spans="1:14" ht="16.5" x14ac:dyDescent="0.3">
      <c r="A666" s="47">
        <v>41</v>
      </c>
      <c r="B666" s="13" t="s">
        <v>38</v>
      </c>
      <c r="C666" s="13">
        <v>41006</v>
      </c>
      <c r="D666" s="13" t="s">
        <v>170</v>
      </c>
      <c r="E666" s="13">
        <v>420202</v>
      </c>
      <c r="F666" s="13" t="s">
        <v>77</v>
      </c>
      <c r="G666" s="13" t="s">
        <v>76</v>
      </c>
      <c r="H666" s="13">
        <v>11</v>
      </c>
      <c r="I666" s="13" t="s">
        <v>14</v>
      </c>
      <c r="J666" s="13">
        <v>30</v>
      </c>
      <c r="K666" s="13">
        <v>4.5</v>
      </c>
      <c r="L666" s="6">
        <v>92238</v>
      </c>
      <c r="M666" s="48">
        <f t="shared" si="10"/>
        <v>12452130</v>
      </c>
      <c r="N666" s="49"/>
    </row>
    <row r="667" spans="1:14" ht="16.5" x14ac:dyDescent="0.3">
      <c r="A667" s="47">
        <v>41</v>
      </c>
      <c r="B667" s="13" t="s">
        <v>38</v>
      </c>
      <c r="C667" s="13">
        <v>41359</v>
      </c>
      <c r="D667" s="13" t="s">
        <v>171</v>
      </c>
      <c r="E667" s="13">
        <v>420201</v>
      </c>
      <c r="F667" s="13" t="s">
        <v>75</v>
      </c>
      <c r="G667" s="13" t="s">
        <v>76</v>
      </c>
      <c r="H667" s="13">
        <v>11</v>
      </c>
      <c r="I667" s="13" t="s">
        <v>14</v>
      </c>
      <c r="J667" s="13">
        <v>60</v>
      </c>
      <c r="K667" s="13">
        <v>4.5</v>
      </c>
      <c r="L667" s="6">
        <v>92238</v>
      </c>
      <c r="M667" s="48">
        <f t="shared" si="10"/>
        <v>24904260</v>
      </c>
      <c r="N667" s="49"/>
    </row>
    <row r="668" spans="1:14" ht="16.5" x14ac:dyDescent="0.3">
      <c r="A668" s="47">
        <v>41</v>
      </c>
      <c r="B668" s="13" t="s">
        <v>38</v>
      </c>
      <c r="C668" s="13">
        <v>41359</v>
      </c>
      <c r="D668" s="13" t="s">
        <v>171</v>
      </c>
      <c r="E668" s="13">
        <v>420202</v>
      </c>
      <c r="F668" s="13" t="s">
        <v>77</v>
      </c>
      <c r="G668" s="13" t="s">
        <v>76</v>
      </c>
      <c r="H668" s="13">
        <v>11</v>
      </c>
      <c r="I668" s="13" t="s">
        <v>14</v>
      </c>
      <c r="J668" s="13">
        <v>30</v>
      </c>
      <c r="K668" s="13">
        <v>4.5</v>
      </c>
      <c r="L668" s="6">
        <v>92238</v>
      </c>
      <c r="M668" s="48">
        <f t="shared" si="10"/>
        <v>12452130</v>
      </c>
      <c r="N668" s="49"/>
    </row>
    <row r="669" spans="1:14" ht="16.5" x14ac:dyDescent="0.3">
      <c r="A669" s="47">
        <v>41</v>
      </c>
      <c r="B669" s="13" t="s">
        <v>38</v>
      </c>
      <c r="C669" s="13">
        <v>41378</v>
      </c>
      <c r="D669" s="13" t="s">
        <v>172</v>
      </c>
      <c r="E669" s="13">
        <v>420201</v>
      </c>
      <c r="F669" s="13" t="s">
        <v>75</v>
      </c>
      <c r="G669" s="13" t="s">
        <v>76</v>
      </c>
      <c r="H669" s="13">
        <v>11</v>
      </c>
      <c r="I669" s="13" t="s">
        <v>14</v>
      </c>
      <c r="J669" s="13">
        <v>120</v>
      </c>
      <c r="K669" s="13">
        <v>4.5</v>
      </c>
      <c r="L669" s="6">
        <v>92238</v>
      </c>
      <c r="M669" s="48">
        <f t="shared" si="10"/>
        <v>49808520</v>
      </c>
      <c r="N669" s="49"/>
    </row>
    <row r="670" spans="1:14" ht="16.5" x14ac:dyDescent="0.3">
      <c r="A670" s="47">
        <v>41</v>
      </c>
      <c r="B670" s="13" t="s">
        <v>38</v>
      </c>
      <c r="C670" s="13">
        <v>41378</v>
      </c>
      <c r="D670" s="13" t="s">
        <v>172</v>
      </c>
      <c r="E670" s="13">
        <v>420202</v>
      </c>
      <c r="F670" s="13" t="s">
        <v>77</v>
      </c>
      <c r="G670" s="13" t="s">
        <v>76</v>
      </c>
      <c r="H670" s="13">
        <v>11</v>
      </c>
      <c r="I670" s="13" t="s">
        <v>14</v>
      </c>
      <c r="J670" s="13">
        <v>60</v>
      </c>
      <c r="K670" s="13">
        <v>4.5</v>
      </c>
      <c r="L670" s="6">
        <v>92238</v>
      </c>
      <c r="M670" s="48">
        <f t="shared" si="10"/>
        <v>24904260</v>
      </c>
      <c r="N670" s="49"/>
    </row>
    <row r="671" spans="1:14" ht="16.5" x14ac:dyDescent="0.3">
      <c r="A671" s="47">
        <v>41</v>
      </c>
      <c r="B671" s="13" t="s">
        <v>38</v>
      </c>
      <c r="C671" s="13">
        <v>41396</v>
      </c>
      <c r="D671" s="13" t="s">
        <v>173</v>
      </c>
      <c r="E671" s="13">
        <v>420201</v>
      </c>
      <c r="F671" s="13" t="s">
        <v>75</v>
      </c>
      <c r="G671" s="13" t="s">
        <v>76</v>
      </c>
      <c r="H671" s="13">
        <v>11</v>
      </c>
      <c r="I671" s="13" t="s">
        <v>14</v>
      </c>
      <c r="J671" s="13">
        <v>190</v>
      </c>
      <c r="K671" s="13">
        <v>4.5</v>
      </c>
      <c r="L671" s="6">
        <v>92238</v>
      </c>
      <c r="M671" s="48">
        <f t="shared" si="10"/>
        <v>78863490</v>
      </c>
      <c r="N671" s="49"/>
    </row>
    <row r="672" spans="1:14" ht="16.5" x14ac:dyDescent="0.3">
      <c r="A672" s="47">
        <v>41</v>
      </c>
      <c r="B672" s="13" t="s">
        <v>38</v>
      </c>
      <c r="C672" s="13">
        <v>41396</v>
      </c>
      <c r="D672" s="13" t="s">
        <v>173</v>
      </c>
      <c r="E672" s="13">
        <v>420202</v>
      </c>
      <c r="F672" s="13" t="s">
        <v>77</v>
      </c>
      <c r="G672" s="13" t="s">
        <v>76</v>
      </c>
      <c r="H672" s="13">
        <v>11</v>
      </c>
      <c r="I672" s="13" t="s">
        <v>14</v>
      </c>
      <c r="J672" s="13">
        <v>80</v>
      </c>
      <c r="K672" s="13">
        <v>4.5</v>
      </c>
      <c r="L672" s="6">
        <v>92238</v>
      </c>
      <c r="M672" s="48">
        <f t="shared" si="10"/>
        <v>33205680</v>
      </c>
      <c r="N672" s="49"/>
    </row>
    <row r="673" spans="1:14" ht="16.5" x14ac:dyDescent="0.3">
      <c r="A673" s="47">
        <v>41</v>
      </c>
      <c r="B673" s="13" t="s">
        <v>38</v>
      </c>
      <c r="C673" s="13">
        <v>41518</v>
      </c>
      <c r="D673" s="13" t="s">
        <v>174</v>
      </c>
      <c r="E673" s="13">
        <v>420201</v>
      </c>
      <c r="F673" s="13" t="s">
        <v>75</v>
      </c>
      <c r="G673" s="13" t="s">
        <v>76</v>
      </c>
      <c r="H673" s="13">
        <v>11</v>
      </c>
      <c r="I673" s="13" t="s">
        <v>14</v>
      </c>
      <c r="J673" s="13">
        <v>120</v>
      </c>
      <c r="K673" s="13">
        <v>4.5</v>
      </c>
      <c r="L673" s="6">
        <v>92238</v>
      </c>
      <c r="M673" s="48">
        <f t="shared" si="10"/>
        <v>49808520</v>
      </c>
      <c r="N673" s="49"/>
    </row>
    <row r="674" spans="1:14" ht="16.5" x14ac:dyDescent="0.3">
      <c r="A674" s="47">
        <v>41</v>
      </c>
      <c r="B674" s="13" t="s">
        <v>38</v>
      </c>
      <c r="C674" s="13">
        <v>41518</v>
      </c>
      <c r="D674" s="13" t="s">
        <v>174</v>
      </c>
      <c r="E674" s="13">
        <v>420202</v>
      </c>
      <c r="F674" s="13" t="s">
        <v>77</v>
      </c>
      <c r="G674" s="13" t="s">
        <v>76</v>
      </c>
      <c r="H674" s="13">
        <v>11</v>
      </c>
      <c r="I674" s="13" t="s">
        <v>14</v>
      </c>
      <c r="J674" s="13">
        <v>60</v>
      </c>
      <c r="K674" s="13">
        <v>4.5</v>
      </c>
      <c r="L674" s="6">
        <v>92238</v>
      </c>
      <c r="M674" s="48">
        <f t="shared" si="10"/>
        <v>24904260</v>
      </c>
      <c r="N674" s="49"/>
    </row>
    <row r="675" spans="1:14" ht="16.5" x14ac:dyDescent="0.3">
      <c r="A675" s="47">
        <v>41</v>
      </c>
      <c r="B675" s="13" t="s">
        <v>38</v>
      </c>
      <c r="C675" s="13">
        <v>41319</v>
      </c>
      <c r="D675" s="13" t="s">
        <v>426</v>
      </c>
      <c r="E675" s="13">
        <v>420201</v>
      </c>
      <c r="F675" s="13" t="s">
        <v>75</v>
      </c>
      <c r="G675" s="13" t="s">
        <v>76</v>
      </c>
      <c r="H675" s="13">
        <v>11</v>
      </c>
      <c r="I675" s="13" t="s">
        <v>14</v>
      </c>
      <c r="J675" s="13">
        <v>120</v>
      </c>
      <c r="K675" s="13">
        <v>4.5</v>
      </c>
      <c r="L675" s="6">
        <v>92238</v>
      </c>
      <c r="M675" s="48">
        <f t="shared" si="10"/>
        <v>49808520</v>
      </c>
      <c r="N675" s="49"/>
    </row>
    <row r="676" spans="1:14" ht="16.5" x14ac:dyDescent="0.3">
      <c r="A676" s="47">
        <v>41</v>
      </c>
      <c r="B676" s="13" t="s">
        <v>38</v>
      </c>
      <c r="C676" s="13">
        <v>41319</v>
      </c>
      <c r="D676" s="13" t="s">
        <v>426</v>
      </c>
      <c r="E676" s="13">
        <v>420202</v>
      </c>
      <c r="F676" s="13" t="s">
        <v>77</v>
      </c>
      <c r="G676" s="13" t="s">
        <v>76</v>
      </c>
      <c r="H676" s="13">
        <v>11</v>
      </c>
      <c r="I676" s="13" t="s">
        <v>14</v>
      </c>
      <c r="J676" s="13">
        <v>60</v>
      </c>
      <c r="K676" s="13">
        <v>4.5</v>
      </c>
      <c r="L676" s="6">
        <v>92238</v>
      </c>
      <c r="M676" s="48">
        <f t="shared" si="10"/>
        <v>24904260</v>
      </c>
      <c r="N676" s="49"/>
    </row>
    <row r="677" spans="1:14" ht="16.5" x14ac:dyDescent="0.3">
      <c r="A677" s="47">
        <v>41</v>
      </c>
      <c r="B677" s="13" t="s">
        <v>38</v>
      </c>
      <c r="C677" s="13">
        <v>41020</v>
      </c>
      <c r="D677" s="13" t="s">
        <v>569</v>
      </c>
      <c r="E677" s="13">
        <v>420201</v>
      </c>
      <c r="F677" s="13" t="s">
        <v>75</v>
      </c>
      <c r="G677" s="13" t="s">
        <v>76</v>
      </c>
      <c r="H677" s="13">
        <v>11</v>
      </c>
      <c r="I677" s="13" t="s">
        <v>14</v>
      </c>
      <c r="J677" s="13">
        <v>60</v>
      </c>
      <c r="K677" s="13">
        <v>4.5</v>
      </c>
      <c r="L677" s="6">
        <v>92238</v>
      </c>
      <c r="M677" s="48">
        <f t="shared" si="10"/>
        <v>24904260</v>
      </c>
      <c r="N677" s="49"/>
    </row>
    <row r="678" spans="1:14" ht="16.5" x14ac:dyDescent="0.3">
      <c r="A678" s="47">
        <v>41</v>
      </c>
      <c r="B678" s="13" t="s">
        <v>38</v>
      </c>
      <c r="C678" s="13">
        <v>41020</v>
      </c>
      <c r="D678" s="13" t="s">
        <v>569</v>
      </c>
      <c r="E678" s="13">
        <v>420202</v>
      </c>
      <c r="F678" s="13" t="s">
        <v>77</v>
      </c>
      <c r="G678" s="13" t="s">
        <v>76</v>
      </c>
      <c r="H678" s="13">
        <v>11</v>
      </c>
      <c r="I678" s="13" t="s">
        <v>14</v>
      </c>
      <c r="J678" s="13">
        <v>30</v>
      </c>
      <c r="K678" s="13">
        <v>4.5</v>
      </c>
      <c r="L678" s="6">
        <v>92238</v>
      </c>
      <c r="M678" s="48">
        <f t="shared" si="10"/>
        <v>12452130</v>
      </c>
      <c r="N678" s="49"/>
    </row>
    <row r="679" spans="1:14" ht="16.5" x14ac:dyDescent="0.3">
      <c r="A679" s="47">
        <v>44</v>
      </c>
      <c r="B679" s="13" t="s">
        <v>41</v>
      </c>
      <c r="C679" s="13">
        <v>44001</v>
      </c>
      <c r="D679" s="13" t="s">
        <v>42</v>
      </c>
      <c r="E679" s="13">
        <v>420201</v>
      </c>
      <c r="F679" s="13" t="s">
        <v>75</v>
      </c>
      <c r="G679" s="13" t="s">
        <v>76</v>
      </c>
      <c r="H679" s="13">
        <v>11</v>
      </c>
      <c r="I679" s="13" t="s">
        <v>14</v>
      </c>
      <c r="J679" s="13">
        <v>710</v>
      </c>
      <c r="K679" s="13">
        <v>4.5</v>
      </c>
      <c r="L679" s="6">
        <v>96285</v>
      </c>
      <c r="M679" s="48">
        <f t="shared" si="10"/>
        <v>307630575</v>
      </c>
      <c r="N679" s="49"/>
    </row>
    <row r="680" spans="1:14" ht="16.5" x14ac:dyDescent="0.3">
      <c r="A680" s="47">
        <v>44</v>
      </c>
      <c r="B680" s="13" t="s">
        <v>41</v>
      </c>
      <c r="C680" s="13">
        <v>44001</v>
      </c>
      <c r="D680" s="13" t="s">
        <v>42</v>
      </c>
      <c r="E680" s="13">
        <v>420202</v>
      </c>
      <c r="F680" s="13" t="s">
        <v>77</v>
      </c>
      <c r="G680" s="13" t="s">
        <v>76</v>
      </c>
      <c r="H680" s="13">
        <v>11</v>
      </c>
      <c r="I680" s="13" t="s">
        <v>14</v>
      </c>
      <c r="J680" s="13">
        <v>310</v>
      </c>
      <c r="K680" s="13">
        <v>4.5</v>
      </c>
      <c r="L680" s="6">
        <v>96285</v>
      </c>
      <c r="M680" s="48">
        <f t="shared" si="10"/>
        <v>134317575</v>
      </c>
      <c r="N680" s="49"/>
    </row>
    <row r="681" spans="1:14" ht="16.5" x14ac:dyDescent="0.3">
      <c r="A681" s="47">
        <v>44</v>
      </c>
      <c r="B681" s="13" t="s">
        <v>41</v>
      </c>
      <c r="C681" s="13">
        <v>44035</v>
      </c>
      <c r="D681" s="13" t="s">
        <v>175</v>
      </c>
      <c r="E681" s="13">
        <v>420201</v>
      </c>
      <c r="F681" s="13" t="s">
        <v>75</v>
      </c>
      <c r="G681" s="13" t="s">
        <v>76</v>
      </c>
      <c r="H681" s="13">
        <v>11</v>
      </c>
      <c r="I681" s="13" t="s">
        <v>14</v>
      </c>
      <c r="J681" s="13">
        <v>60</v>
      </c>
      <c r="K681" s="13">
        <v>4.5</v>
      </c>
      <c r="L681" s="6">
        <v>96285</v>
      </c>
      <c r="M681" s="48">
        <f t="shared" si="10"/>
        <v>25996950</v>
      </c>
      <c r="N681" s="49"/>
    </row>
    <row r="682" spans="1:14" ht="16.5" x14ac:dyDescent="0.3">
      <c r="A682" s="47">
        <v>44</v>
      </c>
      <c r="B682" s="13" t="s">
        <v>41</v>
      </c>
      <c r="C682" s="13">
        <v>44035</v>
      </c>
      <c r="D682" s="13" t="s">
        <v>175</v>
      </c>
      <c r="E682" s="13">
        <v>420202</v>
      </c>
      <c r="F682" s="13" t="s">
        <v>77</v>
      </c>
      <c r="G682" s="13" t="s">
        <v>76</v>
      </c>
      <c r="H682" s="13">
        <v>11</v>
      </c>
      <c r="I682" s="13" t="s">
        <v>14</v>
      </c>
      <c r="J682" s="13">
        <v>30</v>
      </c>
      <c r="K682" s="13">
        <v>4.5</v>
      </c>
      <c r="L682" s="6">
        <v>96285</v>
      </c>
      <c r="M682" s="48">
        <f t="shared" si="10"/>
        <v>12998475</v>
      </c>
      <c r="N682" s="49"/>
    </row>
    <row r="683" spans="1:14" ht="16.5" x14ac:dyDescent="0.3">
      <c r="A683" s="47">
        <v>44</v>
      </c>
      <c r="B683" s="13" t="s">
        <v>41</v>
      </c>
      <c r="C683" s="13">
        <v>44078</v>
      </c>
      <c r="D683" s="13" t="s">
        <v>44</v>
      </c>
      <c r="E683" s="13">
        <v>420201</v>
      </c>
      <c r="F683" s="13" t="s">
        <v>75</v>
      </c>
      <c r="G683" s="13" t="s">
        <v>76</v>
      </c>
      <c r="H683" s="13">
        <v>11</v>
      </c>
      <c r="I683" s="13" t="s">
        <v>14</v>
      </c>
      <c r="J683" s="13">
        <v>60</v>
      </c>
      <c r="K683" s="13">
        <v>4.5</v>
      </c>
      <c r="L683" s="6">
        <v>96285</v>
      </c>
      <c r="M683" s="48">
        <f t="shared" si="10"/>
        <v>25996950</v>
      </c>
      <c r="N683" s="49"/>
    </row>
    <row r="684" spans="1:14" ht="16.5" x14ac:dyDescent="0.3">
      <c r="A684" s="47">
        <v>44</v>
      </c>
      <c r="B684" s="13" t="s">
        <v>41</v>
      </c>
      <c r="C684" s="13">
        <v>44078</v>
      </c>
      <c r="D684" s="13" t="s">
        <v>44</v>
      </c>
      <c r="E684" s="13">
        <v>420202</v>
      </c>
      <c r="F684" s="13" t="s">
        <v>77</v>
      </c>
      <c r="G684" s="13" t="s">
        <v>76</v>
      </c>
      <c r="H684" s="13">
        <v>11</v>
      </c>
      <c r="I684" s="13" t="s">
        <v>14</v>
      </c>
      <c r="J684" s="13">
        <v>30</v>
      </c>
      <c r="K684" s="13">
        <v>4.5</v>
      </c>
      <c r="L684" s="6">
        <v>96285</v>
      </c>
      <c r="M684" s="48">
        <f t="shared" si="10"/>
        <v>12998475</v>
      </c>
      <c r="N684" s="49"/>
    </row>
    <row r="685" spans="1:14" ht="16.5" x14ac:dyDescent="0.3">
      <c r="A685" s="47">
        <v>44</v>
      </c>
      <c r="B685" s="13" t="s">
        <v>41</v>
      </c>
      <c r="C685" s="13">
        <v>44098</v>
      </c>
      <c r="D685" s="13" t="s">
        <v>176</v>
      </c>
      <c r="E685" s="13">
        <v>420201</v>
      </c>
      <c r="F685" s="13" t="s">
        <v>75</v>
      </c>
      <c r="G685" s="13" t="s">
        <v>76</v>
      </c>
      <c r="H685" s="13">
        <v>11</v>
      </c>
      <c r="I685" s="13" t="s">
        <v>14</v>
      </c>
      <c r="J685" s="13">
        <v>60</v>
      </c>
      <c r="K685" s="13">
        <v>4.5</v>
      </c>
      <c r="L685" s="6">
        <v>96285</v>
      </c>
      <c r="M685" s="48">
        <f t="shared" si="10"/>
        <v>25996950</v>
      </c>
      <c r="N685" s="49"/>
    </row>
    <row r="686" spans="1:14" ht="16.5" x14ac:dyDescent="0.3">
      <c r="A686" s="47">
        <v>44</v>
      </c>
      <c r="B686" s="13" t="s">
        <v>41</v>
      </c>
      <c r="C686" s="13">
        <v>44098</v>
      </c>
      <c r="D686" s="13" t="s">
        <v>176</v>
      </c>
      <c r="E686" s="13">
        <v>420202</v>
      </c>
      <c r="F686" s="13" t="s">
        <v>77</v>
      </c>
      <c r="G686" s="13" t="s">
        <v>76</v>
      </c>
      <c r="H686" s="13">
        <v>11</v>
      </c>
      <c r="I686" s="13" t="s">
        <v>14</v>
      </c>
      <c r="J686" s="13">
        <v>30</v>
      </c>
      <c r="K686" s="13">
        <v>4.5</v>
      </c>
      <c r="L686" s="6">
        <v>96285</v>
      </c>
      <c r="M686" s="48">
        <f t="shared" si="10"/>
        <v>12998475</v>
      </c>
      <c r="N686" s="49"/>
    </row>
    <row r="687" spans="1:14" ht="16.5" x14ac:dyDescent="0.3">
      <c r="A687" s="47">
        <v>44</v>
      </c>
      <c r="B687" s="13" t="s">
        <v>41</v>
      </c>
      <c r="C687" s="13">
        <v>44110</v>
      </c>
      <c r="D687" s="13" t="s">
        <v>177</v>
      </c>
      <c r="E687" s="13">
        <v>420201</v>
      </c>
      <c r="F687" s="13" t="s">
        <v>75</v>
      </c>
      <c r="G687" s="13" t="s">
        <v>76</v>
      </c>
      <c r="H687" s="13">
        <v>11</v>
      </c>
      <c r="I687" s="13" t="s">
        <v>14</v>
      </c>
      <c r="J687" s="13">
        <v>60</v>
      </c>
      <c r="K687" s="13">
        <v>4.5</v>
      </c>
      <c r="L687" s="6">
        <v>96285</v>
      </c>
      <c r="M687" s="48">
        <f t="shared" si="10"/>
        <v>25996950</v>
      </c>
      <c r="N687" s="49"/>
    </row>
    <row r="688" spans="1:14" ht="16.5" x14ac:dyDescent="0.3">
      <c r="A688" s="47">
        <v>44</v>
      </c>
      <c r="B688" s="13" t="s">
        <v>41</v>
      </c>
      <c r="C688" s="13">
        <v>44110</v>
      </c>
      <c r="D688" s="13" t="s">
        <v>177</v>
      </c>
      <c r="E688" s="13">
        <v>420202</v>
      </c>
      <c r="F688" s="13" t="s">
        <v>77</v>
      </c>
      <c r="G688" s="13" t="s">
        <v>76</v>
      </c>
      <c r="H688" s="13">
        <v>11</v>
      </c>
      <c r="I688" s="13" t="s">
        <v>14</v>
      </c>
      <c r="J688" s="13">
        <v>30</v>
      </c>
      <c r="K688" s="13">
        <v>4.5</v>
      </c>
      <c r="L688" s="6">
        <v>96285</v>
      </c>
      <c r="M688" s="48">
        <f t="shared" si="10"/>
        <v>12998475</v>
      </c>
      <c r="N688" s="49"/>
    </row>
    <row r="689" spans="1:14" ht="16.5" x14ac:dyDescent="0.3">
      <c r="A689" s="47">
        <v>44</v>
      </c>
      <c r="B689" s="13" t="s">
        <v>41</v>
      </c>
      <c r="C689" s="13">
        <v>44378</v>
      </c>
      <c r="D689" s="13" t="s">
        <v>178</v>
      </c>
      <c r="E689" s="13">
        <v>420201</v>
      </c>
      <c r="F689" s="13" t="s">
        <v>75</v>
      </c>
      <c r="G689" s="13" t="s">
        <v>76</v>
      </c>
      <c r="H689" s="13">
        <v>11</v>
      </c>
      <c r="I689" s="13" t="s">
        <v>14</v>
      </c>
      <c r="J689" s="13">
        <v>60</v>
      </c>
      <c r="K689" s="13">
        <v>4.5</v>
      </c>
      <c r="L689" s="6">
        <v>96285</v>
      </c>
      <c r="M689" s="48">
        <f t="shared" si="10"/>
        <v>25996950</v>
      </c>
      <c r="N689" s="49"/>
    </row>
    <row r="690" spans="1:14" ht="16.5" x14ac:dyDescent="0.3">
      <c r="A690" s="47">
        <v>44</v>
      </c>
      <c r="B690" s="13" t="s">
        <v>41</v>
      </c>
      <c r="C690" s="13">
        <v>44378</v>
      </c>
      <c r="D690" s="13" t="s">
        <v>178</v>
      </c>
      <c r="E690" s="13">
        <v>420202</v>
      </c>
      <c r="F690" s="13" t="s">
        <v>77</v>
      </c>
      <c r="G690" s="13" t="s">
        <v>76</v>
      </c>
      <c r="H690" s="13">
        <v>11</v>
      </c>
      <c r="I690" s="13" t="s">
        <v>14</v>
      </c>
      <c r="J690" s="13">
        <v>30</v>
      </c>
      <c r="K690" s="13">
        <v>4.5</v>
      </c>
      <c r="L690" s="6">
        <v>96285</v>
      </c>
      <c r="M690" s="48">
        <f t="shared" si="10"/>
        <v>12998475</v>
      </c>
      <c r="N690" s="49"/>
    </row>
    <row r="691" spans="1:14" ht="16.5" x14ac:dyDescent="0.3">
      <c r="A691" s="47">
        <v>44</v>
      </c>
      <c r="B691" s="13" t="s">
        <v>41</v>
      </c>
      <c r="C691" s="13">
        <v>44420</v>
      </c>
      <c r="D691" s="13" t="s">
        <v>179</v>
      </c>
      <c r="E691" s="13">
        <v>420201</v>
      </c>
      <c r="F691" s="13" t="s">
        <v>75</v>
      </c>
      <c r="G691" s="13" t="s">
        <v>76</v>
      </c>
      <c r="H691" s="13">
        <v>11</v>
      </c>
      <c r="I691" s="13" t="s">
        <v>14</v>
      </c>
      <c r="J691" s="13">
        <v>60</v>
      </c>
      <c r="K691" s="13">
        <v>4.5</v>
      </c>
      <c r="L691" s="6">
        <v>96285</v>
      </c>
      <c r="M691" s="48">
        <f t="shared" si="10"/>
        <v>25996950</v>
      </c>
      <c r="N691" s="49"/>
    </row>
    <row r="692" spans="1:14" ht="16.5" x14ac:dyDescent="0.3">
      <c r="A692" s="47">
        <v>44</v>
      </c>
      <c r="B692" s="13" t="s">
        <v>41</v>
      </c>
      <c r="C692" s="13">
        <v>44420</v>
      </c>
      <c r="D692" s="13" t="s">
        <v>179</v>
      </c>
      <c r="E692" s="13">
        <v>420202</v>
      </c>
      <c r="F692" s="13" t="s">
        <v>77</v>
      </c>
      <c r="G692" s="13" t="s">
        <v>76</v>
      </c>
      <c r="H692" s="13">
        <v>11</v>
      </c>
      <c r="I692" s="13" t="s">
        <v>14</v>
      </c>
      <c r="J692" s="13">
        <v>30</v>
      </c>
      <c r="K692" s="13">
        <v>4.5</v>
      </c>
      <c r="L692" s="6">
        <v>96285</v>
      </c>
      <c r="M692" s="48">
        <f t="shared" si="10"/>
        <v>12998475</v>
      </c>
      <c r="N692" s="49"/>
    </row>
    <row r="693" spans="1:14" ht="16.5" x14ac:dyDescent="0.3">
      <c r="A693" s="47">
        <v>44</v>
      </c>
      <c r="B693" s="13" t="s">
        <v>41</v>
      </c>
      <c r="C693" s="13">
        <v>44430</v>
      </c>
      <c r="D693" s="13" t="s">
        <v>43</v>
      </c>
      <c r="E693" s="13">
        <v>420201</v>
      </c>
      <c r="F693" s="13" t="s">
        <v>75</v>
      </c>
      <c r="G693" s="13" t="s">
        <v>76</v>
      </c>
      <c r="H693" s="13">
        <v>11</v>
      </c>
      <c r="I693" s="13" t="s">
        <v>14</v>
      </c>
      <c r="J693" s="13">
        <v>190</v>
      </c>
      <c r="K693" s="13">
        <v>4.5</v>
      </c>
      <c r="L693" s="6">
        <v>96285</v>
      </c>
      <c r="M693" s="48">
        <f t="shared" si="10"/>
        <v>82323675</v>
      </c>
      <c r="N693" s="49"/>
    </row>
    <row r="694" spans="1:14" ht="16.5" x14ac:dyDescent="0.3">
      <c r="A694" s="47">
        <v>44</v>
      </c>
      <c r="B694" s="13" t="s">
        <v>41</v>
      </c>
      <c r="C694" s="13">
        <v>44430</v>
      </c>
      <c r="D694" s="13" t="s">
        <v>43</v>
      </c>
      <c r="E694" s="13">
        <v>420202</v>
      </c>
      <c r="F694" s="13" t="s">
        <v>77</v>
      </c>
      <c r="G694" s="13" t="s">
        <v>76</v>
      </c>
      <c r="H694" s="13">
        <v>11</v>
      </c>
      <c r="I694" s="13" t="s">
        <v>14</v>
      </c>
      <c r="J694" s="13">
        <v>80</v>
      </c>
      <c r="K694" s="13">
        <v>4.5</v>
      </c>
      <c r="L694" s="6">
        <v>96285</v>
      </c>
      <c r="M694" s="48">
        <f t="shared" si="10"/>
        <v>34662600</v>
      </c>
      <c r="N694" s="49"/>
    </row>
    <row r="695" spans="1:14" ht="16.5" x14ac:dyDescent="0.3">
      <c r="A695" s="47">
        <v>44</v>
      </c>
      <c r="B695" s="13" t="s">
        <v>41</v>
      </c>
      <c r="C695" s="13">
        <v>44560</v>
      </c>
      <c r="D695" s="13" t="s">
        <v>180</v>
      </c>
      <c r="E695" s="13">
        <v>420201</v>
      </c>
      <c r="F695" s="13" t="s">
        <v>75</v>
      </c>
      <c r="G695" s="13" t="s">
        <v>76</v>
      </c>
      <c r="H695" s="13">
        <v>11</v>
      </c>
      <c r="I695" s="13" t="s">
        <v>14</v>
      </c>
      <c r="J695" s="13">
        <v>270</v>
      </c>
      <c r="K695" s="13">
        <v>4.5</v>
      </c>
      <c r="L695" s="6">
        <v>96285</v>
      </c>
      <c r="M695" s="48">
        <f t="shared" si="10"/>
        <v>116986275</v>
      </c>
      <c r="N695" s="49"/>
    </row>
    <row r="696" spans="1:14" ht="16.5" x14ac:dyDescent="0.3">
      <c r="A696" s="47">
        <v>44</v>
      </c>
      <c r="B696" s="13" t="s">
        <v>41</v>
      </c>
      <c r="C696" s="13">
        <v>44560</v>
      </c>
      <c r="D696" s="13" t="s">
        <v>180</v>
      </c>
      <c r="E696" s="13">
        <v>420202</v>
      </c>
      <c r="F696" s="13" t="s">
        <v>77</v>
      </c>
      <c r="G696" s="13" t="s">
        <v>76</v>
      </c>
      <c r="H696" s="13">
        <v>11</v>
      </c>
      <c r="I696" s="13" t="s">
        <v>14</v>
      </c>
      <c r="J696" s="13">
        <v>120</v>
      </c>
      <c r="K696" s="13">
        <v>4.5</v>
      </c>
      <c r="L696" s="6">
        <v>96285</v>
      </c>
      <c r="M696" s="48">
        <f t="shared" si="10"/>
        <v>51993900</v>
      </c>
      <c r="N696" s="49"/>
    </row>
    <row r="697" spans="1:14" ht="16.5" x14ac:dyDescent="0.3">
      <c r="A697" s="47">
        <v>44</v>
      </c>
      <c r="B697" s="13" t="s">
        <v>41</v>
      </c>
      <c r="C697" s="13">
        <v>44847</v>
      </c>
      <c r="D697" s="13" t="s">
        <v>181</v>
      </c>
      <c r="E697" s="13">
        <v>420201</v>
      </c>
      <c r="F697" s="13" t="s">
        <v>75</v>
      </c>
      <c r="G697" s="13" t="s">
        <v>76</v>
      </c>
      <c r="H697" s="13">
        <v>11</v>
      </c>
      <c r="I697" s="13" t="s">
        <v>14</v>
      </c>
      <c r="J697" s="13">
        <v>440</v>
      </c>
      <c r="K697" s="13">
        <v>4.5</v>
      </c>
      <c r="L697" s="6">
        <v>96285</v>
      </c>
      <c r="M697" s="48">
        <f t="shared" si="10"/>
        <v>190644300</v>
      </c>
      <c r="N697" s="49"/>
    </row>
    <row r="698" spans="1:14" ht="16.5" x14ac:dyDescent="0.3">
      <c r="A698" s="47">
        <v>44</v>
      </c>
      <c r="B698" s="13" t="s">
        <v>41</v>
      </c>
      <c r="C698" s="13">
        <v>44847</v>
      </c>
      <c r="D698" s="13" t="s">
        <v>181</v>
      </c>
      <c r="E698" s="13">
        <v>420202</v>
      </c>
      <c r="F698" s="13" t="s">
        <v>77</v>
      </c>
      <c r="G698" s="13" t="s">
        <v>76</v>
      </c>
      <c r="H698" s="13">
        <v>11</v>
      </c>
      <c r="I698" s="13" t="s">
        <v>14</v>
      </c>
      <c r="J698" s="13">
        <v>190</v>
      </c>
      <c r="K698" s="13">
        <v>4.5</v>
      </c>
      <c r="L698" s="6">
        <v>96285</v>
      </c>
      <c r="M698" s="48">
        <f t="shared" si="10"/>
        <v>82323675</v>
      </c>
      <c r="N698" s="49"/>
    </row>
    <row r="699" spans="1:14" ht="16.5" x14ac:dyDescent="0.3">
      <c r="A699" s="47">
        <v>44</v>
      </c>
      <c r="B699" s="13" t="s">
        <v>41</v>
      </c>
      <c r="C699" s="13">
        <v>44874</v>
      </c>
      <c r="D699" s="13" t="s">
        <v>112</v>
      </c>
      <c r="E699" s="13">
        <v>420201</v>
      </c>
      <c r="F699" s="13" t="s">
        <v>75</v>
      </c>
      <c r="G699" s="13" t="s">
        <v>76</v>
      </c>
      <c r="H699" s="13">
        <v>11</v>
      </c>
      <c r="I699" s="13" t="s">
        <v>14</v>
      </c>
      <c r="J699" s="13">
        <v>120</v>
      </c>
      <c r="K699" s="13">
        <v>4.5</v>
      </c>
      <c r="L699" s="6">
        <v>96285</v>
      </c>
      <c r="M699" s="48">
        <f t="shared" si="10"/>
        <v>51993900</v>
      </c>
      <c r="N699" s="49"/>
    </row>
    <row r="700" spans="1:14" ht="16.5" x14ac:dyDescent="0.3">
      <c r="A700" s="47">
        <v>44</v>
      </c>
      <c r="B700" s="13" t="s">
        <v>41</v>
      </c>
      <c r="C700" s="13">
        <v>44874</v>
      </c>
      <c r="D700" s="13" t="s">
        <v>112</v>
      </c>
      <c r="E700" s="13">
        <v>420202</v>
      </c>
      <c r="F700" s="13" t="s">
        <v>77</v>
      </c>
      <c r="G700" s="13" t="s">
        <v>76</v>
      </c>
      <c r="H700" s="13">
        <v>11</v>
      </c>
      <c r="I700" s="13" t="s">
        <v>14</v>
      </c>
      <c r="J700" s="13">
        <v>60</v>
      </c>
      <c r="K700" s="13">
        <v>4.5</v>
      </c>
      <c r="L700" s="6">
        <v>96285</v>
      </c>
      <c r="M700" s="48">
        <f t="shared" si="10"/>
        <v>25996950</v>
      </c>
      <c r="N700" s="49"/>
    </row>
    <row r="701" spans="1:14" ht="16.5" x14ac:dyDescent="0.3">
      <c r="A701" s="47">
        <v>44</v>
      </c>
      <c r="B701" s="13" t="s">
        <v>41</v>
      </c>
      <c r="C701" s="13">
        <v>44855</v>
      </c>
      <c r="D701" s="13" t="s">
        <v>427</v>
      </c>
      <c r="E701" s="13">
        <v>420201</v>
      </c>
      <c r="F701" s="13" t="s">
        <v>75</v>
      </c>
      <c r="G701" s="13" t="s">
        <v>76</v>
      </c>
      <c r="H701" s="13">
        <v>11</v>
      </c>
      <c r="I701" s="13" t="s">
        <v>14</v>
      </c>
      <c r="J701" s="13">
        <v>60</v>
      </c>
      <c r="K701" s="13">
        <v>4.5</v>
      </c>
      <c r="L701" s="6">
        <v>96285</v>
      </c>
      <c r="M701" s="48">
        <f t="shared" si="10"/>
        <v>25996950</v>
      </c>
      <c r="N701" s="49"/>
    </row>
    <row r="702" spans="1:14" ht="16.5" x14ac:dyDescent="0.3">
      <c r="A702" s="47">
        <v>44</v>
      </c>
      <c r="B702" s="13" t="s">
        <v>41</v>
      </c>
      <c r="C702" s="13">
        <v>44855</v>
      </c>
      <c r="D702" s="13" t="s">
        <v>427</v>
      </c>
      <c r="E702" s="13">
        <v>420202</v>
      </c>
      <c r="F702" s="13" t="s">
        <v>77</v>
      </c>
      <c r="G702" s="13" t="s">
        <v>76</v>
      </c>
      <c r="H702" s="13">
        <v>11</v>
      </c>
      <c r="I702" s="13" t="s">
        <v>14</v>
      </c>
      <c r="J702" s="13">
        <v>30</v>
      </c>
      <c r="K702" s="13">
        <v>4.5</v>
      </c>
      <c r="L702" s="6">
        <v>96285</v>
      </c>
      <c r="M702" s="48">
        <f t="shared" si="10"/>
        <v>12998475</v>
      </c>
      <c r="N702" s="49"/>
    </row>
    <row r="703" spans="1:14" ht="16.5" x14ac:dyDescent="0.3">
      <c r="A703" s="47">
        <v>44</v>
      </c>
      <c r="B703" s="13" t="s">
        <v>41</v>
      </c>
      <c r="C703" s="13">
        <v>44090</v>
      </c>
      <c r="D703" s="13" t="s">
        <v>535</v>
      </c>
      <c r="E703" s="13">
        <v>420201</v>
      </c>
      <c r="F703" s="13" t="s">
        <v>75</v>
      </c>
      <c r="G703" s="13" t="s">
        <v>76</v>
      </c>
      <c r="H703" s="13">
        <v>27</v>
      </c>
      <c r="I703" s="13" t="s">
        <v>14</v>
      </c>
      <c r="J703" s="13">
        <v>110</v>
      </c>
      <c r="K703" s="13">
        <v>4.5</v>
      </c>
      <c r="L703" s="6">
        <v>96285</v>
      </c>
      <c r="M703" s="48">
        <f t="shared" si="10"/>
        <v>47661075</v>
      </c>
      <c r="N703" s="49"/>
    </row>
    <row r="704" spans="1:14" ht="16.5" x14ac:dyDescent="0.3">
      <c r="A704" s="47">
        <v>44</v>
      </c>
      <c r="B704" s="13" t="s">
        <v>41</v>
      </c>
      <c r="C704" s="13">
        <v>44090</v>
      </c>
      <c r="D704" s="13" t="s">
        <v>535</v>
      </c>
      <c r="E704" s="13">
        <v>420202</v>
      </c>
      <c r="F704" s="13" t="s">
        <v>77</v>
      </c>
      <c r="G704" s="13" t="s">
        <v>76</v>
      </c>
      <c r="H704" s="13">
        <v>27</v>
      </c>
      <c r="I704" s="13" t="s">
        <v>14</v>
      </c>
      <c r="J704" s="13">
        <v>50</v>
      </c>
      <c r="K704" s="13">
        <v>4.5</v>
      </c>
      <c r="L704" s="6">
        <v>96285</v>
      </c>
      <c r="M704" s="48">
        <f t="shared" si="10"/>
        <v>21664125</v>
      </c>
      <c r="N704" s="49"/>
    </row>
    <row r="705" spans="1:14" ht="16.5" x14ac:dyDescent="0.3">
      <c r="A705" s="47">
        <v>44</v>
      </c>
      <c r="B705" s="13" t="s">
        <v>41</v>
      </c>
      <c r="C705" s="13">
        <v>44650</v>
      </c>
      <c r="D705" s="13" t="s">
        <v>45</v>
      </c>
      <c r="E705" s="13">
        <v>420201</v>
      </c>
      <c r="F705" s="13" t="s">
        <v>75</v>
      </c>
      <c r="G705" s="13" t="s">
        <v>76</v>
      </c>
      <c r="H705" s="13">
        <v>27</v>
      </c>
      <c r="I705" s="13" t="s">
        <v>14</v>
      </c>
      <c r="J705" s="13">
        <v>70</v>
      </c>
      <c r="K705" s="13">
        <v>4.5</v>
      </c>
      <c r="L705" s="6">
        <v>96285</v>
      </c>
      <c r="M705" s="48">
        <f t="shared" si="10"/>
        <v>30329775</v>
      </c>
      <c r="N705" s="49"/>
    </row>
    <row r="706" spans="1:14" ht="16.5" x14ac:dyDescent="0.3">
      <c r="A706" s="47">
        <v>44</v>
      </c>
      <c r="B706" s="13" t="s">
        <v>41</v>
      </c>
      <c r="C706" s="13">
        <v>44650</v>
      </c>
      <c r="D706" s="13" t="s">
        <v>45</v>
      </c>
      <c r="E706" s="13">
        <v>420202</v>
      </c>
      <c r="F706" s="13" t="s">
        <v>77</v>
      </c>
      <c r="G706" s="13" t="s">
        <v>76</v>
      </c>
      <c r="H706" s="13">
        <v>27</v>
      </c>
      <c r="I706" s="13" t="s">
        <v>14</v>
      </c>
      <c r="J706" s="13">
        <v>30</v>
      </c>
      <c r="K706" s="13">
        <v>4.5</v>
      </c>
      <c r="L706" s="6">
        <v>96285</v>
      </c>
      <c r="M706" s="48">
        <f t="shared" si="10"/>
        <v>12998475</v>
      </c>
      <c r="N706" s="49"/>
    </row>
    <row r="707" spans="1:14" ht="16.5" x14ac:dyDescent="0.3">
      <c r="A707" s="47">
        <v>47</v>
      </c>
      <c r="B707" s="13" t="s">
        <v>46</v>
      </c>
      <c r="C707" s="13">
        <v>47258</v>
      </c>
      <c r="D707" s="13" t="s">
        <v>182</v>
      </c>
      <c r="E707" s="13">
        <v>420201</v>
      </c>
      <c r="F707" s="13" t="s">
        <v>75</v>
      </c>
      <c r="G707" s="13" t="s">
        <v>76</v>
      </c>
      <c r="H707" s="13">
        <v>11</v>
      </c>
      <c r="I707" s="13" t="s">
        <v>14</v>
      </c>
      <c r="J707" s="13">
        <v>60</v>
      </c>
      <c r="K707" s="13">
        <v>4.5</v>
      </c>
      <c r="L707" s="6">
        <v>91536</v>
      </c>
      <c r="M707" s="48">
        <f t="shared" ref="M707:M770" si="11">J707*K707*L707</f>
        <v>24714720</v>
      </c>
      <c r="N707" s="49"/>
    </row>
    <row r="708" spans="1:14" ht="16.5" x14ac:dyDescent="0.3">
      <c r="A708" s="47">
        <v>47</v>
      </c>
      <c r="B708" s="13" t="s">
        <v>46</v>
      </c>
      <c r="C708" s="13">
        <v>47258</v>
      </c>
      <c r="D708" s="13" t="s">
        <v>182</v>
      </c>
      <c r="E708" s="13">
        <v>420202</v>
      </c>
      <c r="F708" s="13" t="s">
        <v>77</v>
      </c>
      <c r="G708" s="13" t="s">
        <v>76</v>
      </c>
      <c r="H708" s="13">
        <v>11</v>
      </c>
      <c r="I708" s="13" t="s">
        <v>14</v>
      </c>
      <c r="J708" s="13">
        <v>30</v>
      </c>
      <c r="K708" s="13">
        <v>4.5</v>
      </c>
      <c r="L708" s="6">
        <v>91536</v>
      </c>
      <c r="M708" s="48">
        <f t="shared" si="11"/>
        <v>12357360</v>
      </c>
      <c r="N708" s="49"/>
    </row>
    <row r="709" spans="1:14" ht="16.5" x14ac:dyDescent="0.3">
      <c r="A709" s="47">
        <v>47</v>
      </c>
      <c r="B709" s="13" t="s">
        <v>46</v>
      </c>
      <c r="C709" s="13">
        <v>47268</v>
      </c>
      <c r="D709" s="13" t="s">
        <v>183</v>
      </c>
      <c r="E709" s="13">
        <v>420201</v>
      </c>
      <c r="F709" s="13" t="s">
        <v>75</v>
      </c>
      <c r="G709" s="13" t="s">
        <v>76</v>
      </c>
      <c r="H709" s="13">
        <v>11</v>
      </c>
      <c r="I709" s="13" t="s">
        <v>14</v>
      </c>
      <c r="J709" s="13">
        <v>60</v>
      </c>
      <c r="K709" s="13">
        <v>4.5</v>
      </c>
      <c r="L709" s="6">
        <v>91536</v>
      </c>
      <c r="M709" s="48">
        <f t="shared" si="11"/>
        <v>24714720</v>
      </c>
      <c r="N709" s="49"/>
    </row>
    <row r="710" spans="1:14" ht="16.5" x14ac:dyDescent="0.3">
      <c r="A710" s="47">
        <v>47</v>
      </c>
      <c r="B710" s="13" t="s">
        <v>46</v>
      </c>
      <c r="C710" s="13">
        <v>47268</v>
      </c>
      <c r="D710" s="13" t="s">
        <v>183</v>
      </c>
      <c r="E710" s="13">
        <v>420202</v>
      </c>
      <c r="F710" s="13" t="s">
        <v>77</v>
      </c>
      <c r="G710" s="13" t="s">
        <v>76</v>
      </c>
      <c r="H710" s="13">
        <v>11</v>
      </c>
      <c r="I710" s="13" t="s">
        <v>14</v>
      </c>
      <c r="J710" s="13">
        <v>30</v>
      </c>
      <c r="K710" s="13">
        <v>4.5</v>
      </c>
      <c r="L710" s="6">
        <v>91536</v>
      </c>
      <c r="M710" s="48">
        <f t="shared" si="11"/>
        <v>12357360</v>
      </c>
      <c r="N710" s="49"/>
    </row>
    <row r="711" spans="1:14" ht="16.5" x14ac:dyDescent="0.3">
      <c r="A711" s="47">
        <v>47</v>
      </c>
      <c r="B711" s="13" t="s">
        <v>46</v>
      </c>
      <c r="C711" s="13">
        <v>47551</v>
      </c>
      <c r="D711" s="13" t="s">
        <v>48</v>
      </c>
      <c r="E711" s="13">
        <v>420201</v>
      </c>
      <c r="F711" s="13" t="s">
        <v>75</v>
      </c>
      <c r="G711" s="13" t="s">
        <v>76</v>
      </c>
      <c r="H711" s="13">
        <v>11</v>
      </c>
      <c r="I711" s="13" t="s">
        <v>14</v>
      </c>
      <c r="J711" s="13">
        <v>120</v>
      </c>
      <c r="K711" s="13">
        <v>4.5</v>
      </c>
      <c r="L711" s="6">
        <v>91536</v>
      </c>
      <c r="M711" s="48">
        <f t="shared" si="11"/>
        <v>49429440</v>
      </c>
      <c r="N711" s="49"/>
    </row>
    <row r="712" spans="1:14" ht="16.5" x14ac:dyDescent="0.3">
      <c r="A712" s="47">
        <v>47</v>
      </c>
      <c r="B712" s="13" t="s">
        <v>46</v>
      </c>
      <c r="C712" s="13">
        <v>47551</v>
      </c>
      <c r="D712" s="13" t="s">
        <v>48</v>
      </c>
      <c r="E712" s="13">
        <v>420202</v>
      </c>
      <c r="F712" s="13" t="s">
        <v>77</v>
      </c>
      <c r="G712" s="13" t="s">
        <v>76</v>
      </c>
      <c r="H712" s="13">
        <v>11</v>
      </c>
      <c r="I712" s="13" t="s">
        <v>14</v>
      </c>
      <c r="J712" s="13">
        <v>60</v>
      </c>
      <c r="K712" s="13">
        <v>4.5</v>
      </c>
      <c r="L712" s="6">
        <v>91536</v>
      </c>
      <c r="M712" s="48">
        <f t="shared" si="11"/>
        <v>24714720</v>
      </c>
      <c r="N712" s="49"/>
    </row>
    <row r="713" spans="1:14" ht="16.5" x14ac:dyDescent="0.3">
      <c r="A713" s="47">
        <v>47</v>
      </c>
      <c r="B713" s="13" t="s">
        <v>46</v>
      </c>
      <c r="C713" s="13">
        <v>47570</v>
      </c>
      <c r="D713" s="13" t="s">
        <v>184</v>
      </c>
      <c r="E713" s="13">
        <v>420201</v>
      </c>
      <c r="F713" s="13" t="s">
        <v>75</v>
      </c>
      <c r="G713" s="13" t="s">
        <v>76</v>
      </c>
      <c r="H713" s="13">
        <v>11</v>
      </c>
      <c r="I713" s="13" t="s">
        <v>14</v>
      </c>
      <c r="J713" s="13">
        <v>60</v>
      </c>
      <c r="K713" s="13">
        <v>4.5</v>
      </c>
      <c r="L713" s="6">
        <v>91536</v>
      </c>
      <c r="M713" s="48">
        <f t="shared" si="11"/>
        <v>24714720</v>
      </c>
      <c r="N713" s="49"/>
    </row>
    <row r="714" spans="1:14" ht="16.5" x14ac:dyDescent="0.3">
      <c r="A714" s="47">
        <v>47</v>
      </c>
      <c r="B714" s="13" t="s">
        <v>46</v>
      </c>
      <c r="C714" s="13">
        <v>47570</v>
      </c>
      <c r="D714" s="13" t="s">
        <v>184</v>
      </c>
      <c r="E714" s="13">
        <v>420202</v>
      </c>
      <c r="F714" s="13" t="s">
        <v>77</v>
      </c>
      <c r="G714" s="13" t="s">
        <v>76</v>
      </c>
      <c r="H714" s="13">
        <v>11</v>
      </c>
      <c r="I714" s="13" t="s">
        <v>14</v>
      </c>
      <c r="J714" s="13">
        <v>30</v>
      </c>
      <c r="K714" s="13">
        <v>4.5</v>
      </c>
      <c r="L714" s="6">
        <v>91536</v>
      </c>
      <c r="M714" s="48">
        <f t="shared" si="11"/>
        <v>12357360</v>
      </c>
      <c r="N714" s="49"/>
    </row>
    <row r="715" spans="1:14" ht="16.5" x14ac:dyDescent="0.3">
      <c r="A715" s="47">
        <v>47</v>
      </c>
      <c r="B715" s="13" t="s">
        <v>46</v>
      </c>
      <c r="C715" s="13">
        <v>47980</v>
      </c>
      <c r="D715" s="13" t="s">
        <v>185</v>
      </c>
      <c r="E715" s="13">
        <v>420201</v>
      </c>
      <c r="F715" s="13" t="s">
        <v>75</v>
      </c>
      <c r="G715" s="13" t="s">
        <v>76</v>
      </c>
      <c r="H715" s="13">
        <v>11</v>
      </c>
      <c r="I715" s="13" t="s">
        <v>14</v>
      </c>
      <c r="J715" s="13">
        <v>60</v>
      </c>
      <c r="K715" s="13">
        <v>4.5</v>
      </c>
      <c r="L715" s="6">
        <v>91536</v>
      </c>
      <c r="M715" s="48">
        <f t="shared" si="11"/>
        <v>24714720</v>
      </c>
      <c r="N715" s="49"/>
    </row>
    <row r="716" spans="1:14" ht="16.5" x14ac:dyDescent="0.3">
      <c r="A716" s="47">
        <v>47</v>
      </c>
      <c r="B716" s="13" t="s">
        <v>46</v>
      </c>
      <c r="C716" s="13">
        <v>47980</v>
      </c>
      <c r="D716" s="13" t="s">
        <v>185</v>
      </c>
      <c r="E716" s="13">
        <v>420202</v>
      </c>
      <c r="F716" s="13" t="s">
        <v>77</v>
      </c>
      <c r="G716" s="13" t="s">
        <v>76</v>
      </c>
      <c r="H716" s="13">
        <v>11</v>
      </c>
      <c r="I716" s="13" t="s">
        <v>14</v>
      </c>
      <c r="J716" s="13">
        <v>30</v>
      </c>
      <c r="K716" s="13">
        <v>4.5</v>
      </c>
      <c r="L716" s="6">
        <v>91536</v>
      </c>
      <c r="M716" s="48">
        <f t="shared" si="11"/>
        <v>12357360</v>
      </c>
      <c r="N716" s="49"/>
    </row>
    <row r="717" spans="1:14" ht="16.5" x14ac:dyDescent="0.3">
      <c r="A717" s="47">
        <v>47</v>
      </c>
      <c r="B717" s="13" t="s">
        <v>46</v>
      </c>
      <c r="C717" s="13">
        <v>47161</v>
      </c>
      <c r="D717" s="13" t="s">
        <v>428</v>
      </c>
      <c r="E717" s="13">
        <v>420201</v>
      </c>
      <c r="F717" s="13" t="s">
        <v>75</v>
      </c>
      <c r="G717" s="13" t="s">
        <v>76</v>
      </c>
      <c r="H717" s="13">
        <v>11</v>
      </c>
      <c r="I717" s="13" t="s">
        <v>14</v>
      </c>
      <c r="J717" s="13">
        <v>60</v>
      </c>
      <c r="K717" s="13">
        <v>4.5</v>
      </c>
      <c r="L717" s="6">
        <v>91536</v>
      </c>
      <c r="M717" s="48">
        <f t="shared" si="11"/>
        <v>24714720</v>
      </c>
      <c r="N717" s="49"/>
    </row>
    <row r="718" spans="1:14" ht="16.5" x14ac:dyDescent="0.3">
      <c r="A718" s="47">
        <v>47</v>
      </c>
      <c r="B718" s="13" t="s">
        <v>46</v>
      </c>
      <c r="C718" s="13">
        <v>47161</v>
      </c>
      <c r="D718" s="13" t="s">
        <v>428</v>
      </c>
      <c r="E718" s="13">
        <v>420202</v>
      </c>
      <c r="F718" s="13" t="s">
        <v>77</v>
      </c>
      <c r="G718" s="13" t="s">
        <v>76</v>
      </c>
      <c r="H718" s="13">
        <v>11</v>
      </c>
      <c r="I718" s="13" t="s">
        <v>14</v>
      </c>
      <c r="J718" s="13">
        <v>30</v>
      </c>
      <c r="K718" s="13">
        <v>4.5</v>
      </c>
      <c r="L718" s="6">
        <v>91536</v>
      </c>
      <c r="M718" s="48">
        <f t="shared" si="11"/>
        <v>12357360</v>
      </c>
      <c r="N718" s="49"/>
    </row>
    <row r="719" spans="1:14" ht="16.5" x14ac:dyDescent="0.3">
      <c r="A719" s="47">
        <v>47</v>
      </c>
      <c r="B719" s="13" t="s">
        <v>46</v>
      </c>
      <c r="C719" s="13">
        <v>47205</v>
      </c>
      <c r="D719" s="13" t="s">
        <v>91</v>
      </c>
      <c r="E719" s="13">
        <v>420201</v>
      </c>
      <c r="F719" s="13" t="s">
        <v>75</v>
      </c>
      <c r="G719" s="13" t="s">
        <v>76</v>
      </c>
      <c r="H719" s="13">
        <v>11</v>
      </c>
      <c r="I719" s="13" t="s">
        <v>14</v>
      </c>
      <c r="J719" s="13">
        <v>60</v>
      </c>
      <c r="K719" s="13">
        <v>4.5</v>
      </c>
      <c r="L719" s="6">
        <v>91536</v>
      </c>
      <c r="M719" s="48">
        <f t="shared" si="11"/>
        <v>24714720</v>
      </c>
      <c r="N719" s="49"/>
    </row>
    <row r="720" spans="1:14" ht="16.5" x14ac:dyDescent="0.3">
      <c r="A720" s="47">
        <v>47</v>
      </c>
      <c r="B720" s="13" t="s">
        <v>46</v>
      </c>
      <c r="C720" s="13">
        <v>47205</v>
      </c>
      <c r="D720" s="13" t="s">
        <v>91</v>
      </c>
      <c r="E720" s="13">
        <v>420202</v>
      </c>
      <c r="F720" s="13" t="s">
        <v>77</v>
      </c>
      <c r="G720" s="13" t="s">
        <v>76</v>
      </c>
      <c r="H720" s="13">
        <v>11</v>
      </c>
      <c r="I720" s="13" t="s">
        <v>14</v>
      </c>
      <c r="J720" s="13">
        <v>30</v>
      </c>
      <c r="K720" s="13">
        <v>4.5</v>
      </c>
      <c r="L720" s="6">
        <v>91536</v>
      </c>
      <c r="M720" s="48">
        <f t="shared" si="11"/>
        <v>12357360</v>
      </c>
      <c r="N720" s="49"/>
    </row>
    <row r="721" spans="1:14" ht="16.5" x14ac:dyDescent="0.3">
      <c r="A721" s="47">
        <v>47</v>
      </c>
      <c r="B721" s="13" t="s">
        <v>46</v>
      </c>
      <c r="C721" s="13">
        <v>47541</v>
      </c>
      <c r="D721" s="13" t="s">
        <v>429</v>
      </c>
      <c r="E721" s="13">
        <v>420201</v>
      </c>
      <c r="F721" s="13" t="s">
        <v>75</v>
      </c>
      <c r="G721" s="13" t="s">
        <v>76</v>
      </c>
      <c r="H721" s="13">
        <v>11</v>
      </c>
      <c r="I721" s="13" t="s">
        <v>14</v>
      </c>
      <c r="J721" s="13">
        <v>60</v>
      </c>
      <c r="K721" s="13">
        <v>4.5</v>
      </c>
      <c r="L721" s="6">
        <v>91536</v>
      </c>
      <c r="M721" s="48">
        <f t="shared" si="11"/>
        <v>24714720</v>
      </c>
      <c r="N721" s="49"/>
    </row>
    <row r="722" spans="1:14" ht="16.5" x14ac:dyDescent="0.3">
      <c r="A722" s="47">
        <v>47</v>
      </c>
      <c r="B722" s="13" t="s">
        <v>46</v>
      </c>
      <c r="C722" s="13">
        <v>47541</v>
      </c>
      <c r="D722" s="13" t="s">
        <v>429</v>
      </c>
      <c r="E722" s="13">
        <v>420202</v>
      </c>
      <c r="F722" s="13" t="s">
        <v>77</v>
      </c>
      <c r="G722" s="13" t="s">
        <v>76</v>
      </c>
      <c r="H722" s="13">
        <v>11</v>
      </c>
      <c r="I722" s="13" t="s">
        <v>14</v>
      </c>
      <c r="J722" s="13">
        <v>30</v>
      </c>
      <c r="K722" s="13">
        <v>4.5</v>
      </c>
      <c r="L722" s="6">
        <v>91536</v>
      </c>
      <c r="M722" s="48">
        <f t="shared" si="11"/>
        <v>12357360</v>
      </c>
      <c r="N722" s="49"/>
    </row>
    <row r="723" spans="1:14" ht="16.5" x14ac:dyDescent="0.3">
      <c r="A723" s="47">
        <v>47</v>
      </c>
      <c r="B723" s="13" t="s">
        <v>46</v>
      </c>
      <c r="C723" s="13">
        <v>47675</v>
      </c>
      <c r="D723" s="13" t="s">
        <v>430</v>
      </c>
      <c r="E723" s="13">
        <v>420201</v>
      </c>
      <c r="F723" s="13" t="s">
        <v>75</v>
      </c>
      <c r="G723" s="13" t="s">
        <v>76</v>
      </c>
      <c r="H723" s="13">
        <v>11</v>
      </c>
      <c r="I723" s="13" t="s">
        <v>14</v>
      </c>
      <c r="J723" s="13">
        <v>60</v>
      </c>
      <c r="K723" s="13">
        <v>4.5</v>
      </c>
      <c r="L723" s="6">
        <v>91536</v>
      </c>
      <c r="M723" s="48">
        <f t="shared" si="11"/>
        <v>24714720</v>
      </c>
      <c r="N723" s="49"/>
    </row>
    <row r="724" spans="1:14" ht="16.5" x14ac:dyDescent="0.3">
      <c r="A724" s="47">
        <v>47</v>
      </c>
      <c r="B724" s="13" t="s">
        <v>46</v>
      </c>
      <c r="C724" s="13">
        <v>47675</v>
      </c>
      <c r="D724" s="13" t="s">
        <v>430</v>
      </c>
      <c r="E724" s="13">
        <v>420202</v>
      </c>
      <c r="F724" s="13" t="s">
        <v>77</v>
      </c>
      <c r="G724" s="13" t="s">
        <v>76</v>
      </c>
      <c r="H724" s="13">
        <v>11</v>
      </c>
      <c r="I724" s="13" t="s">
        <v>14</v>
      </c>
      <c r="J724" s="13">
        <v>30</v>
      </c>
      <c r="K724" s="13">
        <v>4.5</v>
      </c>
      <c r="L724" s="6">
        <v>91536</v>
      </c>
      <c r="M724" s="48">
        <f t="shared" si="11"/>
        <v>12357360</v>
      </c>
      <c r="N724" s="49"/>
    </row>
    <row r="725" spans="1:14" ht="16.5" x14ac:dyDescent="0.3">
      <c r="A725" s="47">
        <v>47</v>
      </c>
      <c r="B725" s="13" t="s">
        <v>46</v>
      </c>
      <c r="C725" s="13">
        <v>47960</v>
      </c>
      <c r="D725" s="13" t="s">
        <v>431</v>
      </c>
      <c r="E725" s="13">
        <v>420201</v>
      </c>
      <c r="F725" s="13" t="s">
        <v>75</v>
      </c>
      <c r="G725" s="13" t="s">
        <v>76</v>
      </c>
      <c r="H725" s="13">
        <v>11</v>
      </c>
      <c r="I725" s="13" t="s">
        <v>14</v>
      </c>
      <c r="J725" s="13">
        <v>60</v>
      </c>
      <c r="K725" s="13">
        <v>4.5</v>
      </c>
      <c r="L725" s="6">
        <v>91536</v>
      </c>
      <c r="M725" s="48">
        <f t="shared" si="11"/>
        <v>24714720</v>
      </c>
      <c r="N725" s="49"/>
    </row>
    <row r="726" spans="1:14" ht="16.5" x14ac:dyDescent="0.3">
      <c r="A726" s="47">
        <v>47</v>
      </c>
      <c r="B726" s="13" t="s">
        <v>46</v>
      </c>
      <c r="C726" s="13">
        <v>47960</v>
      </c>
      <c r="D726" s="13" t="s">
        <v>431</v>
      </c>
      <c r="E726" s="13">
        <v>420202</v>
      </c>
      <c r="F726" s="13" t="s">
        <v>77</v>
      </c>
      <c r="G726" s="13" t="s">
        <v>76</v>
      </c>
      <c r="H726" s="13">
        <v>11</v>
      </c>
      <c r="I726" s="13" t="s">
        <v>14</v>
      </c>
      <c r="J726" s="13">
        <v>30</v>
      </c>
      <c r="K726" s="13">
        <v>4.5</v>
      </c>
      <c r="L726" s="6">
        <v>91536</v>
      </c>
      <c r="M726" s="48">
        <f t="shared" si="11"/>
        <v>12357360</v>
      </c>
      <c r="N726" s="49"/>
    </row>
    <row r="727" spans="1:14" ht="16.5" x14ac:dyDescent="0.3">
      <c r="A727" s="47">
        <v>47</v>
      </c>
      <c r="B727" s="13" t="s">
        <v>46</v>
      </c>
      <c r="C727" s="13">
        <v>47605</v>
      </c>
      <c r="D727" s="13" t="s">
        <v>432</v>
      </c>
      <c r="E727" s="13">
        <v>420201</v>
      </c>
      <c r="F727" s="13" t="s">
        <v>75</v>
      </c>
      <c r="G727" s="13" t="s">
        <v>76</v>
      </c>
      <c r="H727" s="13">
        <v>11</v>
      </c>
      <c r="I727" s="13" t="s">
        <v>14</v>
      </c>
      <c r="J727" s="13">
        <v>60</v>
      </c>
      <c r="K727" s="13">
        <v>4.5</v>
      </c>
      <c r="L727" s="6">
        <v>91536</v>
      </c>
      <c r="M727" s="48">
        <f t="shared" si="11"/>
        <v>24714720</v>
      </c>
      <c r="N727" s="49"/>
    </row>
    <row r="728" spans="1:14" ht="16.5" x14ac:dyDescent="0.3">
      <c r="A728" s="47">
        <v>47</v>
      </c>
      <c r="B728" s="13" t="s">
        <v>46</v>
      </c>
      <c r="C728" s="13">
        <v>47605</v>
      </c>
      <c r="D728" s="13" t="s">
        <v>432</v>
      </c>
      <c r="E728" s="13">
        <v>420202</v>
      </c>
      <c r="F728" s="13" t="s">
        <v>77</v>
      </c>
      <c r="G728" s="13" t="s">
        <v>76</v>
      </c>
      <c r="H728" s="13">
        <v>11</v>
      </c>
      <c r="I728" s="13" t="s">
        <v>14</v>
      </c>
      <c r="J728" s="13">
        <v>30</v>
      </c>
      <c r="K728" s="13">
        <v>4.5</v>
      </c>
      <c r="L728" s="6">
        <v>91536</v>
      </c>
      <c r="M728" s="48">
        <f t="shared" si="11"/>
        <v>12357360</v>
      </c>
      <c r="N728" s="49"/>
    </row>
    <row r="729" spans="1:14" ht="16.5" x14ac:dyDescent="0.3">
      <c r="A729" s="47">
        <v>47</v>
      </c>
      <c r="B729" s="13" t="s">
        <v>46</v>
      </c>
      <c r="C729" s="13">
        <v>47745</v>
      </c>
      <c r="D729" s="13" t="s">
        <v>433</v>
      </c>
      <c r="E729" s="13">
        <v>420201</v>
      </c>
      <c r="F729" s="13" t="s">
        <v>75</v>
      </c>
      <c r="G729" s="13" t="s">
        <v>76</v>
      </c>
      <c r="H729" s="13">
        <v>11</v>
      </c>
      <c r="I729" s="13" t="s">
        <v>14</v>
      </c>
      <c r="J729" s="13">
        <v>60</v>
      </c>
      <c r="K729" s="13">
        <v>4.5</v>
      </c>
      <c r="L729" s="6">
        <v>91536</v>
      </c>
      <c r="M729" s="48">
        <f t="shared" si="11"/>
        <v>24714720</v>
      </c>
      <c r="N729" s="49"/>
    </row>
    <row r="730" spans="1:14" ht="16.5" x14ac:dyDescent="0.3">
      <c r="A730" s="47">
        <v>47</v>
      </c>
      <c r="B730" s="13" t="s">
        <v>46</v>
      </c>
      <c r="C730" s="13">
        <v>47745</v>
      </c>
      <c r="D730" s="13" t="s">
        <v>433</v>
      </c>
      <c r="E730" s="13">
        <v>420202</v>
      </c>
      <c r="F730" s="13" t="s">
        <v>77</v>
      </c>
      <c r="G730" s="13" t="s">
        <v>76</v>
      </c>
      <c r="H730" s="13">
        <v>11</v>
      </c>
      <c r="I730" s="13" t="s">
        <v>14</v>
      </c>
      <c r="J730" s="13">
        <v>30</v>
      </c>
      <c r="K730" s="13">
        <v>4.5</v>
      </c>
      <c r="L730" s="6">
        <v>91536</v>
      </c>
      <c r="M730" s="48">
        <f t="shared" si="11"/>
        <v>12357360</v>
      </c>
      <c r="N730" s="49"/>
    </row>
    <row r="731" spans="1:14" ht="16.5" x14ac:dyDescent="0.3">
      <c r="A731" s="47">
        <v>47</v>
      </c>
      <c r="B731" s="13" t="s">
        <v>46</v>
      </c>
      <c r="C731" s="13">
        <v>47030</v>
      </c>
      <c r="D731" s="13" t="s">
        <v>434</v>
      </c>
      <c r="E731" s="13">
        <v>420201</v>
      </c>
      <c r="F731" s="13" t="s">
        <v>75</v>
      </c>
      <c r="G731" s="13" t="s">
        <v>76</v>
      </c>
      <c r="H731" s="13">
        <v>11</v>
      </c>
      <c r="I731" s="13" t="s">
        <v>14</v>
      </c>
      <c r="J731" s="13">
        <v>60</v>
      </c>
      <c r="K731" s="13">
        <v>4.5</v>
      </c>
      <c r="L731" s="6">
        <v>91536</v>
      </c>
      <c r="M731" s="48">
        <f t="shared" si="11"/>
        <v>24714720</v>
      </c>
      <c r="N731" s="49"/>
    </row>
    <row r="732" spans="1:14" ht="16.5" x14ac:dyDescent="0.3">
      <c r="A732" s="47">
        <v>47</v>
      </c>
      <c r="B732" s="13" t="s">
        <v>46</v>
      </c>
      <c r="C732" s="13">
        <v>47030</v>
      </c>
      <c r="D732" s="13" t="s">
        <v>434</v>
      </c>
      <c r="E732" s="13">
        <v>420202</v>
      </c>
      <c r="F732" s="13" t="s">
        <v>77</v>
      </c>
      <c r="G732" s="13" t="s">
        <v>76</v>
      </c>
      <c r="H732" s="13">
        <v>11</v>
      </c>
      <c r="I732" s="13" t="s">
        <v>14</v>
      </c>
      <c r="J732" s="13">
        <v>30</v>
      </c>
      <c r="K732" s="13">
        <v>4.5</v>
      </c>
      <c r="L732" s="6">
        <v>91536</v>
      </c>
      <c r="M732" s="48">
        <f t="shared" si="11"/>
        <v>12357360</v>
      </c>
      <c r="N732" s="49"/>
    </row>
    <row r="733" spans="1:14" ht="16.5" x14ac:dyDescent="0.3">
      <c r="A733" s="47">
        <v>47</v>
      </c>
      <c r="B733" s="13" t="s">
        <v>46</v>
      </c>
      <c r="C733" s="13">
        <v>47170</v>
      </c>
      <c r="D733" s="13" t="s">
        <v>435</v>
      </c>
      <c r="E733" s="13">
        <v>420201</v>
      </c>
      <c r="F733" s="13" t="s">
        <v>75</v>
      </c>
      <c r="G733" s="13" t="s">
        <v>76</v>
      </c>
      <c r="H733" s="13">
        <v>11</v>
      </c>
      <c r="I733" s="13" t="s">
        <v>14</v>
      </c>
      <c r="J733" s="13">
        <v>60</v>
      </c>
      <c r="K733" s="13">
        <v>4.5</v>
      </c>
      <c r="L733" s="6">
        <v>91536</v>
      </c>
      <c r="M733" s="48">
        <f t="shared" si="11"/>
        <v>24714720</v>
      </c>
      <c r="N733" s="49"/>
    </row>
    <row r="734" spans="1:14" ht="16.5" x14ac:dyDescent="0.3">
      <c r="A734" s="47">
        <v>47</v>
      </c>
      <c r="B734" s="13" t="s">
        <v>46</v>
      </c>
      <c r="C734" s="13">
        <v>47170</v>
      </c>
      <c r="D734" s="13" t="s">
        <v>435</v>
      </c>
      <c r="E734" s="13">
        <v>420202</v>
      </c>
      <c r="F734" s="13" t="s">
        <v>77</v>
      </c>
      <c r="G734" s="13" t="s">
        <v>76</v>
      </c>
      <c r="H734" s="13">
        <v>11</v>
      </c>
      <c r="I734" s="13" t="s">
        <v>14</v>
      </c>
      <c r="J734" s="13">
        <v>30</v>
      </c>
      <c r="K734" s="13">
        <v>4.5</v>
      </c>
      <c r="L734" s="6">
        <v>91536</v>
      </c>
      <c r="M734" s="48">
        <f t="shared" si="11"/>
        <v>12357360</v>
      </c>
      <c r="N734" s="49"/>
    </row>
    <row r="735" spans="1:14" ht="16.5" x14ac:dyDescent="0.3">
      <c r="A735" s="47">
        <v>47</v>
      </c>
      <c r="B735" s="13" t="s">
        <v>46</v>
      </c>
      <c r="C735" s="13">
        <v>47460</v>
      </c>
      <c r="D735" s="13" t="s">
        <v>436</v>
      </c>
      <c r="E735" s="13">
        <v>420201</v>
      </c>
      <c r="F735" s="13" t="s">
        <v>75</v>
      </c>
      <c r="G735" s="13" t="s">
        <v>76</v>
      </c>
      <c r="H735" s="13">
        <v>11</v>
      </c>
      <c r="I735" s="13" t="s">
        <v>14</v>
      </c>
      <c r="J735" s="13">
        <v>60</v>
      </c>
      <c r="K735" s="13">
        <v>4.5</v>
      </c>
      <c r="L735" s="6">
        <v>91536</v>
      </c>
      <c r="M735" s="48">
        <f t="shared" si="11"/>
        <v>24714720</v>
      </c>
      <c r="N735" s="49"/>
    </row>
    <row r="736" spans="1:14" ht="16.5" x14ac:dyDescent="0.3">
      <c r="A736" s="47">
        <v>47</v>
      </c>
      <c r="B736" s="13" t="s">
        <v>46</v>
      </c>
      <c r="C736" s="13">
        <v>47460</v>
      </c>
      <c r="D736" s="13" t="s">
        <v>436</v>
      </c>
      <c r="E736" s="13">
        <v>420202</v>
      </c>
      <c r="F736" s="13" t="s">
        <v>77</v>
      </c>
      <c r="G736" s="13" t="s">
        <v>76</v>
      </c>
      <c r="H736" s="13">
        <v>11</v>
      </c>
      <c r="I736" s="13" t="s">
        <v>14</v>
      </c>
      <c r="J736" s="13">
        <v>30</v>
      </c>
      <c r="K736" s="13">
        <v>4.5</v>
      </c>
      <c r="L736" s="6">
        <v>91536</v>
      </c>
      <c r="M736" s="48">
        <f t="shared" si="11"/>
        <v>12357360</v>
      </c>
      <c r="N736" s="49"/>
    </row>
    <row r="737" spans="1:14" ht="16.5" x14ac:dyDescent="0.3">
      <c r="A737" s="47">
        <v>47</v>
      </c>
      <c r="B737" s="13" t="s">
        <v>46</v>
      </c>
      <c r="C737" s="13">
        <v>47660</v>
      </c>
      <c r="D737" s="13" t="s">
        <v>437</v>
      </c>
      <c r="E737" s="13">
        <v>420201</v>
      </c>
      <c r="F737" s="13" t="s">
        <v>75</v>
      </c>
      <c r="G737" s="13" t="s">
        <v>76</v>
      </c>
      <c r="H737" s="13">
        <v>11</v>
      </c>
      <c r="I737" s="13" t="s">
        <v>14</v>
      </c>
      <c r="J737" s="13">
        <v>60</v>
      </c>
      <c r="K737" s="13">
        <v>4.5</v>
      </c>
      <c r="L737" s="6">
        <v>91536</v>
      </c>
      <c r="M737" s="48">
        <f t="shared" si="11"/>
        <v>24714720</v>
      </c>
      <c r="N737" s="49"/>
    </row>
    <row r="738" spans="1:14" ht="16.5" x14ac:dyDescent="0.3">
      <c r="A738" s="47">
        <v>47</v>
      </c>
      <c r="B738" s="13" t="s">
        <v>46</v>
      </c>
      <c r="C738" s="13">
        <v>47660</v>
      </c>
      <c r="D738" s="13" t="s">
        <v>437</v>
      </c>
      <c r="E738" s="13">
        <v>420202</v>
      </c>
      <c r="F738" s="13" t="s">
        <v>77</v>
      </c>
      <c r="G738" s="13" t="s">
        <v>76</v>
      </c>
      <c r="H738" s="13">
        <v>11</v>
      </c>
      <c r="I738" s="13" t="s">
        <v>14</v>
      </c>
      <c r="J738" s="13">
        <v>30</v>
      </c>
      <c r="K738" s="13">
        <v>4.5</v>
      </c>
      <c r="L738" s="6">
        <v>91536</v>
      </c>
      <c r="M738" s="48">
        <f t="shared" si="11"/>
        <v>12357360</v>
      </c>
      <c r="N738" s="49"/>
    </row>
    <row r="739" spans="1:14" ht="16.5" x14ac:dyDescent="0.3">
      <c r="A739" s="47">
        <v>47</v>
      </c>
      <c r="B739" s="13" t="s">
        <v>46</v>
      </c>
      <c r="C739" s="13">
        <v>47798</v>
      </c>
      <c r="D739" s="13" t="s">
        <v>438</v>
      </c>
      <c r="E739" s="13">
        <v>420201</v>
      </c>
      <c r="F739" s="13" t="s">
        <v>75</v>
      </c>
      <c r="G739" s="13" t="s">
        <v>76</v>
      </c>
      <c r="H739" s="13">
        <v>11</v>
      </c>
      <c r="I739" s="13" t="s">
        <v>14</v>
      </c>
      <c r="J739" s="13">
        <v>60</v>
      </c>
      <c r="K739" s="13">
        <v>4.5</v>
      </c>
      <c r="L739" s="6">
        <v>91536</v>
      </c>
      <c r="M739" s="48">
        <f t="shared" si="11"/>
        <v>24714720</v>
      </c>
      <c r="N739" s="49"/>
    </row>
    <row r="740" spans="1:14" ht="16.5" x14ac:dyDescent="0.3">
      <c r="A740" s="47">
        <v>47</v>
      </c>
      <c r="B740" s="13" t="s">
        <v>46</v>
      </c>
      <c r="C740" s="13">
        <v>47798</v>
      </c>
      <c r="D740" s="13" t="s">
        <v>438</v>
      </c>
      <c r="E740" s="13">
        <v>420202</v>
      </c>
      <c r="F740" s="13" t="s">
        <v>77</v>
      </c>
      <c r="G740" s="13" t="s">
        <v>76</v>
      </c>
      <c r="H740" s="13">
        <v>11</v>
      </c>
      <c r="I740" s="13" t="s">
        <v>14</v>
      </c>
      <c r="J740" s="13">
        <v>30</v>
      </c>
      <c r="K740" s="13">
        <v>4.5</v>
      </c>
      <c r="L740" s="6">
        <v>91536</v>
      </c>
      <c r="M740" s="48">
        <f t="shared" si="11"/>
        <v>12357360</v>
      </c>
      <c r="N740" s="49"/>
    </row>
    <row r="741" spans="1:14" ht="16.5" x14ac:dyDescent="0.3">
      <c r="A741" s="47">
        <v>47</v>
      </c>
      <c r="B741" s="13" t="s">
        <v>46</v>
      </c>
      <c r="C741" s="13">
        <v>47245</v>
      </c>
      <c r="D741" s="13" t="s">
        <v>47</v>
      </c>
      <c r="E741" s="13">
        <v>420201</v>
      </c>
      <c r="F741" s="13" t="s">
        <v>75</v>
      </c>
      <c r="G741" s="13" t="s">
        <v>76</v>
      </c>
      <c r="H741" s="13">
        <v>11</v>
      </c>
      <c r="I741" s="13" t="s">
        <v>14</v>
      </c>
      <c r="J741" s="13">
        <v>150</v>
      </c>
      <c r="K741" s="13">
        <v>4.5</v>
      </c>
      <c r="L741" s="6">
        <v>91536</v>
      </c>
      <c r="M741" s="48">
        <f t="shared" si="11"/>
        <v>61786800</v>
      </c>
      <c r="N741" s="49"/>
    </row>
    <row r="742" spans="1:14" ht="16.5" x14ac:dyDescent="0.3">
      <c r="A742" s="47">
        <v>47</v>
      </c>
      <c r="B742" s="13" t="s">
        <v>46</v>
      </c>
      <c r="C742" s="13">
        <v>47245</v>
      </c>
      <c r="D742" s="13" t="s">
        <v>47</v>
      </c>
      <c r="E742" s="13">
        <v>420202</v>
      </c>
      <c r="F742" s="13" t="s">
        <v>77</v>
      </c>
      <c r="G742" s="13" t="s">
        <v>76</v>
      </c>
      <c r="H742" s="13">
        <v>11</v>
      </c>
      <c r="I742" s="13" t="s">
        <v>14</v>
      </c>
      <c r="J742" s="13">
        <v>60</v>
      </c>
      <c r="K742" s="13">
        <v>4.5</v>
      </c>
      <c r="L742" s="6">
        <v>91536</v>
      </c>
      <c r="M742" s="48">
        <f t="shared" si="11"/>
        <v>24714720</v>
      </c>
      <c r="N742" s="49"/>
    </row>
    <row r="743" spans="1:14" ht="16.5" x14ac:dyDescent="0.3">
      <c r="A743" s="47">
        <v>47</v>
      </c>
      <c r="B743" s="13" t="s">
        <v>46</v>
      </c>
      <c r="C743" s="13">
        <v>47318</v>
      </c>
      <c r="D743" s="13" t="s">
        <v>297</v>
      </c>
      <c r="E743" s="13">
        <v>420201</v>
      </c>
      <c r="F743" s="13" t="s">
        <v>75</v>
      </c>
      <c r="G743" s="13" t="s">
        <v>76</v>
      </c>
      <c r="H743" s="13">
        <v>11</v>
      </c>
      <c r="I743" s="13" t="s">
        <v>14</v>
      </c>
      <c r="J743" s="13">
        <v>60</v>
      </c>
      <c r="K743" s="13">
        <v>4.5</v>
      </c>
      <c r="L743" s="6">
        <v>91536</v>
      </c>
      <c r="M743" s="48">
        <f t="shared" si="11"/>
        <v>24714720</v>
      </c>
      <c r="N743" s="49"/>
    </row>
    <row r="744" spans="1:14" ht="16.5" x14ac:dyDescent="0.3">
      <c r="A744" s="47">
        <v>47</v>
      </c>
      <c r="B744" s="13" t="s">
        <v>46</v>
      </c>
      <c r="C744" s="13">
        <v>47318</v>
      </c>
      <c r="D744" s="13" t="s">
        <v>297</v>
      </c>
      <c r="E744" s="13">
        <v>420202</v>
      </c>
      <c r="F744" s="13" t="s">
        <v>77</v>
      </c>
      <c r="G744" s="13" t="s">
        <v>76</v>
      </c>
      <c r="H744" s="13">
        <v>11</v>
      </c>
      <c r="I744" s="13" t="s">
        <v>14</v>
      </c>
      <c r="J744" s="13">
        <v>30</v>
      </c>
      <c r="K744" s="13">
        <v>4.5</v>
      </c>
      <c r="L744" s="6">
        <v>91536</v>
      </c>
      <c r="M744" s="48">
        <f t="shared" si="11"/>
        <v>12357360</v>
      </c>
      <c r="N744" s="49"/>
    </row>
    <row r="745" spans="1:14" ht="16.5" x14ac:dyDescent="0.3">
      <c r="A745" s="47">
        <v>47</v>
      </c>
      <c r="B745" s="13" t="s">
        <v>46</v>
      </c>
      <c r="C745" s="13">
        <v>47692</v>
      </c>
      <c r="D745" s="13" t="s">
        <v>439</v>
      </c>
      <c r="E745" s="13">
        <v>420201</v>
      </c>
      <c r="F745" s="13" t="s">
        <v>75</v>
      </c>
      <c r="G745" s="13" t="s">
        <v>76</v>
      </c>
      <c r="H745" s="13">
        <v>11</v>
      </c>
      <c r="I745" s="13" t="s">
        <v>14</v>
      </c>
      <c r="J745" s="13">
        <v>60</v>
      </c>
      <c r="K745" s="13">
        <v>4.5</v>
      </c>
      <c r="L745" s="6">
        <v>91536</v>
      </c>
      <c r="M745" s="48">
        <f t="shared" si="11"/>
        <v>24714720</v>
      </c>
      <c r="N745" s="49"/>
    </row>
    <row r="746" spans="1:14" ht="16.5" x14ac:dyDescent="0.3">
      <c r="A746" s="47">
        <v>47</v>
      </c>
      <c r="B746" s="13" t="s">
        <v>46</v>
      </c>
      <c r="C746" s="13">
        <v>47692</v>
      </c>
      <c r="D746" s="13" t="s">
        <v>439</v>
      </c>
      <c r="E746" s="13">
        <v>420202</v>
      </c>
      <c r="F746" s="13" t="s">
        <v>77</v>
      </c>
      <c r="G746" s="13" t="s">
        <v>76</v>
      </c>
      <c r="H746" s="13">
        <v>11</v>
      </c>
      <c r="I746" s="13" t="s">
        <v>14</v>
      </c>
      <c r="J746" s="13">
        <v>30</v>
      </c>
      <c r="K746" s="13">
        <v>4.5</v>
      </c>
      <c r="L746" s="6">
        <v>91536</v>
      </c>
      <c r="M746" s="48">
        <f t="shared" si="11"/>
        <v>12357360</v>
      </c>
      <c r="N746" s="49"/>
    </row>
    <row r="747" spans="1:14" ht="16.5" x14ac:dyDescent="0.3">
      <c r="A747" s="47">
        <v>47</v>
      </c>
      <c r="B747" s="13" t="s">
        <v>46</v>
      </c>
      <c r="C747" s="13">
        <v>47545</v>
      </c>
      <c r="D747" s="13" t="s">
        <v>440</v>
      </c>
      <c r="E747" s="13">
        <v>420201</v>
      </c>
      <c r="F747" s="13" t="s">
        <v>75</v>
      </c>
      <c r="G747" s="13" t="s">
        <v>76</v>
      </c>
      <c r="H747" s="13">
        <v>11</v>
      </c>
      <c r="I747" s="13" t="s">
        <v>14</v>
      </c>
      <c r="J747" s="13">
        <v>60</v>
      </c>
      <c r="K747" s="13">
        <v>4.5</v>
      </c>
      <c r="L747" s="6">
        <v>91536</v>
      </c>
      <c r="M747" s="48">
        <f t="shared" si="11"/>
        <v>24714720</v>
      </c>
      <c r="N747" s="49"/>
    </row>
    <row r="748" spans="1:14" ht="16.5" x14ac:dyDescent="0.3">
      <c r="A748" s="47">
        <v>47</v>
      </c>
      <c r="B748" s="13" t="s">
        <v>46</v>
      </c>
      <c r="C748" s="13">
        <v>47545</v>
      </c>
      <c r="D748" s="13" t="s">
        <v>440</v>
      </c>
      <c r="E748" s="13">
        <v>420202</v>
      </c>
      <c r="F748" s="13" t="s">
        <v>77</v>
      </c>
      <c r="G748" s="13" t="s">
        <v>76</v>
      </c>
      <c r="H748" s="13">
        <v>11</v>
      </c>
      <c r="I748" s="13" t="s">
        <v>14</v>
      </c>
      <c r="J748" s="13">
        <v>30</v>
      </c>
      <c r="K748" s="13">
        <v>4.5</v>
      </c>
      <c r="L748" s="6">
        <v>91536</v>
      </c>
      <c r="M748" s="48">
        <f t="shared" si="11"/>
        <v>12357360</v>
      </c>
      <c r="N748" s="49"/>
    </row>
    <row r="749" spans="1:14" ht="16.5" x14ac:dyDescent="0.3">
      <c r="A749" s="47">
        <v>47</v>
      </c>
      <c r="B749" s="13" t="s">
        <v>46</v>
      </c>
      <c r="C749" s="13">
        <v>47703</v>
      </c>
      <c r="D749" s="13" t="s">
        <v>441</v>
      </c>
      <c r="E749" s="13">
        <v>420201</v>
      </c>
      <c r="F749" s="13" t="s">
        <v>75</v>
      </c>
      <c r="G749" s="13" t="s">
        <v>76</v>
      </c>
      <c r="H749" s="13">
        <v>11</v>
      </c>
      <c r="I749" s="13" t="s">
        <v>14</v>
      </c>
      <c r="J749" s="13">
        <v>60</v>
      </c>
      <c r="K749" s="13">
        <v>4.5</v>
      </c>
      <c r="L749" s="6">
        <v>91536</v>
      </c>
      <c r="M749" s="48">
        <f t="shared" si="11"/>
        <v>24714720</v>
      </c>
      <c r="N749" s="49"/>
    </row>
    <row r="750" spans="1:14" ht="16.5" x14ac:dyDescent="0.3">
      <c r="A750" s="47">
        <v>47</v>
      </c>
      <c r="B750" s="13" t="s">
        <v>46</v>
      </c>
      <c r="C750" s="13">
        <v>47703</v>
      </c>
      <c r="D750" s="13" t="s">
        <v>441</v>
      </c>
      <c r="E750" s="13">
        <v>420202</v>
      </c>
      <c r="F750" s="13" t="s">
        <v>77</v>
      </c>
      <c r="G750" s="13" t="s">
        <v>76</v>
      </c>
      <c r="H750" s="13">
        <v>11</v>
      </c>
      <c r="I750" s="13" t="s">
        <v>14</v>
      </c>
      <c r="J750" s="13">
        <v>30</v>
      </c>
      <c r="K750" s="13">
        <v>4.5</v>
      </c>
      <c r="L750" s="6">
        <v>91536</v>
      </c>
      <c r="M750" s="48">
        <f t="shared" si="11"/>
        <v>12357360</v>
      </c>
      <c r="N750" s="49"/>
    </row>
    <row r="751" spans="1:14" ht="16.5" x14ac:dyDescent="0.3">
      <c r="A751" s="47">
        <v>47</v>
      </c>
      <c r="B751" s="13" t="s">
        <v>46</v>
      </c>
      <c r="C751" s="13">
        <v>47707</v>
      </c>
      <c r="D751" s="13" t="s">
        <v>442</v>
      </c>
      <c r="E751" s="13">
        <v>420201</v>
      </c>
      <c r="F751" s="13" t="s">
        <v>75</v>
      </c>
      <c r="G751" s="13" t="s">
        <v>76</v>
      </c>
      <c r="H751" s="13">
        <v>11</v>
      </c>
      <c r="I751" s="13" t="s">
        <v>14</v>
      </c>
      <c r="J751" s="13">
        <v>60</v>
      </c>
      <c r="K751" s="13">
        <v>4.5</v>
      </c>
      <c r="L751" s="6">
        <v>91536</v>
      </c>
      <c r="M751" s="48">
        <f t="shared" si="11"/>
        <v>24714720</v>
      </c>
      <c r="N751" s="49"/>
    </row>
    <row r="752" spans="1:14" ht="16.5" x14ac:dyDescent="0.3">
      <c r="A752" s="47">
        <v>47</v>
      </c>
      <c r="B752" s="13" t="s">
        <v>46</v>
      </c>
      <c r="C752" s="13">
        <v>47707</v>
      </c>
      <c r="D752" s="13" t="s">
        <v>442</v>
      </c>
      <c r="E752" s="13">
        <v>420202</v>
      </c>
      <c r="F752" s="13" t="s">
        <v>77</v>
      </c>
      <c r="G752" s="13" t="s">
        <v>76</v>
      </c>
      <c r="H752" s="13">
        <v>11</v>
      </c>
      <c r="I752" s="13" t="s">
        <v>14</v>
      </c>
      <c r="J752" s="13">
        <v>30</v>
      </c>
      <c r="K752" s="13">
        <v>4.5</v>
      </c>
      <c r="L752" s="6">
        <v>91536</v>
      </c>
      <c r="M752" s="48">
        <f t="shared" si="11"/>
        <v>12357360</v>
      </c>
      <c r="N752" s="49"/>
    </row>
    <row r="753" spans="1:14" ht="16.5" x14ac:dyDescent="0.3">
      <c r="A753" s="47">
        <v>47</v>
      </c>
      <c r="B753" s="13" t="s">
        <v>46</v>
      </c>
      <c r="C753" s="13">
        <v>47720</v>
      </c>
      <c r="D753" s="13" t="s">
        <v>443</v>
      </c>
      <c r="E753" s="13">
        <v>420201</v>
      </c>
      <c r="F753" s="13" t="s">
        <v>75</v>
      </c>
      <c r="G753" s="13" t="s">
        <v>76</v>
      </c>
      <c r="H753" s="13">
        <v>11</v>
      </c>
      <c r="I753" s="13" t="s">
        <v>14</v>
      </c>
      <c r="J753" s="13">
        <v>60</v>
      </c>
      <c r="K753" s="13">
        <v>4.5</v>
      </c>
      <c r="L753" s="6">
        <v>91536</v>
      </c>
      <c r="M753" s="48">
        <f t="shared" si="11"/>
        <v>24714720</v>
      </c>
      <c r="N753" s="49"/>
    </row>
    <row r="754" spans="1:14" ht="16.5" x14ac:dyDescent="0.3">
      <c r="A754" s="47">
        <v>47</v>
      </c>
      <c r="B754" s="13" t="s">
        <v>46</v>
      </c>
      <c r="C754" s="13">
        <v>47720</v>
      </c>
      <c r="D754" s="13" t="s">
        <v>443</v>
      </c>
      <c r="E754" s="13">
        <v>420202</v>
      </c>
      <c r="F754" s="13" t="s">
        <v>77</v>
      </c>
      <c r="G754" s="13" t="s">
        <v>76</v>
      </c>
      <c r="H754" s="13">
        <v>11</v>
      </c>
      <c r="I754" s="13" t="s">
        <v>14</v>
      </c>
      <c r="J754" s="13">
        <v>30</v>
      </c>
      <c r="K754" s="13">
        <v>4.5</v>
      </c>
      <c r="L754" s="6">
        <v>91536</v>
      </c>
      <c r="M754" s="48">
        <f t="shared" si="11"/>
        <v>12357360</v>
      </c>
      <c r="N754" s="49"/>
    </row>
    <row r="755" spans="1:14" ht="16.5" x14ac:dyDescent="0.3">
      <c r="A755" s="41">
        <v>50</v>
      </c>
      <c r="B755" s="4" t="s">
        <v>49</v>
      </c>
      <c r="C755" s="7">
        <v>50006</v>
      </c>
      <c r="D755" s="4" t="s">
        <v>186</v>
      </c>
      <c r="E755" s="4">
        <v>420207</v>
      </c>
      <c r="F755" s="4" t="s">
        <v>187</v>
      </c>
      <c r="G755" s="4" t="s">
        <v>188</v>
      </c>
      <c r="H755" s="4">
        <v>14</v>
      </c>
      <c r="I755" s="4" t="s">
        <v>189</v>
      </c>
      <c r="J755" s="4">
        <v>60</v>
      </c>
      <c r="K755" s="4">
        <v>4.5</v>
      </c>
      <c r="L755" s="6">
        <v>93143</v>
      </c>
      <c r="M755" s="9">
        <f t="shared" si="11"/>
        <v>25148610</v>
      </c>
      <c r="N755" s="13"/>
    </row>
    <row r="756" spans="1:14" ht="16.5" x14ac:dyDescent="0.3">
      <c r="A756" s="41">
        <v>50</v>
      </c>
      <c r="B756" s="4" t="s">
        <v>49</v>
      </c>
      <c r="C756" s="7">
        <v>50006</v>
      </c>
      <c r="D756" s="4" t="s">
        <v>186</v>
      </c>
      <c r="E756" s="4">
        <v>420208</v>
      </c>
      <c r="F756" s="4" t="s">
        <v>190</v>
      </c>
      <c r="G756" s="4" t="s">
        <v>188</v>
      </c>
      <c r="H756" s="4">
        <v>14</v>
      </c>
      <c r="I756" s="4" t="s">
        <v>189</v>
      </c>
      <c r="J756" s="4">
        <v>30</v>
      </c>
      <c r="K756" s="4">
        <v>4.5</v>
      </c>
      <c r="L756" s="6">
        <v>93143</v>
      </c>
      <c r="M756" s="9">
        <f t="shared" si="11"/>
        <v>12574305</v>
      </c>
      <c r="N756" s="13"/>
    </row>
    <row r="757" spans="1:14" ht="16.5" x14ac:dyDescent="0.3">
      <c r="A757" s="41">
        <v>50</v>
      </c>
      <c r="B757" s="4" t="s">
        <v>49</v>
      </c>
      <c r="C757" s="7">
        <v>50110</v>
      </c>
      <c r="D757" s="4" t="s">
        <v>191</v>
      </c>
      <c r="E757" s="4">
        <v>420207</v>
      </c>
      <c r="F757" s="4" t="s">
        <v>187</v>
      </c>
      <c r="G757" s="4" t="s">
        <v>188</v>
      </c>
      <c r="H757" s="4">
        <v>14</v>
      </c>
      <c r="I757" s="4" t="s">
        <v>189</v>
      </c>
      <c r="J757" s="4">
        <v>60</v>
      </c>
      <c r="K757" s="4">
        <v>4.5</v>
      </c>
      <c r="L757" s="6">
        <v>93143</v>
      </c>
      <c r="M757" s="9">
        <f t="shared" si="11"/>
        <v>25148610</v>
      </c>
      <c r="N757" s="13"/>
    </row>
    <row r="758" spans="1:14" ht="16.5" x14ac:dyDescent="0.3">
      <c r="A758" s="41">
        <v>50</v>
      </c>
      <c r="B758" s="4" t="s">
        <v>49</v>
      </c>
      <c r="C758" s="7">
        <v>50110</v>
      </c>
      <c r="D758" s="4" t="s">
        <v>191</v>
      </c>
      <c r="E758" s="4">
        <v>420208</v>
      </c>
      <c r="F758" s="4" t="s">
        <v>190</v>
      </c>
      <c r="G758" s="4" t="s">
        <v>188</v>
      </c>
      <c r="H758" s="4">
        <v>14</v>
      </c>
      <c r="I758" s="4" t="s">
        <v>189</v>
      </c>
      <c r="J758" s="4">
        <v>30</v>
      </c>
      <c r="K758" s="4">
        <v>4.5</v>
      </c>
      <c r="L758" s="6">
        <v>93143</v>
      </c>
      <c r="M758" s="9">
        <f t="shared" si="11"/>
        <v>12574305</v>
      </c>
      <c r="N758" s="13"/>
    </row>
    <row r="759" spans="1:14" ht="16.5" x14ac:dyDescent="0.3">
      <c r="A759" s="41">
        <v>50</v>
      </c>
      <c r="B759" s="4" t="s">
        <v>49</v>
      </c>
      <c r="C759" s="7">
        <v>50124</v>
      </c>
      <c r="D759" s="4" t="s">
        <v>192</v>
      </c>
      <c r="E759" s="4">
        <v>420207</v>
      </c>
      <c r="F759" s="4" t="s">
        <v>187</v>
      </c>
      <c r="G759" s="4" t="s">
        <v>188</v>
      </c>
      <c r="H759" s="4">
        <v>14</v>
      </c>
      <c r="I759" s="4" t="s">
        <v>189</v>
      </c>
      <c r="J759" s="4">
        <v>60</v>
      </c>
      <c r="K759" s="4">
        <v>4.5</v>
      </c>
      <c r="L759" s="6">
        <v>93143</v>
      </c>
      <c r="M759" s="9">
        <f t="shared" si="11"/>
        <v>25148610</v>
      </c>
      <c r="N759" s="13"/>
    </row>
    <row r="760" spans="1:14" ht="16.5" x14ac:dyDescent="0.3">
      <c r="A760" s="41">
        <v>50</v>
      </c>
      <c r="B760" s="4" t="s">
        <v>49</v>
      </c>
      <c r="C760" s="7">
        <v>50124</v>
      </c>
      <c r="D760" s="4" t="s">
        <v>192</v>
      </c>
      <c r="E760" s="4">
        <v>420208</v>
      </c>
      <c r="F760" s="4" t="s">
        <v>190</v>
      </c>
      <c r="G760" s="4" t="s">
        <v>188</v>
      </c>
      <c r="H760" s="4">
        <v>14</v>
      </c>
      <c r="I760" s="4" t="s">
        <v>189</v>
      </c>
      <c r="J760" s="4">
        <v>30</v>
      </c>
      <c r="K760" s="4">
        <v>4.5</v>
      </c>
      <c r="L760" s="6">
        <v>93143</v>
      </c>
      <c r="M760" s="9">
        <f t="shared" si="11"/>
        <v>12574305</v>
      </c>
      <c r="N760" s="13"/>
    </row>
    <row r="761" spans="1:14" ht="16.5" x14ac:dyDescent="0.3">
      <c r="A761" s="41">
        <v>50</v>
      </c>
      <c r="B761" s="4" t="s">
        <v>49</v>
      </c>
      <c r="C761" s="7">
        <v>50223</v>
      </c>
      <c r="D761" s="4" t="s">
        <v>193</v>
      </c>
      <c r="E761" s="4">
        <v>420207</v>
      </c>
      <c r="F761" s="4" t="s">
        <v>187</v>
      </c>
      <c r="G761" s="4" t="s">
        <v>188</v>
      </c>
      <c r="H761" s="4">
        <v>14</v>
      </c>
      <c r="I761" s="4" t="s">
        <v>189</v>
      </c>
      <c r="J761" s="4">
        <v>60</v>
      </c>
      <c r="K761" s="4">
        <v>4.5</v>
      </c>
      <c r="L761" s="6">
        <v>93143</v>
      </c>
      <c r="M761" s="9">
        <f t="shared" si="11"/>
        <v>25148610</v>
      </c>
      <c r="N761" s="13"/>
    </row>
    <row r="762" spans="1:14" ht="16.5" x14ac:dyDescent="0.3">
      <c r="A762" s="41">
        <v>50</v>
      </c>
      <c r="B762" s="4" t="s">
        <v>49</v>
      </c>
      <c r="C762" s="7">
        <v>50223</v>
      </c>
      <c r="D762" s="4" t="s">
        <v>193</v>
      </c>
      <c r="E762" s="4">
        <v>420208</v>
      </c>
      <c r="F762" s="4" t="s">
        <v>190</v>
      </c>
      <c r="G762" s="4" t="s">
        <v>188</v>
      </c>
      <c r="H762" s="4">
        <v>14</v>
      </c>
      <c r="I762" s="4" t="s">
        <v>189</v>
      </c>
      <c r="J762" s="4">
        <v>30</v>
      </c>
      <c r="K762" s="4">
        <v>4.5</v>
      </c>
      <c r="L762" s="6">
        <v>93143</v>
      </c>
      <c r="M762" s="9">
        <f t="shared" si="11"/>
        <v>12574305</v>
      </c>
      <c r="N762" s="13"/>
    </row>
    <row r="763" spans="1:14" ht="16.5" x14ac:dyDescent="0.3">
      <c r="A763" s="41">
        <v>50</v>
      </c>
      <c r="B763" s="4" t="s">
        <v>49</v>
      </c>
      <c r="C763" s="7">
        <v>50251</v>
      </c>
      <c r="D763" s="4" t="s">
        <v>194</v>
      </c>
      <c r="E763" s="4">
        <v>420207</v>
      </c>
      <c r="F763" s="4" t="s">
        <v>187</v>
      </c>
      <c r="G763" s="4" t="s">
        <v>188</v>
      </c>
      <c r="H763" s="4">
        <v>14</v>
      </c>
      <c r="I763" s="4" t="s">
        <v>189</v>
      </c>
      <c r="J763" s="4">
        <v>60</v>
      </c>
      <c r="K763" s="4">
        <v>4.5</v>
      </c>
      <c r="L763" s="6">
        <v>93143</v>
      </c>
      <c r="M763" s="9">
        <f t="shared" si="11"/>
        <v>25148610</v>
      </c>
      <c r="N763" s="13"/>
    </row>
    <row r="764" spans="1:14" ht="16.5" x14ac:dyDescent="0.3">
      <c r="A764" s="41">
        <v>50</v>
      </c>
      <c r="B764" s="4" t="s">
        <v>49</v>
      </c>
      <c r="C764" s="7">
        <v>50251</v>
      </c>
      <c r="D764" s="4" t="s">
        <v>194</v>
      </c>
      <c r="E764" s="4">
        <v>420208</v>
      </c>
      <c r="F764" s="4" t="s">
        <v>190</v>
      </c>
      <c r="G764" s="4" t="s">
        <v>188</v>
      </c>
      <c r="H764" s="4">
        <v>14</v>
      </c>
      <c r="I764" s="4" t="s">
        <v>189</v>
      </c>
      <c r="J764" s="4">
        <v>30</v>
      </c>
      <c r="K764" s="4">
        <v>4.5</v>
      </c>
      <c r="L764" s="6">
        <v>93143</v>
      </c>
      <c r="M764" s="9">
        <f t="shared" si="11"/>
        <v>12574305</v>
      </c>
      <c r="N764" s="13"/>
    </row>
    <row r="765" spans="1:14" ht="16.5" x14ac:dyDescent="0.3">
      <c r="A765" s="41">
        <v>50</v>
      </c>
      <c r="B765" s="4" t="s">
        <v>49</v>
      </c>
      <c r="C765" s="7">
        <v>50270</v>
      </c>
      <c r="D765" s="4" t="s">
        <v>195</v>
      </c>
      <c r="E765" s="4">
        <v>420207</v>
      </c>
      <c r="F765" s="4" t="s">
        <v>187</v>
      </c>
      <c r="G765" s="4" t="s">
        <v>188</v>
      </c>
      <c r="H765" s="4">
        <v>14</v>
      </c>
      <c r="I765" s="4" t="s">
        <v>189</v>
      </c>
      <c r="J765" s="4">
        <v>60</v>
      </c>
      <c r="K765" s="4">
        <v>4.5</v>
      </c>
      <c r="L765" s="6">
        <v>93143</v>
      </c>
      <c r="M765" s="9">
        <f t="shared" si="11"/>
        <v>25148610</v>
      </c>
      <c r="N765" s="13"/>
    </row>
    <row r="766" spans="1:14" ht="16.5" x14ac:dyDescent="0.3">
      <c r="A766" s="41">
        <v>50</v>
      </c>
      <c r="B766" s="4" t="s">
        <v>49</v>
      </c>
      <c r="C766" s="7">
        <v>50270</v>
      </c>
      <c r="D766" s="4" t="s">
        <v>195</v>
      </c>
      <c r="E766" s="4">
        <v>420208</v>
      </c>
      <c r="F766" s="4" t="s">
        <v>190</v>
      </c>
      <c r="G766" s="4" t="s">
        <v>188</v>
      </c>
      <c r="H766" s="4">
        <v>14</v>
      </c>
      <c r="I766" s="4" t="s">
        <v>189</v>
      </c>
      <c r="J766" s="4">
        <v>30</v>
      </c>
      <c r="K766" s="4">
        <v>4.5</v>
      </c>
      <c r="L766" s="6">
        <v>93143</v>
      </c>
      <c r="M766" s="9">
        <f t="shared" si="11"/>
        <v>12574305</v>
      </c>
      <c r="N766" s="13"/>
    </row>
    <row r="767" spans="1:14" ht="16.5" x14ac:dyDescent="0.3">
      <c r="A767" s="41">
        <v>50</v>
      </c>
      <c r="B767" s="4" t="s">
        <v>49</v>
      </c>
      <c r="C767" s="7">
        <v>50313</v>
      </c>
      <c r="D767" s="4" t="s">
        <v>196</v>
      </c>
      <c r="E767" s="4">
        <v>420207</v>
      </c>
      <c r="F767" s="4" t="s">
        <v>187</v>
      </c>
      <c r="G767" s="4" t="s">
        <v>188</v>
      </c>
      <c r="H767" s="4">
        <v>14</v>
      </c>
      <c r="I767" s="4" t="s">
        <v>189</v>
      </c>
      <c r="J767" s="4">
        <v>60</v>
      </c>
      <c r="K767" s="4">
        <v>4.5</v>
      </c>
      <c r="L767" s="6">
        <v>93143</v>
      </c>
      <c r="M767" s="9">
        <f t="shared" si="11"/>
        <v>25148610</v>
      </c>
      <c r="N767" s="13"/>
    </row>
    <row r="768" spans="1:14" ht="16.5" x14ac:dyDescent="0.3">
      <c r="A768" s="41">
        <v>50</v>
      </c>
      <c r="B768" s="4" t="s">
        <v>49</v>
      </c>
      <c r="C768" s="7">
        <v>50313</v>
      </c>
      <c r="D768" s="4" t="s">
        <v>196</v>
      </c>
      <c r="E768" s="4">
        <v>420208</v>
      </c>
      <c r="F768" s="4" t="s">
        <v>190</v>
      </c>
      <c r="G768" s="4" t="s">
        <v>188</v>
      </c>
      <c r="H768" s="4">
        <v>14</v>
      </c>
      <c r="I768" s="4" t="s">
        <v>189</v>
      </c>
      <c r="J768" s="4">
        <v>30</v>
      </c>
      <c r="K768" s="4">
        <v>4.5</v>
      </c>
      <c r="L768" s="6">
        <v>93143</v>
      </c>
      <c r="M768" s="9">
        <f t="shared" si="11"/>
        <v>12574305</v>
      </c>
      <c r="N768" s="13"/>
    </row>
    <row r="769" spans="1:14" ht="16.5" x14ac:dyDescent="0.3">
      <c r="A769" s="41">
        <v>50</v>
      </c>
      <c r="B769" s="4" t="s">
        <v>49</v>
      </c>
      <c r="C769" s="7">
        <v>50400</v>
      </c>
      <c r="D769" s="4" t="s">
        <v>197</v>
      </c>
      <c r="E769" s="4">
        <v>420207</v>
      </c>
      <c r="F769" s="4" t="s">
        <v>187</v>
      </c>
      <c r="G769" s="4" t="s">
        <v>188</v>
      </c>
      <c r="H769" s="4">
        <v>14</v>
      </c>
      <c r="I769" s="4" t="s">
        <v>189</v>
      </c>
      <c r="J769" s="4">
        <v>60</v>
      </c>
      <c r="K769" s="4">
        <v>4.5</v>
      </c>
      <c r="L769" s="6">
        <v>93143</v>
      </c>
      <c r="M769" s="9">
        <f t="shared" si="11"/>
        <v>25148610</v>
      </c>
      <c r="N769" s="13"/>
    </row>
    <row r="770" spans="1:14" ht="16.5" x14ac:dyDescent="0.3">
      <c r="A770" s="41">
        <v>50</v>
      </c>
      <c r="B770" s="4" t="s">
        <v>49</v>
      </c>
      <c r="C770" s="7">
        <v>50400</v>
      </c>
      <c r="D770" s="4" t="s">
        <v>197</v>
      </c>
      <c r="E770" s="4">
        <v>420208</v>
      </c>
      <c r="F770" s="4" t="s">
        <v>190</v>
      </c>
      <c r="G770" s="4" t="s">
        <v>188</v>
      </c>
      <c r="H770" s="4">
        <v>14</v>
      </c>
      <c r="I770" s="4" t="s">
        <v>189</v>
      </c>
      <c r="J770" s="4">
        <v>30</v>
      </c>
      <c r="K770" s="4">
        <v>4.5</v>
      </c>
      <c r="L770" s="6">
        <v>93143</v>
      </c>
      <c r="M770" s="9">
        <f t="shared" si="11"/>
        <v>12574305</v>
      </c>
      <c r="N770" s="13"/>
    </row>
    <row r="771" spans="1:14" ht="16.5" x14ac:dyDescent="0.3">
      <c r="A771" s="41">
        <v>50</v>
      </c>
      <c r="B771" s="4" t="s">
        <v>49</v>
      </c>
      <c r="C771" s="7">
        <v>50568</v>
      </c>
      <c r="D771" s="4" t="s">
        <v>198</v>
      </c>
      <c r="E771" s="4">
        <v>420207</v>
      </c>
      <c r="F771" s="4" t="s">
        <v>187</v>
      </c>
      <c r="G771" s="4" t="s">
        <v>188</v>
      </c>
      <c r="H771" s="4">
        <v>14</v>
      </c>
      <c r="I771" s="4" t="s">
        <v>189</v>
      </c>
      <c r="J771" s="4">
        <v>60</v>
      </c>
      <c r="K771" s="4">
        <v>4.5</v>
      </c>
      <c r="L771" s="6">
        <v>93143</v>
      </c>
      <c r="M771" s="9">
        <f t="shared" ref="M771:M834" si="12">J771*K771*L771</f>
        <v>25148610</v>
      </c>
      <c r="N771" s="13"/>
    </row>
    <row r="772" spans="1:14" ht="16.5" x14ac:dyDescent="0.3">
      <c r="A772" s="41">
        <v>50</v>
      </c>
      <c r="B772" s="4" t="s">
        <v>49</v>
      </c>
      <c r="C772" s="7">
        <v>50568</v>
      </c>
      <c r="D772" s="4" t="s">
        <v>198</v>
      </c>
      <c r="E772" s="4">
        <v>420208</v>
      </c>
      <c r="F772" s="4" t="s">
        <v>190</v>
      </c>
      <c r="G772" s="4" t="s">
        <v>188</v>
      </c>
      <c r="H772" s="4">
        <v>14</v>
      </c>
      <c r="I772" s="4" t="s">
        <v>189</v>
      </c>
      <c r="J772" s="4">
        <v>30</v>
      </c>
      <c r="K772" s="4">
        <v>4.5</v>
      </c>
      <c r="L772" s="6">
        <v>93143</v>
      </c>
      <c r="M772" s="9">
        <f t="shared" si="12"/>
        <v>12574305</v>
      </c>
      <c r="N772" s="13"/>
    </row>
    <row r="773" spans="1:14" ht="16.5" x14ac:dyDescent="0.3">
      <c r="A773" s="41">
        <v>50</v>
      </c>
      <c r="B773" s="4" t="s">
        <v>49</v>
      </c>
      <c r="C773" s="7">
        <v>50573</v>
      </c>
      <c r="D773" s="4" t="s">
        <v>199</v>
      </c>
      <c r="E773" s="4">
        <v>420207</v>
      </c>
      <c r="F773" s="4" t="s">
        <v>187</v>
      </c>
      <c r="G773" s="4" t="s">
        <v>188</v>
      </c>
      <c r="H773" s="4">
        <v>14</v>
      </c>
      <c r="I773" s="4" t="s">
        <v>189</v>
      </c>
      <c r="J773" s="4">
        <v>60</v>
      </c>
      <c r="K773" s="4">
        <v>4.5</v>
      </c>
      <c r="L773" s="6">
        <v>93143</v>
      </c>
      <c r="M773" s="9">
        <f t="shared" si="12"/>
        <v>25148610</v>
      </c>
      <c r="N773" s="13"/>
    </row>
    <row r="774" spans="1:14" ht="16.5" x14ac:dyDescent="0.3">
      <c r="A774" s="41">
        <v>50</v>
      </c>
      <c r="B774" s="4" t="s">
        <v>49</v>
      </c>
      <c r="C774" s="7">
        <v>50573</v>
      </c>
      <c r="D774" s="4" t="s">
        <v>199</v>
      </c>
      <c r="E774" s="4">
        <v>420208</v>
      </c>
      <c r="F774" s="4" t="s">
        <v>190</v>
      </c>
      <c r="G774" s="4" t="s">
        <v>188</v>
      </c>
      <c r="H774" s="4">
        <v>14</v>
      </c>
      <c r="I774" s="4" t="s">
        <v>189</v>
      </c>
      <c r="J774" s="4">
        <v>30</v>
      </c>
      <c r="K774" s="4">
        <v>4.5</v>
      </c>
      <c r="L774" s="6">
        <v>93143</v>
      </c>
      <c r="M774" s="9">
        <f t="shared" si="12"/>
        <v>12574305</v>
      </c>
      <c r="N774" s="13"/>
    </row>
    <row r="775" spans="1:14" ht="16.5" x14ac:dyDescent="0.3">
      <c r="A775" s="41">
        <v>50</v>
      </c>
      <c r="B775" s="4" t="s">
        <v>49</v>
      </c>
      <c r="C775" s="7">
        <v>50683</v>
      </c>
      <c r="D775" s="4" t="s">
        <v>200</v>
      </c>
      <c r="E775" s="4">
        <v>420207</v>
      </c>
      <c r="F775" s="4" t="s">
        <v>187</v>
      </c>
      <c r="G775" s="4" t="s">
        <v>188</v>
      </c>
      <c r="H775" s="4">
        <v>14</v>
      </c>
      <c r="I775" s="4" t="s">
        <v>189</v>
      </c>
      <c r="J775" s="4">
        <v>60</v>
      </c>
      <c r="K775" s="4">
        <v>4.5</v>
      </c>
      <c r="L775" s="6">
        <v>93143</v>
      </c>
      <c r="M775" s="9">
        <f t="shared" si="12"/>
        <v>25148610</v>
      </c>
      <c r="N775" s="13"/>
    </row>
    <row r="776" spans="1:14" ht="16.5" x14ac:dyDescent="0.3">
      <c r="A776" s="41">
        <v>50</v>
      </c>
      <c r="B776" s="4" t="s">
        <v>49</v>
      </c>
      <c r="C776" s="7">
        <v>50683</v>
      </c>
      <c r="D776" s="4" t="s">
        <v>200</v>
      </c>
      <c r="E776" s="4">
        <v>420208</v>
      </c>
      <c r="F776" s="4" t="s">
        <v>190</v>
      </c>
      <c r="G776" s="4" t="s">
        <v>188</v>
      </c>
      <c r="H776" s="4">
        <v>14</v>
      </c>
      <c r="I776" s="4" t="s">
        <v>189</v>
      </c>
      <c r="J776" s="4">
        <v>30</v>
      </c>
      <c r="K776" s="4">
        <v>4.5</v>
      </c>
      <c r="L776" s="6">
        <v>93143</v>
      </c>
      <c r="M776" s="9">
        <f t="shared" si="12"/>
        <v>12574305</v>
      </c>
      <c r="N776" s="13"/>
    </row>
    <row r="777" spans="1:14" ht="16.5" x14ac:dyDescent="0.3">
      <c r="A777" s="41">
        <v>50</v>
      </c>
      <c r="B777" s="4" t="s">
        <v>49</v>
      </c>
      <c r="C777" s="7">
        <v>50689</v>
      </c>
      <c r="D777" s="4" t="s">
        <v>201</v>
      </c>
      <c r="E777" s="4">
        <v>420207</v>
      </c>
      <c r="F777" s="4" t="s">
        <v>187</v>
      </c>
      <c r="G777" s="4" t="s">
        <v>188</v>
      </c>
      <c r="H777" s="4">
        <v>14</v>
      </c>
      <c r="I777" s="4" t="s">
        <v>189</v>
      </c>
      <c r="J777" s="4">
        <v>60</v>
      </c>
      <c r="K777" s="4">
        <v>4.5</v>
      </c>
      <c r="L777" s="6">
        <v>93143</v>
      </c>
      <c r="M777" s="9">
        <f t="shared" si="12"/>
        <v>25148610</v>
      </c>
      <c r="N777" s="13"/>
    </row>
    <row r="778" spans="1:14" ht="16.5" x14ac:dyDescent="0.3">
      <c r="A778" s="41">
        <v>50</v>
      </c>
      <c r="B778" s="4" t="s">
        <v>49</v>
      </c>
      <c r="C778" s="7">
        <v>50689</v>
      </c>
      <c r="D778" s="4" t="s">
        <v>201</v>
      </c>
      <c r="E778" s="4">
        <v>420208</v>
      </c>
      <c r="F778" s="4" t="s">
        <v>190</v>
      </c>
      <c r="G778" s="4" t="s">
        <v>188</v>
      </c>
      <c r="H778" s="4">
        <v>14</v>
      </c>
      <c r="I778" s="4" t="s">
        <v>189</v>
      </c>
      <c r="J778" s="4">
        <v>30</v>
      </c>
      <c r="K778" s="4">
        <v>4.5</v>
      </c>
      <c r="L778" s="6">
        <v>93143</v>
      </c>
      <c r="M778" s="9">
        <f t="shared" si="12"/>
        <v>12574305</v>
      </c>
      <c r="N778" s="13"/>
    </row>
    <row r="779" spans="1:14" ht="16.5" x14ac:dyDescent="0.3">
      <c r="A779" s="41">
        <v>50</v>
      </c>
      <c r="B779" s="4" t="s">
        <v>49</v>
      </c>
      <c r="C779" s="7">
        <v>50287</v>
      </c>
      <c r="D779" s="4" t="s">
        <v>296</v>
      </c>
      <c r="E779" s="4">
        <v>420207</v>
      </c>
      <c r="F779" s="4" t="s">
        <v>187</v>
      </c>
      <c r="G779" s="4" t="s">
        <v>188</v>
      </c>
      <c r="H779" s="4">
        <v>14</v>
      </c>
      <c r="I779" s="4" t="s">
        <v>189</v>
      </c>
      <c r="J779" s="4">
        <v>60</v>
      </c>
      <c r="K779" s="4">
        <v>4.5</v>
      </c>
      <c r="L779" s="6">
        <v>93143</v>
      </c>
      <c r="M779" s="9">
        <f t="shared" si="12"/>
        <v>25148610</v>
      </c>
      <c r="N779" s="13"/>
    </row>
    <row r="780" spans="1:14" ht="16.5" x14ac:dyDescent="0.3">
      <c r="A780" s="41">
        <v>50</v>
      </c>
      <c r="B780" s="4" t="s">
        <v>49</v>
      </c>
      <c r="C780" s="7">
        <v>50287</v>
      </c>
      <c r="D780" s="4" t="s">
        <v>296</v>
      </c>
      <c r="E780" s="4">
        <v>420208</v>
      </c>
      <c r="F780" s="4" t="s">
        <v>190</v>
      </c>
      <c r="G780" s="4" t="s">
        <v>188</v>
      </c>
      <c r="H780" s="4">
        <v>14</v>
      </c>
      <c r="I780" s="4" t="s">
        <v>189</v>
      </c>
      <c r="J780" s="4">
        <v>30</v>
      </c>
      <c r="K780" s="4">
        <v>4.5</v>
      </c>
      <c r="L780" s="6">
        <v>93143</v>
      </c>
      <c r="M780" s="9">
        <f t="shared" si="12"/>
        <v>12574305</v>
      </c>
      <c r="N780" s="13"/>
    </row>
    <row r="781" spans="1:14" ht="16.5" x14ac:dyDescent="0.3">
      <c r="A781" s="41">
        <v>50</v>
      </c>
      <c r="B781" s="4" t="s">
        <v>49</v>
      </c>
      <c r="C781" s="7">
        <v>50318</v>
      </c>
      <c r="D781" s="4" t="s">
        <v>297</v>
      </c>
      <c r="E781" s="4">
        <v>420207</v>
      </c>
      <c r="F781" s="4" t="s">
        <v>187</v>
      </c>
      <c r="G781" s="4" t="s">
        <v>188</v>
      </c>
      <c r="H781" s="4">
        <v>14</v>
      </c>
      <c r="I781" s="4" t="s">
        <v>189</v>
      </c>
      <c r="J781" s="4">
        <v>60</v>
      </c>
      <c r="K781" s="4">
        <v>4.5</v>
      </c>
      <c r="L781" s="6">
        <v>93143</v>
      </c>
      <c r="M781" s="9">
        <f t="shared" si="12"/>
        <v>25148610</v>
      </c>
      <c r="N781" s="13"/>
    </row>
    <row r="782" spans="1:14" ht="16.5" x14ac:dyDescent="0.3">
      <c r="A782" s="41">
        <v>50</v>
      </c>
      <c r="B782" s="4" t="s">
        <v>49</v>
      </c>
      <c r="C782" s="7">
        <v>50318</v>
      </c>
      <c r="D782" s="4" t="s">
        <v>297</v>
      </c>
      <c r="E782" s="4">
        <v>420208</v>
      </c>
      <c r="F782" s="4" t="s">
        <v>190</v>
      </c>
      <c r="G782" s="4" t="s">
        <v>188</v>
      </c>
      <c r="H782" s="4">
        <v>14</v>
      </c>
      <c r="I782" s="4" t="s">
        <v>189</v>
      </c>
      <c r="J782" s="4">
        <v>30</v>
      </c>
      <c r="K782" s="4">
        <v>4.5</v>
      </c>
      <c r="L782" s="6">
        <v>93143</v>
      </c>
      <c r="M782" s="9">
        <f t="shared" si="12"/>
        <v>12574305</v>
      </c>
      <c r="N782" s="13"/>
    </row>
    <row r="783" spans="1:14" ht="16.5" x14ac:dyDescent="0.3">
      <c r="A783" s="41">
        <v>50</v>
      </c>
      <c r="B783" s="4" t="s">
        <v>49</v>
      </c>
      <c r="C783" s="7">
        <v>50680</v>
      </c>
      <c r="D783" s="4" t="s">
        <v>298</v>
      </c>
      <c r="E783" s="4">
        <v>420207</v>
      </c>
      <c r="F783" s="4" t="s">
        <v>187</v>
      </c>
      <c r="G783" s="4" t="s">
        <v>188</v>
      </c>
      <c r="H783" s="4">
        <v>14</v>
      </c>
      <c r="I783" s="4" t="s">
        <v>189</v>
      </c>
      <c r="J783" s="4">
        <v>60</v>
      </c>
      <c r="K783" s="4">
        <v>4.5</v>
      </c>
      <c r="L783" s="6">
        <v>93143</v>
      </c>
      <c r="M783" s="9">
        <f t="shared" si="12"/>
        <v>25148610</v>
      </c>
      <c r="N783" s="13"/>
    </row>
    <row r="784" spans="1:14" ht="16.5" x14ac:dyDescent="0.3">
      <c r="A784" s="41">
        <v>50</v>
      </c>
      <c r="B784" s="4" t="s">
        <v>49</v>
      </c>
      <c r="C784" s="7">
        <v>50680</v>
      </c>
      <c r="D784" s="4" t="s">
        <v>298</v>
      </c>
      <c r="E784" s="4">
        <v>420208</v>
      </c>
      <c r="F784" s="4" t="s">
        <v>190</v>
      </c>
      <c r="G784" s="4" t="s">
        <v>188</v>
      </c>
      <c r="H784" s="4">
        <v>14</v>
      </c>
      <c r="I784" s="4" t="s">
        <v>189</v>
      </c>
      <c r="J784" s="4">
        <v>30</v>
      </c>
      <c r="K784" s="4">
        <v>4.5</v>
      </c>
      <c r="L784" s="6">
        <v>93143</v>
      </c>
      <c r="M784" s="9">
        <f t="shared" si="12"/>
        <v>12574305</v>
      </c>
      <c r="N784" s="13"/>
    </row>
    <row r="785" spans="1:14" ht="16.5" x14ac:dyDescent="0.3">
      <c r="A785" s="41">
        <v>50</v>
      </c>
      <c r="B785" s="4" t="s">
        <v>49</v>
      </c>
      <c r="C785" s="4">
        <v>50226</v>
      </c>
      <c r="D785" s="4" t="s">
        <v>444</v>
      </c>
      <c r="E785" s="4">
        <v>420207</v>
      </c>
      <c r="F785" s="4" t="s">
        <v>187</v>
      </c>
      <c r="G785" s="4" t="s">
        <v>188</v>
      </c>
      <c r="H785" s="4">
        <v>14</v>
      </c>
      <c r="I785" s="4" t="s">
        <v>189</v>
      </c>
      <c r="J785" s="4">
        <v>60</v>
      </c>
      <c r="K785" s="4">
        <v>4.5</v>
      </c>
      <c r="L785" s="6">
        <v>93143</v>
      </c>
      <c r="M785" s="9">
        <f t="shared" si="12"/>
        <v>25148610</v>
      </c>
      <c r="N785" s="13"/>
    </row>
    <row r="786" spans="1:14" ht="16.5" x14ac:dyDescent="0.3">
      <c r="A786" s="41">
        <v>50</v>
      </c>
      <c r="B786" s="4" t="s">
        <v>49</v>
      </c>
      <c r="C786" s="4">
        <v>50226</v>
      </c>
      <c r="D786" s="4" t="s">
        <v>444</v>
      </c>
      <c r="E786" s="4">
        <v>420208</v>
      </c>
      <c r="F786" s="4" t="s">
        <v>190</v>
      </c>
      <c r="G786" s="4" t="s">
        <v>188</v>
      </c>
      <c r="H786" s="4">
        <v>14</v>
      </c>
      <c r="I786" s="4" t="s">
        <v>189</v>
      </c>
      <c r="J786" s="4">
        <v>30</v>
      </c>
      <c r="K786" s="4">
        <v>4.5</v>
      </c>
      <c r="L786" s="6">
        <v>93143</v>
      </c>
      <c r="M786" s="9">
        <f t="shared" si="12"/>
        <v>12574305</v>
      </c>
      <c r="N786" s="13"/>
    </row>
    <row r="787" spans="1:14" ht="16.5" x14ac:dyDescent="0.3">
      <c r="A787" s="41">
        <v>50</v>
      </c>
      <c r="B787" s="4" t="s">
        <v>49</v>
      </c>
      <c r="C787" s="4">
        <v>50606</v>
      </c>
      <c r="D787" s="4" t="s">
        <v>445</v>
      </c>
      <c r="E787" s="4">
        <v>420207</v>
      </c>
      <c r="F787" s="4" t="s">
        <v>187</v>
      </c>
      <c r="G787" s="4" t="s">
        <v>188</v>
      </c>
      <c r="H787" s="4">
        <v>14</v>
      </c>
      <c r="I787" s="4" t="s">
        <v>189</v>
      </c>
      <c r="J787" s="4">
        <v>60</v>
      </c>
      <c r="K787" s="4">
        <v>4.5</v>
      </c>
      <c r="L787" s="6">
        <v>93143</v>
      </c>
      <c r="M787" s="9">
        <f t="shared" si="12"/>
        <v>25148610</v>
      </c>
      <c r="N787" s="13"/>
    </row>
    <row r="788" spans="1:14" ht="16.5" x14ac:dyDescent="0.3">
      <c r="A788" s="41">
        <v>50</v>
      </c>
      <c r="B788" s="4" t="s">
        <v>49</v>
      </c>
      <c r="C788" s="4">
        <v>50606</v>
      </c>
      <c r="D788" s="4" t="s">
        <v>445</v>
      </c>
      <c r="E788" s="4">
        <v>420208</v>
      </c>
      <c r="F788" s="4" t="s">
        <v>190</v>
      </c>
      <c r="G788" s="4" t="s">
        <v>188</v>
      </c>
      <c r="H788" s="4">
        <v>14</v>
      </c>
      <c r="I788" s="4" t="s">
        <v>189</v>
      </c>
      <c r="J788" s="4">
        <v>30</v>
      </c>
      <c r="K788" s="4">
        <v>4.5</v>
      </c>
      <c r="L788" s="6">
        <v>93143</v>
      </c>
      <c r="M788" s="9">
        <f t="shared" si="12"/>
        <v>12574305</v>
      </c>
      <c r="N788" s="13"/>
    </row>
    <row r="789" spans="1:14" ht="16.5" x14ac:dyDescent="0.3">
      <c r="A789" s="41">
        <v>50</v>
      </c>
      <c r="B789" s="4" t="s">
        <v>49</v>
      </c>
      <c r="C789" s="4">
        <v>50150</v>
      </c>
      <c r="D789" s="4" t="s">
        <v>446</v>
      </c>
      <c r="E789" s="4">
        <v>420207</v>
      </c>
      <c r="F789" s="4" t="s">
        <v>187</v>
      </c>
      <c r="G789" s="4" t="s">
        <v>188</v>
      </c>
      <c r="H789" s="4">
        <v>14</v>
      </c>
      <c r="I789" s="4" t="s">
        <v>189</v>
      </c>
      <c r="J789" s="4">
        <v>60</v>
      </c>
      <c r="K789" s="4">
        <v>4.5</v>
      </c>
      <c r="L789" s="6">
        <v>93143</v>
      </c>
      <c r="M789" s="9">
        <f t="shared" si="12"/>
        <v>25148610</v>
      </c>
      <c r="N789" s="13"/>
    </row>
    <row r="790" spans="1:14" ht="16.5" x14ac:dyDescent="0.3">
      <c r="A790" s="41">
        <v>50</v>
      </c>
      <c r="B790" s="4" t="s">
        <v>49</v>
      </c>
      <c r="C790" s="4">
        <v>50150</v>
      </c>
      <c r="D790" s="4" t="s">
        <v>446</v>
      </c>
      <c r="E790" s="4">
        <v>420208</v>
      </c>
      <c r="F790" s="4" t="s">
        <v>190</v>
      </c>
      <c r="G790" s="4" t="s">
        <v>188</v>
      </c>
      <c r="H790" s="4">
        <v>14</v>
      </c>
      <c r="I790" s="4" t="s">
        <v>189</v>
      </c>
      <c r="J790" s="4">
        <v>30</v>
      </c>
      <c r="K790" s="4">
        <v>4.5</v>
      </c>
      <c r="L790" s="6">
        <v>93143</v>
      </c>
      <c r="M790" s="9">
        <f t="shared" si="12"/>
        <v>12574305</v>
      </c>
      <c r="N790" s="13"/>
    </row>
    <row r="791" spans="1:14" ht="16.5" x14ac:dyDescent="0.3">
      <c r="A791" s="41">
        <v>50</v>
      </c>
      <c r="B791" s="4" t="s">
        <v>49</v>
      </c>
      <c r="C791" s="4">
        <v>50001</v>
      </c>
      <c r="D791" s="4" t="s">
        <v>518</v>
      </c>
      <c r="E791" s="4">
        <v>420207</v>
      </c>
      <c r="F791" s="4" t="s">
        <v>187</v>
      </c>
      <c r="G791" s="4" t="s">
        <v>188</v>
      </c>
      <c r="H791" s="4">
        <v>14</v>
      </c>
      <c r="I791" s="4" t="s">
        <v>189</v>
      </c>
      <c r="J791" s="4">
        <v>265</v>
      </c>
      <c r="K791" s="4">
        <v>4.5</v>
      </c>
      <c r="L791" s="6">
        <v>93143</v>
      </c>
      <c r="M791" s="9">
        <f t="shared" si="12"/>
        <v>111073027.5</v>
      </c>
      <c r="N791" s="13"/>
    </row>
    <row r="792" spans="1:14" ht="16.5" x14ac:dyDescent="0.3">
      <c r="A792" s="41">
        <v>50</v>
      </c>
      <c r="B792" s="4" t="s">
        <v>49</v>
      </c>
      <c r="C792" s="4">
        <v>50001</v>
      </c>
      <c r="D792" s="4" t="s">
        <v>518</v>
      </c>
      <c r="E792" s="4">
        <v>420208</v>
      </c>
      <c r="F792" s="4" t="s">
        <v>190</v>
      </c>
      <c r="G792" s="4" t="s">
        <v>188</v>
      </c>
      <c r="H792" s="4">
        <v>14</v>
      </c>
      <c r="I792" s="4" t="s">
        <v>189</v>
      </c>
      <c r="J792" s="4">
        <v>115</v>
      </c>
      <c r="K792" s="4">
        <v>4.5</v>
      </c>
      <c r="L792" s="6">
        <v>93143</v>
      </c>
      <c r="M792" s="9">
        <f t="shared" si="12"/>
        <v>48201502.5</v>
      </c>
      <c r="N792" s="13"/>
    </row>
    <row r="793" spans="1:14" ht="16.5" x14ac:dyDescent="0.3">
      <c r="A793" s="47">
        <v>50</v>
      </c>
      <c r="B793" s="13" t="s">
        <v>49</v>
      </c>
      <c r="C793" s="13">
        <v>50577</v>
      </c>
      <c r="D793" s="13" t="s">
        <v>50</v>
      </c>
      <c r="E793" s="4">
        <v>420207</v>
      </c>
      <c r="F793" s="4" t="s">
        <v>187</v>
      </c>
      <c r="G793" s="4" t="s">
        <v>188</v>
      </c>
      <c r="H793" s="4">
        <v>14</v>
      </c>
      <c r="I793" s="4" t="s">
        <v>189</v>
      </c>
      <c r="J793" s="13">
        <v>70</v>
      </c>
      <c r="K793" s="4">
        <v>4.5</v>
      </c>
      <c r="L793" s="6">
        <v>93143</v>
      </c>
      <c r="M793" s="9">
        <f t="shared" si="12"/>
        <v>29340045</v>
      </c>
      <c r="N793" s="49"/>
    </row>
    <row r="794" spans="1:14" ht="16.5" x14ac:dyDescent="0.3">
      <c r="A794" s="47">
        <v>50</v>
      </c>
      <c r="B794" s="13" t="s">
        <v>49</v>
      </c>
      <c r="C794" s="13">
        <v>50577</v>
      </c>
      <c r="D794" s="13" t="s">
        <v>50</v>
      </c>
      <c r="E794" s="4">
        <v>420208</v>
      </c>
      <c r="F794" s="4" t="s">
        <v>190</v>
      </c>
      <c r="G794" s="4" t="s">
        <v>188</v>
      </c>
      <c r="H794" s="4">
        <v>14</v>
      </c>
      <c r="I794" s="4" t="s">
        <v>189</v>
      </c>
      <c r="J794" s="13">
        <v>35</v>
      </c>
      <c r="K794" s="4">
        <v>4.5</v>
      </c>
      <c r="L794" s="6">
        <v>93143</v>
      </c>
      <c r="M794" s="9">
        <f t="shared" si="12"/>
        <v>14670022.5</v>
      </c>
      <c r="N794" s="49"/>
    </row>
    <row r="795" spans="1:14" ht="16.5" x14ac:dyDescent="0.3">
      <c r="A795" s="50">
        <v>50</v>
      </c>
      <c r="B795" s="13" t="s">
        <v>49</v>
      </c>
      <c r="C795" s="13">
        <v>50711</v>
      </c>
      <c r="D795" s="13" t="s">
        <v>51</v>
      </c>
      <c r="E795" s="4">
        <v>420207</v>
      </c>
      <c r="F795" s="4" t="s">
        <v>187</v>
      </c>
      <c r="G795" s="4" t="s">
        <v>188</v>
      </c>
      <c r="H795" s="4">
        <v>14</v>
      </c>
      <c r="I795" s="4" t="s">
        <v>189</v>
      </c>
      <c r="J795" s="13">
        <v>70</v>
      </c>
      <c r="K795" s="4">
        <v>4.5</v>
      </c>
      <c r="L795" s="6">
        <v>93143</v>
      </c>
      <c r="M795" s="9">
        <f t="shared" si="12"/>
        <v>29340045</v>
      </c>
      <c r="N795" s="49"/>
    </row>
    <row r="796" spans="1:14" ht="16.5" x14ac:dyDescent="0.3">
      <c r="A796" s="50">
        <v>50</v>
      </c>
      <c r="B796" s="13" t="s">
        <v>49</v>
      </c>
      <c r="C796" s="13">
        <v>50711</v>
      </c>
      <c r="D796" s="13" t="s">
        <v>51</v>
      </c>
      <c r="E796" s="4">
        <v>420208</v>
      </c>
      <c r="F796" s="4" t="s">
        <v>190</v>
      </c>
      <c r="G796" s="4" t="s">
        <v>188</v>
      </c>
      <c r="H796" s="4">
        <v>14</v>
      </c>
      <c r="I796" s="4" t="s">
        <v>189</v>
      </c>
      <c r="J796" s="13">
        <v>35</v>
      </c>
      <c r="K796" s="4">
        <v>4.5</v>
      </c>
      <c r="L796" s="6">
        <v>93143</v>
      </c>
      <c r="M796" s="9">
        <f t="shared" si="12"/>
        <v>14670022.5</v>
      </c>
      <c r="N796" s="49"/>
    </row>
    <row r="797" spans="1:14" ht="16.5" x14ac:dyDescent="0.3">
      <c r="A797" s="41">
        <v>52</v>
      </c>
      <c r="B797" s="4" t="s">
        <v>52</v>
      </c>
      <c r="C797" s="7">
        <v>52250</v>
      </c>
      <c r="D797" s="4" t="s">
        <v>202</v>
      </c>
      <c r="E797" s="13">
        <v>420201</v>
      </c>
      <c r="F797" s="13" t="s">
        <v>75</v>
      </c>
      <c r="G797" s="13" t="s">
        <v>76</v>
      </c>
      <c r="H797" s="13">
        <v>11</v>
      </c>
      <c r="I797" s="13" t="s">
        <v>14</v>
      </c>
      <c r="J797" s="4">
        <v>60</v>
      </c>
      <c r="K797" s="4">
        <v>4.5</v>
      </c>
      <c r="L797" s="6">
        <v>92449</v>
      </c>
      <c r="M797" s="9">
        <f t="shared" si="12"/>
        <v>24961230</v>
      </c>
      <c r="N797" s="13"/>
    </row>
    <row r="798" spans="1:14" ht="16.5" x14ac:dyDescent="0.3">
      <c r="A798" s="41">
        <v>52</v>
      </c>
      <c r="B798" s="4" t="s">
        <v>52</v>
      </c>
      <c r="C798" s="7">
        <v>52250</v>
      </c>
      <c r="D798" s="4" t="s">
        <v>202</v>
      </c>
      <c r="E798" s="13">
        <v>420202</v>
      </c>
      <c r="F798" s="13" t="s">
        <v>77</v>
      </c>
      <c r="G798" s="13" t="s">
        <v>76</v>
      </c>
      <c r="H798" s="13">
        <v>11</v>
      </c>
      <c r="I798" s="13" t="s">
        <v>14</v>
      </c>
      <c r="J798" s="4">
        <v>30</v>
      </c>
      <c r="K798" s="4">
        <v>4.5</v>
      </c>
      <c r="L798" s="6">
        <v>92449</v>
      </c>
      <c r="M798" s="9">
        <f t="shared" si="12"/>
        <v>12480615</v>
      </c>
      <c r="N798" s="13"/>
    </row>
    <row r="799" spans="1:14" ht="16.5" x14ac:dyDescent="0.3">
      <c r="A799" s="41">
        <v>52</v>
      </c>
      <c r="B799" s="4" t="s">
        <v>52</v>
      </c>
      <c r="C799" s="7">
        <v>52390</v>
      </c>
      <c r="D799" s="4" t="s">
        <v>205</v>
      </c>
      <c r="E799" s="13">
        <v>420201</v>
      </c>
      <c r="F799" s="13" t="s">
        <v>75</v>
      </c>
      <c r="G799" s="13" t="s">
        <v>76</v>
      </c>
      <c r="H799" s="13">
        <v>11</v>
      </c>
      <c r="I799" s="13" t="s">
        <v>14</v>
      </c>
      <c r="J799" s="4">
        <v>60</v>
      </c>
      <c r="K799" s="4">
        <v>4.5</v>
      </c>
      <c r="L799" s="6">
        <v>92449</v>
      </c>
      <c r="M799" s="9">
        <f t="shared" si="12"/>
        <v>24961230</v>
      </c>
      <c r="N799" s="13"/>
    </row>
    <row r="800" spans="1:14" ht="16.5" x14ac:dyDescent="0.3">
      <c r="A800" s="41">
        <v>52</v>
      </c>
      <c r="B800" s="4" t="s">
        <v>52</v>
      </c>
      <c r="C800" s="7">
        <v>52390</v>
      </c>
      <c r="D800" s="4" t="s">
        <v>205</v>
      </c>
      <c r="E800" s="13">
        <v>420202</v>
      </c>
      <c r="F800" s="13" t="s">
        <v>77</v>
      </c>
      <c r="G800" s="13" t="s">
        <v>76</v>
      </c>
      <c r="H800" s="13">
        <v>11</v>
      </c>
      <c r="I800" s="13" t="s">
        <v>14</v>
      </c>
      <c r="J800" s="4">
        <v>30</v>
      </c>
      <c r="K800" s="4">
        <v>4.5</v>
      </c>
      <c r="L800" s="6">
        <v>92449</v>
      </c>
      <c r="M800" s="9">
        <f t="shared" si="12"/>
        <v>12480615</v>
      </c>
      <c r="N800" s="13"/>
    </row>
    <row r="801" spans="1:14" ht="16.5" x14ac:dyDescent="0.3">
      <c r="A801" s="41">
        <v>52</v>
      </c>
      <c r="B801" s="4" t="s">
        <v>52</v>
      </c>
      <c r="C801" s="7">
        <v>52473</v>
      </c>
      <c r="D801" s="4" t="s">
        <v>155</v>
      </c>
      <c r="E801" s="13">
        <v>420201</v>
      </c>
      <c r="F801" s="13" t="s">
        <v>75</v>
      </c>
      <c r="G801" s="13" t="s">
        <v>76</v>
      </c>
      <c r="H801" s="13">
        <v>11</v>
      </c>
      <c r="I801" s="13" t="s">
        <v>14</v>
      </c>
      <c r="J801" s="4">
        <v>60</v>
      </c>
      <c r="K801" s="4">
        <v>4.5</v>
      </c>
      <c r="L801" s="6">
        <v>92449</v>
      </c>
      <c r="M801" s="9">
        <f t="shared" si="12"/>
        <v>24961230</v>
      </c>
      <c r="N801" s="13"/>
    </row>
    <row r="802" spans="1:14" ht="16.5" x14ac:dyDescent="0.3">
      <c r="A802" s="41">
        <v>52</v>
      </c>
      <c r="B802" s="4" t="s">
        <v>52</v>
      </c>
      <c r="C802" s="7">
        <v>52473</v>
      </c>
      <c r="D802" s="4" t="s">
        <v>155</v>
      </c>
      <c r="E802" s="13">
        <v>420202</v>
      </c>
      <c r="F802" s="13" t="s">
        <v>77</v>
      </c>
      <c r="G802" s="13" t="s">
        <v>76</v>
      </c>
      <c r="H802" s="13">
        <v>11</v>
      </c>
      <c r="I802" s="13" t="s">
        <v>14</v>
      </c>
      <c r="J802" s="4">
        <v>30</v>
      </c>
      <c r="K802" s="4">
        <v>4.5</v>
      </c>
      <c r="L802" s="6">
        <v>92449</v>
      </c>
      <c r="M802" s="9">
        <f t="shared" si="12"/>
        <v>12480615</v>
      </c>
      <c r="N802" s="13"/>
    </row>
    <row r="803" spans="1:14" ht="16.5" x14ac:dyDescent="0.3">
      <c r="A803" s="41">
        <v>52</v>
      </c>
      <c r="B803" s="4" t="s">
        <v>52</v>
      </c>
      <c r="C803" s="4">
        <v>52079</v>
      </c>
      <c r="D803" s="4" t="s">
        <v>53</v>
      </c>
      <c r="E803" s="13">
        <v>420201</v>
      </c>
      <c r="F803" s="13" t="s">
        <v>75</v>
      </c>
      <c r="G803" s="13" t="s">
        <v>76</v>
      </c>
      <c r="H803" s="13">
        <v>11</v>
      </c>
      <c r="I803" s="13" t="s">
        <v>14</v>
      </c>
      <c r="J803" s="4">
        <v>130</v>
      </c>
      <c r="K803" s="4">
        <v>4.5</v>
      </c>
      <c r="L803" s="6">
        <v>92449</v>
      </c>
      <c r="M803" s="9">
        <f t="shared" si="12"/>
        <v>54082665</v>
      </c>
      <c r="N803" s="13"/>
    </row>
    <row r="804" spans="1:14" ht="16.5" x14ac:dyDescent="0.3">
      <c r="A804" s="41">
        <v>52</v>
      </c>
      <c r="B804" s="4" t="s">
        <v>52</v>
      </c>
      <c r="C804" s="4">
        <v>52079</v>
      </c>
      <c r="D804" s="4" t="s">
        <v>53</v>
      </c>
      <c r="E804" s="13">
        <v>420202</v>
      </c>
      <c r="F804" s="13" t="s">
        <v>77</v>
      </c>
      <c r="G804" s="13" t="s">
        <v>76</v>
      </c>
      <c r="H804" s="13">
        <v>11</v>
      </c>
      <c r="I804" s="13" t="s">
        <v>14</v>
      </c>
      <c r="J804" s="4">
        <v>60</v>
      </c>
      <c r="K804" s="4">
        <v>4.5</v>
      </c>
      <c r="L804" s="6">
        <v>92449</v>
      </c>
      <c r="M804" s="9">
        <f t="shared" si="12"/>
        <v>24961230</v>
      </c>
      <c r="N804" s="13"/>
    </row>
    <row r="805" spans="1:14" ht="16.5" x14ac:dyDescent="0.3">
      <c r="A805" s="41">
        <v>52</v>
      </c>
      <c r="B805" s="4" t="s">
        <v>52</v>
      </c>
      <c r="C805" s="4">
        <v>52427</v>
      </c>
      <c r="D805" s="4" t="s">
        <v>520</v>
      </c>
      <c r="E805" s="13">
        <v>420201</v>
      </c>
      <c r="F805" s="13" t="s">
        <v>75</v>
      </c>
      <c r="G805" s="13" t="s">
        <v>76</v>
      </c>
      <c r="H805" s="13">
        <v>11</v>
      </c>
      <c r="I805" s="13" t="s">
        <v>14</v>
      </c>
      <c r="J805" s="4">
        <v>125</v>
      </c>
      <c r="K805" s="4">
        <v>4.5</v>
      </c>
      <c r="L805" s="6">
        <v>92449</v>
      </c>
      <c r="M805" s="9">
        <f t="shared" si="12"/>
        <v>52002562.5</v>
      </c>
      <c r="N805" s="13"/>
    </row>
    <row r="806" spans="1:14" ht="16.5" x14ac:dyDescent="0.3">
      <c r="A806" s="41">
        <v>52</v>
      </c>
      <c r="B806" s="4" t="s">
        <v>52</v>
      </c>
      <c r="C806" s="4">
        <v>52427</v>
      </c>
      <c r="D806" s="4" t="s">
        <v>520</v>
      </c>
      <c r="E806" s="13">
        <v>420202</v>
      </c>
      <c r="F806" s="13" t="s">
        <v>77</v>
      </c>
      <c r="G806" s="13" t="s">
        <v>76</v>
      </c>
      <c r="H806" s="13">
        <v>11</v>
      </c>
      <c r="I806" s="13" t="s">
        <v>14</v>
      </c>
      <c r="J806" s="4">
        <v>50</v>
      </c>
      <c r="K806" s="4">
        <v>4.5</v>
      </c>
      <c r="L806" s="6">
        <v>92449</v>
      </c>
      <c r="M806" s="9">
        <f t="shared" si="12"/>
        <v>20801025</v>
      </c>
      <c r="N806" s="13"/>
    </row>
    <row r="807" spans="1:14" ht="16.5" x14ac:dyDescent="0.3">
      <c r="A807" s="41">
        <v>52</v>
      </c>
      <c r="B807" s="4" t="s">
        <v>52</v>
      </c>
      <c r="C807" s="4">
        <v>52520</v>
      </c>
      <c r="D807" s="4" t="s">
        <v>521</v>
      </c>
      <c r="E807" s="13">
        <v>420201</v>
      </c>
      <c r="F807" s="13" t="s">
        <v>75</v>
      </c>
      <c r="G807" s="13" t="s">
        <v>76</v>
      </c>
      <c r="H807" s="13">
        <v>11</v>
      </c>
      <c r="I807" s="13" t="s">
        <v>14</v>
      </c>
      <c r="J807" s="4">
        <v>60</v>
      </c>
      <c r="K807" s="4">
        <v>4.5</v>
      </c>
      <c r="L807" s="6">
        <v>92449</v>
      </c>
      <c r="M807" s="9">
        <f t="shared" si="12"/>
        <v>24961230</v>
      </c>
      <c r="N807" s="13"/>
    </row>
    <row r="808" spans="1:14" ht="16.5" x14ac:dyDescent="0.3">
      <c r="A808" s="41">
        <v>52</v>
      </c>
      <c r="B808" s="4" t="s">
        <v>52</v>
      </c>
      <c r="C808" s="4">
        <v>52520</v>
      </c>
      <c r="D808" s="4" t="s">
        <v>521</v>
      </c>
      <c r="E808" s="13">
        <v>420202</v>
      </c>
      <c r="F808" s="13" t="s">
        <v>77</v>
      </c>
      <c r="G808" s="13" t="s">
        <v>76</v>
      </c>
      <c r="H808" s="13">
        <v>11</v>
      </c>
      <c r="I808" s="13" t="s">
        <v>14</v>
      </c>
      <c r="J808" s="4">
        <v>30</v>
      </c>
      <c r="K808" s="4">
        <v>4.5</v>
      </c>
      <c r="L808" s="6">
        <v>92449</v>
      </c>
      <c r="M808" s="9">
        <f t="shared" si="12"/>
        <v>12480615</v>
      </c>
      <c r="N808" s="13"/>
    </row>
    <row r="809" spans="1:14" ht="16.5" x14ac:dyDescent="0.3">
      <c r="A809" s="41">
        <v>52</v>
      </c>
      <c r="B809" s="4" t="s">
        <v>52</v>
      </c>
      <c r="C809" s="4">
        <v>52621</v>
      </c>
      <c r="D809" s="4" t="s">
        <v>522</v>
      </c>
      <c r="E809" s="13">
        <v>420201</v>
      </c>
      <c r="F809" s="13" t="s">
        <v>75</v>
      </c>
      <c r="G809" s="13" t="s">
        <v>76</v>
      </c>
      <c r="H809" s="13">
        <v>11</v>
      </c>
      <c r="I809" s="13" t="s">
        <v>14</v>
      </c>
      <c r="J809" s="4">
        <v>60</v>
      </c>
      <c r="K809" s="4">
        <v>4.5</v>
      </c>
      <c r="L809" s="6">
        <v>92449</v>
      </c>
      <c r="M809" s="9">
        <f t="shared" si="12"/>
        <v>24961230</v>
      </c>
      <c r="N809" s="13"/>
    </row>
    <row r="810" spans="1:14" ht="16.5" x14ac:dyDescent="0.3">
      <c r="A810" s="41">
        <v>52</v>
      </c>
      <c r="B810" s="4" t="s">
        <v>52</v>
      </c>
      <c r="C810" s="4">
        <v>52621</v>
      </c>
      <c r="D810" s="4" t="s">
        <v>522</v>
      </c>
      <c r="E810" s="13">
        <v>420202</v>
      </c>
      <c r="F810" s="13" t="s">
        <v>77</v>
      </c>
      <c r="G810" s="13" t="s">
        <v>76</v>
      </c>
      <c r="H810" s="13">
        <v>11</v>
      </c>
      <c r="I810" s="13" t="s">
        <v>14</v>
      </c>
      <c r="J810" s="4">
        <v>30</v>
      </c>
      <c r="K810" s="4">
        <v>4.5</v>
      </c>
      <c r="L810" s="6">
        <v>92449</v>
      </c>
      <c r="M810" s="9">
        <f t="shared" si="12"/>
        <v>12480615</v>
      </c>
      <c r="N810" s="13"/>
    </row>
    <row r="811" spans="1:14" ht="16.5" x14ac:dyDescent="0.3">
      <c r="A811" s="41">
        <v>52</v>
      </c>
      <c r="B811" s="4" t="s">
        <v>52</v>
      </c>
      <c r="C811" s="4">
        <v>52835</v>
      </c>
      <c r="D811" s="13" t="s">
        <v>54</v>
      </c>
      <c r="E811" s="13">
        <v>420201</v>
      </c>
      <c r="F811" s="13" t="s">
        <v>75</v>
      </c>
      <c r="G811" s="13" t="s">
        <v>76</v>
      </c>
      <c r="H811" s="13">
        <v>11</v>
      </c>
      <c r="I811" s="13" t="s">
        <v>14</v>
      </c>
      <c r="J811" s="4">
        <f>190+65</f>
        <v>255</v>
      </c>
      <c r="K811" s="4">
        <v>4.5</v>
      </c>
      <c r="L811" s="6">
        <v>92449</v>
      </c>
      <c r="M811" s="9">
        <f t="shared" si="12"/>
        <v>106085227.5</v>
      </c>
      <c r="N811" s="13"/>
    </row>
    <row r="812" spans="1:14" ht="16.5" x14ac:dyDescent="0.3">
      <c r="A812" s="41">
        <v>52</v>
      </c>
      <c r="B812" s="4" t="s">
        <v>52</v>
      </c>
      <c r="C812" s="4">
        <v>52835</v>
      </c>
      <c r="D812" s="13" t="s">
        <v>54</v>
      </c>
      <c r="E812" s="13">
        <v>420202</v>
      </c>
      <c r="F812" s="13" t="s">
        <v>77</v>
      </c>
      <c r="G812" s="13" t="s">
        <v>76</v>
      </c>
      <c r="H812" s="13">
        <v>11</v>
      </c>
      <c r="I812" s="13" t="s">
        <v>14</v>
      </c>
      <c r="J812" s="4">
        <f>90+20</f>
        <v>110</v>
      </c>
      <c r="K812" s="4">
        <v>4.5</v>
      </c>
      <c r="L812" s="6">
        <v>92449</v>
      </c>
      <c r="M812" s="9">
        <f t="shared" si="12"/>
        <v>45762255</v>
      </c>
      <c r="N812" s="13"/>
    </row>
    <row r="813" spans="1:14" ht="16.5" x14ac:dyDescent="0.3">
      <c r="A813" s="47">
        <v>52</v>
      </c>
      <c r="B813" s="13" t="s">
        <v>52</v>
      </c>
      <c r="C813" s="13">
        <v>52215</v>
      </c>
      <c r="D813" s="13" t="s">
        <v>147</v>
      </c>
      <c r="E813" s="13">
        <v>420201</v>
      </c>
      <c r="F813" s="13" t="s">
        <v>75</v>
      </c>
      <c r="G813" s="13" t="s">
        <v>76</v>
      </c>
      <c r="H813" s="13">
        <v>11</v>
      </c>
      <c r="I813" s="13" t="s">
        <v>14</v>
      </c>
      <c r="J813" s="13">
        <v>60</v>
      </c>
      <c r="K813" s="13">
        <v>4.5</v>
      </c>
      <c r="L813" s="6">
        <v>92449</v>
      </c>
      <c r="M813" s="48">
        <f t="shared" si="12"/>
        <v>24961230</v>
      </c>
      <c r="N813" s="49"/>
    </row>
    <row r="814" spans="1:14" ht="16.5" x14ac:dyDescent="0.3">
      <c r="A814" s="47">
        <v>52</v>
      </c>
      <c r="B814" s="13" t="s">
        <v>52</v>
      </c>
      <c r="C814" s="13">
        <v>52215</v>
      </c>
      <c r="D814" s="13" t="s">
        <v>147</v>
      </c>
      <c r="E814" s="13">
        <v>420202</v>
      </c>
      <c r="F814" s="13" t="s">
        <v>77</v>
      </c>
      <c r="G814" s="13" t="s">
        <v>76</v>
      </c>
      <c r="H814" s="13">
        <v>11</v>
      </c>
      <c r="I814" s="13" t="s">
        <v>14</v>
      </c>
      <c r="J814" s="13">
        <v>30</v>
      </c>
      <c r="K814" s="13">
        <v>4.5</v>
      </c>
      <c r="L814" s="6">
        <v>92449</v>
      </c>
      <c r="M814" s="48">
        <f t="shared" si="12"/>
        <v>12480615</v>
      </c>
      <c r="N814" s="49"/>
    </row>
    <row r="815" spans="1:14" ht="16.5" x14ac:dyDescent="0.3">
      <c r="A815" s="47">
        <v>52</v>
      </c>
      <c r="B815" s="13" t="s">
        <v>52</v>
      </c>
      <c r="C815" s="13">
        <v>52258</v>
      </c>
      <c r="D815" s="13" t="s">
        <v>203</v>
      </c>
      <c r="E815" s="4">
        <v>420207</v>
      </c>
      <c r="F815" s="4" t="s">
        <v>187</v>
      </c>
      <c r="G815" s="4" t="s">
        <v>188</v>
      </c>
      <c r="H815" s="4">
        <v>14</v>
      </c>
      <c r="I815" s="4" t="s">
        <v>189</v>
      </c>
      <c r="J815" s="13">
        <v>60</v>
      </c>
      <c r="K815" s="13">
        <v>4.5</v>
      </c>
      <c r="L815" s="6">
        <v>92449</v>
      </c>
      <c r="M815" s="48">
        <f t="shared" si="12"/>
        <v>24961230</v>
      </c>
      <c r="N815" s="49"/>
    </row>
    <row r="816" spans="1:14" ht="16.5" x14ac:dyDescent="0.3">
      <c r="A816" s="47">
        <v>52</v>
      </c>
      <c r="B816" s="13" t="s">
        <v>52</v>
      </c>
      <c r="C816" s="13">
        <v>52258</v>
      </c>
      <c r="D816" s="13" t="s">
        <v>203</v>
      </c>
      <c r="E816" s="4">
        <v>420208</v>
      </c>
      <c r="F816" s="4" t="s">
        <v>190</v>
      </c>
      <c r="G816" s="4" t="s">
        <v>188</v>
      </c>
      <c r="H816" s="4">
        <v>14</v>
      </c>
      <c r="I816" s="4" t="s">
        <v>189</v>
      </c>
      <c r="J816" s="13">
        <v>30</v>
      </c>
      <c r="K816" s="13">
        <v>4.5</v>
      </c>
      <c r="L816" s="6">
        <v>92449</v>
      </c>
      <c r="M816" s="48">
        <f t="shared" si="12"/>
        <v>12480615</v>
      </c>
      <c r="N816" s="49"/>
    </row>
    <row r="817" spans="1:14" ht="16.5" x14ac:dyDescent="0.3">
      <c r="A817" s="47">
        <v>52</v>
      </c>
      <c r="B817" s="13" t="s">
        <v>52</v>
      </c>
      <c r="C817" s="13">
        <v>52260</v>
      </c>
      <c r="D817" s="13" t="s">
        <v>26</v>
      </c>
      <c r="E817" s="4">
        <v>420207</v>
      </c>
      <c r="F817" s="4" t="s">
        <v>187</v>
      </c>
      <c r="G817" s="4" t="s">
        <v>188</v>
      </c>
      <c r="H817" s="4">
        <v>14</v>
      </c>
      <c r="I817" s="4" t="s">
        <v>189</v>
      </c>
      <c r="J817" s="13">
        <v>60</v>
      </c>
      <c r="K817" s="13">
        <v>4.5</v>
      </c>
      <c r="L817" s="6">
        <v>92449</v>
      </c>
      <c r="M817" s="48">
        <f t="shared" si="12"/>
        <v>24961230</v>
      </c>
      <c r="N817" s="49"/>
    </row>
    <row r="818" spans="1:14" ht="16.5" x14ac:dyDescent="0.3">
      <c r="A818" s="47">
        <v>52</v>
      </c>
      <c r="B818" s="13" t="s">
        <v>52</v>
      </c>
      <c r="C818" s="13">
        <v>52260</v>
      </c>
      <c r="D818" s="13" t="s">
        <v>26</v>
      </c>
      <c r="E818" s="4">
        <v>420208</v>
      </c>
      <c r="F818" s="4" t="s">
        <v>190</v>
      </c>
      <c r="G818" s="4" t="s">
        <v>188</v>
      </c>
      <c r="H818" s="4">
        <v>14</v>
      </c>
      <c r="I818" s="4" t="s">
        <v>189</v>
      </c>
      <c r="J818" s="13">
        <v>30</v>
      </c>
      <c r="K818" s="13">
        <v>4.5</v>
      </c>
      <c r="L818" s="6">
        <v>92449</v>
      </c>
      <c r="M818" s="48">
        <f t="shared" si="12"/>
        <v>12480615</v>
      </c>
      <c r="N818" s="49"/>
    </row>
    <row r="819" spans="1:14" ht="16.5" x14ac:dyDescent="0.3">
      <c r="A819" s="47">
        <v>52</v>
      </c>
      <c r="B819" s="13" t="s">
        <v>52</v>
      </c>
      <c r="C819" s="13">
        <v>52356</v>
      </c>
      <c r="D819" s="13" t="s">
        <v>204</v>
      </c>
      <c r="E819" s="13">
        <v>420201</v>
      </c>
      <c r="F819" s="13" t="s">
        <v>75</v>
      </c>
      <c r="G819" s="13" t="s">
        <v>76</v>
      </c>
      <c r="H819" s="13">
        <v>11</v>
      </c>
      <c r="I819" s="13" t="s">
        <v>14</v>
      </c>
      <c r="J819" s="13">
        <v>60</v>
      </c>
      <c r="K819" s="13">
        <v>4.5</v>
      </c>
      <c r="L819" s="6">
        <v>92449</v>
      </c>
      <c r="M819" s="48">
        <f t="shared" si="12"/>
        <v>24961230</v>
      </c>
      <c r="N819" s="49"/>
    </row>
    <row r="820" spans="1:14" ht="16.5" x14ac:dyDescent="0.3">
      <c r="A820" s="47">
        <v>52</v>
      </c>
      <c r="B820" s="13" t="s">
        <v>52</v>
      </c>
      <c r="C820" s="13">
        <v>52356</v>
      </c>
      <c r="D820" s="13" t="s">
        <v>204</v>
      </c>
      <c r="E820" s="13">
        <v>420202</v>
      </c>
      <c r="F820" s="13" t="s">
        <v>77</v>
      </c>
      <c r="G820" s="13" t="s">
        <v>76</v>
      </c>
      <c r="H820" s="13">
        <v>11</v>
      </c>
      <c r="I820" s="13" t="s">
        <v>14</v>
      </c>
      <c r="J820" s="13">
        <v>30</v>
      </c>
      <c r="K820" s="13">
        <v>4.5</v>
      </c>
      <c r="L820" s="6">
        <v>92449</v>
      </c>
      <c r="M820" s="48">
        <f t="shared" si="12"/>
        <v>12480615</v>
      </c>
      <c r="N820" s="49"/>
    </row>
    <row r="821" spans="1:14" ht="16.5" x14ac:dyDescent="0.3">
      <c r="A821" s="47">
        <v>52</v>
      </c>
      <c r="B821" s="13" t="s">
        <v>52</v>
      </c>
      <c r="C821" s="13">
        <v>52612</v>
      </c>
      <c r="D821" s="13" t="s">
        <v>35</v>
      </c>
      <c r="E821" s="13">
        <v>420201</v>
      </c>
      <c r="F821" s="13" t="s">
        <v>75</v>
      </c>
      <c r="G821" s="13" t="s">
        <v>76</v>
      </c>
      <c r="H821" s="13">
        <v>11</v>
      </c>
      <c r="I821" s="13" t="s">
        <v>14</v>
      </c>
      <c r="J821" s="13">
        <v>120</v>
      </c>
      <c r="K821" s="13">
        <v>4.5</v>
      </c>
      <c r="L821" s="6">
        <v>92449</v>
      </c>
      <c r="M821" s="48">
        <f t="shared" si="12"/>
        <v>49922460</v>
      </c>
      <c r="N821" s="49"/>
    </row>
    <row r="822" spans="1:14" ht="16.5" x14ac:dyDescent="0.3">
      <c r="A822" s="47">
        <v>52</v>
      </c>
      <c r="B822" s="13" t="s">
        <v>52</v>
      </c>
      <c r="C822" s="13">
        <v>52612</v>
      </c>
      <c r="D822" s="13" t="s">
        <v>35</v>
      </c>
      <c r="E822" s="13">
        <v>420202</v>
      </c>
      <c r="F822" s="13" t="s">
        <v>77</v>
      </c>
      <c r="G822" s="13" t="s">
        <v>76</v>
      </c>
      <c r="H822" s="13">
        <v>11</v>
      </c>
      <c r="I822" s="13" t="s">
        <v>14</v>
      </c>
      <c r="J822" s="13">
        <v>60</v>
      </c>
      <c r="K822" s="13">
        <v>4.5</v>
      </c>
      <c r="L822" s="6">
        <v>92449</v>
      </c>
      <c r="M822" s="48">
        <f t="shared" si="12"/>
        <v>24961230</v>
      </c>
      <c r="N822" s="49"/>
    </row>
    <row r="823" spans="1:14" ht="16.5" x14ac:dyDescent="0.3">
      <c r="A823" s="47">
        <v>52</v>
      </c>
      <c r="B823" s="13" t="s">
        <v>52</v>
      </c>
      <c r="C823" s="13">
        <v>52683</v>
      </c>
      <c r="D823" s="13" t="s">
        <v>206</v>
      </c>
      <c r="E823" s="4">
        <v>420207</v>
      </c>
      <c r="F823" s="4" t="s">
        <v>187</v>
      </c>
      <c r="G823" s="4" t="s">
        <v>188</v>
      </c>
      <c r="H823" s="4">
        <v>14</v>
      </c>
      <c r="I823" s="4" t="s">
        <v>189</v>
      </c>
      <c r="J823" s="13">
        <v>60</v>
      </c>
      <c r="K823" s="13">
        <v>4.5</v>
      </c>
      <c r="L823" s="6">
        <v>92449</v>
      </c>
      <c r="M823" s="48">
        <f t="shared" si="12"/>
        <v>24961230</v>
      </c>
      <c r="N823" s="49"/>
    </row>
    <row r="824" spans="1:14" ht="16.5" x14ac:dyDescent="0.3">
      <c r="A824" s="47">
        <v>52</v>
      </c>
      <c r="B824" s="13" t="s">
        <v>52</v>
      </c>
      <c r="C824" s="13">
        <v>52683</v>
      </c>
      <c r="D824" s="13" t="s">
        <v>206</v>
      </c>
      <c r="E824" s="4">
        <v>420208</v>
      </c>
      <c r="F824" s="4" t="s">
        <v>190</v>
      </c>
      <c r="G824" s="4" t="s">
        <v>188</v>
      </c>
      <c r="H824" s="4">
        <v>14</v>
      </c>
      <c r="I824" s="4" t="s">
        <v>189</v>
      </c>
      <c r="J824" s="13">
        <v>30</v>
      </c>
      <c r="K824" s="13">
        <v>4.5</v>
      </c>
      <c r="L824" s="6">
        <v>92449</v>
      </c>
      <c r="M824" s="48">
        <f t="shared" si="12"/>
        <v>12480615</v>
      </c>
      <c r="N824" s="49"/>
    </row>
    <row r="825" spans="1:14" ht="16.5" x14ac:dyDescent="0.3">
      <c r="A825" s="47">
        <v>52</v>
      </c>
      <c r="B825" s="13" t="s">
        <v>52</v>
      </c>
      <c r="C825" s="13">
        <v>52224</v>
      </c>
      <c r="D825" s="13" t="s">
        <v>592</v>
      </c>
      <c r="E825" s="13">
        <v>420201</v>
      </c>
      <c r="F825" s="13" t="s">
        <v>75</v>
      </c>
      <c r="G825" s="13" t="s">
        <v>76</v>
      </c>
      <c r="H825" s="13">
        <v>11</v>
      </c>
      <c r="I825" s="13" t="s">
        <v>14</v>
      </c>
      <c r="J825" s="13">
        <v>60</v>
      </c>
      <c r="K825" s="13">
        <v>4.5</v>
      </c>
      <c r="L825" s="6">
        <v>92449</v>
      </c>
      <c r="M825" s="48">
        <f t="shared" si="12"/>
        <v>24961230</v>
      </c>
      <c r="N825" s="49"/>
    </row>
    <row r="826" spans="1:14" ht="16.5" x14ac:dyDescent="0.3">
      <c r="A826" s="47">
        <v>52</v>
      </c>
      <c r="B826" s="13" t="s">
        <v>52</v>
      </c>
      <c r="C826" s="13">
        <v>52224</v>
      </c>
      <c r="D826" s="13" t="s">
        <v>592</v>
      </c>
      <c r="E826" s="13">
        <v>420202</v>
      </c>
      <c r="F826" s="13" t="s">
        <v>77</v>
      </c>
      <c r="G826" s="13" t="s">
        <v>76</v>
      </c>
      <c r="H826" s="13">
        <v>11</v>
      </c>
      <c r="I826" s="13" t="s">
        <v>14</v>
      </c>
      <c r="J826" s="13">
        <v>30</v>
      </c>
      <c r="K826" s="13">
        <v>4.5</v>
      </c>
      <c r="L826" s="6">
        <v>92449</v>
      </c>
      <c r="M826" s="48">
        <f t="shared" si="12"/>
        <v>12480615</v>
      </c>
      <c r="N826" s="49"/>
    </row>
    <row r="827" spans="1:14" ht="16.5" x14ac:dyDescent="0.3">
      <c r="A827" s="47">
        <v>52</v>
      </c>
      <c r="B827" s="13" t="s">
        <v>52</v>
      </c>
      <c r="C827" s="13">
        <v>52838</v>
      </c>
      <c r="D827" s="13" t="s">
        <v>207</v>
      </c>
      <c r="E827" s="13">
        <v>420201</v>
      </c>
      <c r="F827" s="13" t="s">
        <v>75</v>
      </c>
      <c r="G827" s="13" t="s">
        <v>76</v>
      </c>
      <c r="H827" s="13">
        <v>11</v>
      </c>
      <c r="I827" s="13" t="s">
        <v>14</v>
      </c>
      <c r="J827" s="13">
        <v>60</v>
      </c>
      <c r="K827" s="13">
        <v>4.5</v>
      </c>
      <c r="L827" s="6">
        <v>92449</v>
      </c>
      <c r="M827" s="48">
        <f t="shared" si="12"/>
        <v>24961230</v>
      </c>
      <c r="N827" s="49"/>
    </row>
    <row r="828" spans="1:14" ht="16.5" x14ac:dyDescent="0.3">
      <c r="A828" s="47">
        <v>52</v>
      </c>
      <c r="B828" s="13" t="s">
        <v>52</v>
      </c>
      <c r="C828" s="13">
        <v>52838</v>
      </c>
      <c r="D828" s="13" t="s">
        <v>207</v>
      </c>
      <c r="E828" s="13">
        <v>420202</v>
      </c>
      <c r="F828" s="13" t="s">
        <v>77</v>
      </c>
      <c r="G828" s="13" t="s">
        <v>76</v>
      </c>
      <c r="H828" s="13">
        <v>11</v>
      </c>
      <c r="I828" s="13" t="s">
        <v>14</v>
      </c>
      <c r="J828" s="13">
        <v>30</v>
      </c>
      <c r="K828" s="13">
        <v>4.5</v>
      </c>
      <c r="L828" s="6">
        <v>92449</v>
      </c>
      <c r="M828" s="48">
        <f t="shared" si="12"/>
        <v>12480615</v>
      </c>
      <c r="N828" s="49"/>
    </row>
    <row r="829" spans="1:14" ht="16.5" x14ac:dyDescent="0.3">
      <c r="A829" s="47">
        <v>52</v>
      </c>
      <c r="B829" s="13" t="s">
        <v>52</v>
      </c>
      <c r="C829" s="13">
        <v>52227</v>
      </c>
      <c r="D829" s="13" t="s">
        <v>593</v>
      </c>
      <c r="E829" s="13">
        <v>420201</v>
      </c>
      <c r="F829" s="13" t="s">
        <v>75</v>
      </c>
      <c r="G829" s="13" t="s">
        <v>76</v>
      </c>
      <c r="H829" s="13">
        <v>11</v>
      </c>
      <c r="I829" s="13" t="s">
        <v>14</v>
      </c>
      <c r="J829" s="13">
        <v>60</v>
      </c>
      <c r="K829" s="13">
        <v>4.5</v>
      </c>
      <c r="L829" s="6">
        <v>92449</v>
      </c>
      <c r="M829" s="48">
        <f t="shared" si="12"/>
        <v>24961230</v>
      </c>
      <c r="N829" s="49"/>
    </row>
    <row r="830" spans="1:14" ht="16.5" x14ac:dyDescent="0.3">
      <c r="A830" s="47">
        <v>52</v>
      </c>
      <c r="B830" s="13" t="s">
        <v>52</v>
      </c>
      <c r="C830" s="13">
        <v>52227</v>
      </c>
      <c r="D830" s="13" t="s">
        <v>593</v>
      </c>
      <c r="E830" s="13">
        <v>420202</v>
      </c>
      <c r="F830" s="13" t="s">
        <v>77</v>
      </c>
      <c r="G830" s="13" t="s">
        <v>76</v>
      </c>
      <c r="H830" s="13">
        <v>11</v>
      </c>
      <c r="I830" s="13" t="s">
        <v>14</v>
      </c>
      <c r="J830" s="13">
        <v>30</v>
      </c>
      <c r="K830" s="13">
        <v>4.5</v>
      </c>
      <c r="L830" s="6">
        <v>92449</v>
      </c>
      <c r="M830" s="48">
        <f t="shared" si="12"/>
        <v>12480615</v>
      </c>
      <c r="N830" s="49"/>
    </row>
    <row r="831" spans="1:14" ht="16.5" x14ac:dyDescent="0.3">
      <c r="A831" s="47">
        <v>52</v>
      </c>
      <c r="B831" s="13" t="s">
        <v>52</v>
      </c>
      <c r="C831" s="13">
        <v>52585</v>
      </c>
      <c r="D831" s="13" t="s">
        <v>447</v>
      </c>
      <c r="E831" s="13">
        <v>420201</v>
      </c>
      <c r="F831" s="13" t="s">
        <v>75</v>
      </c>
      <c r="G831" s="13" t="s">
        <v>76</v>
      </c>
      <c r="H831" s="13">
        <v>11</v>
      </c>
      <c r="I831" s="13" t="s">
        <v>14</v>
      </c>
      <c r="J831" s="13">
        <v>60</v>
      </c>
      <c r="K831" s="13">
        <v>4.5</v>
      </c>
      <c r="L831" s="6">
        <v>92449</v>
      </c>
      <c r="M831" s="48">
        <f t="shared" si="12"/>
        <v>24961230</v>
      </c>
      <c r="N831" s="49"/>
    </row>
    <row r="832" spans="1:14" ht="16.5" x14ac:dyDescent="0.3">
      <c r="A832" s="47">
        <v>52</v>
      </c>
      <c r="B832" s="13" t="s">
        <v>52</v>
      </c>
      <c r="C832" s="13">
        <v>52585</v>
      </c>
      <c r="D832" s="13" t="s">
        <v>447</v>
      </c>
      <c r="E832" s="13">
        <v>420202</v>
      </c>
      <c r="F832" s="13" t="s">
        <v>77</v>
      </c>
      <c r="G832" s="13" t="s">
        <v>76</v>
      </c>
      <c r="H832" s="13">
        <v>11</v>
      </c>
      <c r="I832" s="13" t="s">
        <v>14</v>
      </c>
      <c r="J832" s="13">
        <v>30</v>
      </c>
      <c r="K832" s="13">
        <v>4.5</v>
      </c>
      <c r="L832" s="6">
        <v>92449</v>
      </c>
      <c r="M832" s="48">
        <f t="shared" si="12"/>
        <v>12480615</v>
      </c>
      <c r="N832" s="49"/>
    </row>
    <row r="833" spans="1:14" ht="16.5" x14ac:dyDescent="0.3">
      <c r="A833" s="47">
        <v>52</v>
      </c>
      <c r="B833" s="13" t="s">
        <v>52</v>
      </c>
      <c r="C833" s="13">
        <v>52565</v>
      </c>
      <c r="D833" s="13" t="s">
        <v>280</v>
      </c>
      <c r="E833" s="13">
        <v>420201</v>
      </c>
      <c r="F833" s="13" t="s">
        <v>75</v>
      </c>
      <c r="G833" s="13" t="s">
        <v>76</v>
      </c>
      <c r="H833" s="13">
        <v>11</v>
      </c>
      <c r="I833" s="13" t="s">
        <v>14</v>
      </c>
      <c r="J833" s="13">
        <v>60</v>
      </c>
      <c r="K833" s="13">
        <v>4.5</v>
      </c>
      <c r="L833" s="6">
        <v>92449</v>
      </c>
      <c r="M833" s="48">
        <f t="shared" si="12"/>
        <v>24961230</v>
      </c>
      <c r="N833" s="49"/>
    </row>
    <row r="834" spans="1:14" ht="16.5" x14ac:dyDescent="0.3">
      <c r="A834" s="47">
        <v>52</v>
      </c>
      <c r="B834" s="13" t="s">
        <v>52</v>
      </c>
      <c r="C834" s="13">
        <v>52565</v>
      </c>
      <c r="D834" s="13" t="s">
        <v>280</v>
      </c>
      <c r="E834" s="13">
        <v>420202</v>
      </c>
      <c r="F834" s="13" t="s">
        <v>77</v>
      </c>
      <c r="G834" s="13" t="s">
        <v>76</v>
      </c>
      <c r="H834" s="13">
        <v>11</v>
      </c>
      <c r="I834" s="13" t="s">
        <v>14</v>
      </c>
      <c r="J834" s="13">
        <v>30</v>
      </c>
      <c r="K834" s="13">
        <v>4.5</v>
      </c>
      <c r="L834" s="6">
        <v>92449</v>
      </c>
      <c r="M834" s="48">
        <f t="shared" si="12"/>
        <v>12480615</v>
      </c>
      <c r="N834" s="49"/>
    </row>
    <row r="835" spans="1:14" ht="16.5" x14ac:dyDescent="0.3">
      <c r="A835" s="47">
        <v>52</v>
      </c>
      <c r="B835" s="13" t="s">
        <v>52</v>
      </c>
      <c r="C835" s="13">
        <v>52699</v>
      </c>
      <c r="D835" s="13" t="s">
        <v>448</v>
      </c>
      <c r="E835" s="13">
        <v>420201</v>
      </c>
      <c r="F835" s="13" t="s">
        <v>75</v>
      </c>
      <c r="G835" s="13" t="s">
        <v>76</v>
      </c>
      <c r="H835" s="13">
        <v>11</v>
      </c>
      <c r="I835" s="13" t="s">
        <v>14</v>
      </c>
      <c r="J835" s="13">
        <v>60</v>
      </c>
      <c r="K835" s="13">
        <v>4.5</v>
      </c>
      <c r="L835" s="6">
        <v>92449</v>
      </c>
      <c r="M835" s="48">
        <f t="shared" ref="M835:M898" si="13">J835*K835*L835</f>
        <v>24961230</v>
      </c>
      <c r="N835" s="49"/>
    </row>
    <row r="836" spans="1:14" ht="16.5" x14ac:dyDescent="0.3">
      <c r="A836" s="47">
        <v>52</v>
      </c>
      <c r="B836" s="13" t="s">
        <v>52</v>
      </c>
      <c r="C836" s="13">
        <v>52699</v>
      </c>
      <c r="D836" s="13" t="s">
        <v>448</v>
      </c>
      <c r="E836" s="13">
        <v>420202</v>
      </c>
      <c r="F836" s="13" t="s">
        <v>77</v>
      </c>
      <c r="G836" s="13" t="s">
        <v>76</v>
      </c>
      <c r="H836" s="13">
        <v>11</v>
      </c>
      <c r="I836" s="13" t="s">
        <v>14</v>
      </c>
      <c r="J836" s="13">
        <v>30</v>
      </c>
      <c r="K836" s="13">
        <v>4.5</v>
      </c>
      <c r="L836" s="6">
        <v>92449</v>
      </c>
      <c r="M836" s="48">
        <f t="shared" si="13"/>
        <v>12480615</v>
      </c>
      <c r="N836" s="49"/>
    </row>
    <row r="837" spans="1:14" ht="16.5" x14ac:dyDescent="0.3">
      <c r="A837" s="47">
        <v>52</v>
      </c>
      <c r="B837" s="13" t="s">
        <v>52</v>
      </c>
      <c r="C837" s="13">
        <v>52687</v>
      </c>
      <c r="D837" s="13" t="s">
        <v>449</v>
      </c>
      <c r="E837" s="4">
        <v>420207</v>
      </c>
      <c r="F837" s="4" t="s">
        <v>187</v>
      </c>
      <c r="G837" s="4" t="s">
        <v>188</v>
      </c>
      <c r="H837" s="4">
        <v>14</v>
      </c>
      <c r="I837" s="4" t="s">
        <v>189</v>
      </c>
      <c r="J837" s="13">
        <v>60</v>
      </c>
      <c r="K837" s="13">
        <v>4.5</v>
      </c>
      <c r="L837" s="6">
        <v>92449</v>
      </c>
      <c r="M837" s="48">
        <f t="shared" si="13"/>
        <v>24961230</v>
      </c>
      <c r="N837" s="49"/>
    </row>
    <row r="838" spans="1:14" ht="16.5" x14ac:dyDescent="0.3">
      <c r="A838" s="47">
        <v>52</v>
      </c>
      <c r="B838" s="13" t="s">
        <v>52</v>
      </c>
      <c r="C838" s="13">
        <v>52687</v>
      </c>
      <c r="D838" s="13" t="s">
        <v>449</v>
      </c>
      <c r="E838" s="4">
        <v>420208</v>
      </c>
      <c r="F838" s="4" t="s">
        <v>190</v>
      </c>
      <c r="G838" s="4" t="s">
        <v>188</v>
      </c>
      <c r="H838" s="4">
        <v>14</v>
      </c>
      <c r="I838" s="4" t="s">
        <v>189</v>
      </c>
      <c r="J838" s="13">
        <v>30</v>
      </c>
      <c r="K838" s="13">
        <v>4.5</v>
      </c>
      <c r="L838" s="6">
        <v>92449</v>
      </c>
      <c r="M838" s="48">
        <f t="shared" si="13"/>
        <v>12480615</v>
      </c>
      <c r="N838" s="49"/>
    </row>
    <row r="839" spans="1:14" ht="16.5" x14ac:dyDescent="0.3">
      <c r="A839" s="47">
        <v>52</v>
      </c>
      <c r="B839" s="13" t="s">
        <v>52</v>
      </c>
      <c r="C839" s="13">
        <v>52001</v>
      </c>
      <c r="D839" s="13" t="s">
        <v>519</v>
      </c>
      <c r="E839" s="4">
        <v>420207</v>
      </c>
      <c r="F839" s="4" t="s">
        <v>187</v>
      </c>
      <c r="G839" s="4" t="s">
        <v>188</v>
      </c>
      <c r="H839" s="4">
        <v>14</v>
      </c>
      <c r="I839" s="4" t="s">
        <v>189</v>
      </c>
      <c r="J839" s="13">
        <v>130</v>
      </c>
      <c r="K839" s="13">
        <v>4.5</v>
      </c>
      <c r="L839" s="6">
        <v>92449</v>
      </c>
      <c r="M839" s="48">
        <f t="shared" si="13"/>
        <v>54082665</v>
      </c>
      <c r="N839" s="49"/>
    </row>
    <row r="840" spans="1:14" ht="16.5" x14ac:dyDescent="0.3">
      <c r="A840" s="47">
        <v>52</v>
      </c>
      <c r="B840" s="13" t="s">
        <v>52</v>
      </c>
      <c r="C840" s="13">
        <v>52001</v>
      </c>
      <c r="D840" s="13" t="s">
        <v>519</v>
      </c>
      <c r="E840" s="4">
        <v>420208</v>
      </c>
      <c r="F840" s="4" t="s">
        <v>190</v>
      </c>
      <c r="G840" s="4" t="s">
        <v>188</v>
      </c>
      <c r="H840" s="4">
        <v>14</v>
      </c>
      <c r="I840" s="4" t="s">
        <v>189</v>
      </c>
      <c r="J840" s="13">
        <v>70</v>
      </c>
      <c r="K840" s="13">
        <v>4.5</v>
      </c>
      <c r="L840" s="6">
        <v>92449</v>
      </c>
      <c r="M840" s="48">
        <f t="shared" si="13"/>
        <v>29121435</v>
      </c>
      <c r="N840" s="49"/>
    </row>
    <row r="841" spans="1:14" ht="16.5" x14ac:dyDescent="0.3">
      <c r="A841" s="47">
        <v>52</v>
      </c>
      <c r="B841" s="13" t="s">
        <v>52</v>
      </c>
      <c r="C841" s="13">
        <v>52323</v>
      </c>
      <c r="D841" s="13" t="s">
        <v>557</v>
      </c>
      <c r="E841" s="13">
        <v>420201</v>
      </c>
      <c r="F841" s="13" t="s">
        <v>75</v>
      </c>
      <c r="G841" s="13" t="s">
        <v>76</v>
      </c>
      <c r="H841" s="13">
        <v>11</v>
      </c>
      <c r="I841" s="13" t="s">
        <v>14</v>
      </c>
      <c r="J841" s="13">
        <v>60</v>
      </c>
      <c r="K841" s="13">
        <v>4.5</v>
      </c>
      <c r="L841" s="6">
        <v>92449</v>
      </c>
      <c r="M841" s="48">
        <f t="shared" si="13"/>
        <v>24961230</v>
      </c>
      <c r="N841" s="49"/>
    </row>
    <row r="842" spans="1:14" ht="16.5" x14ac:dyDescent="0.3">
      <c r="A842" s="47">
        <v>52</v>
      </c>
      <c r="B842" s="13" t="s">
        <v>52</v>
      </c>
      <c r="C842" s="13">
        <v>52323</v>
      </c>
      <c r="D842" s="13" t="s">
        <v>557</v>
      </c>
      <c r="E842" s="13">
        <v>420202</v>
      </c>
      <c r="F842" s="13" t="s">
        <v>77</v>
      </c>
      <c r="G842" s="13" t="s">
        <v>76</v>
      </c>
      <c r="H842" s="13">
        <v>11</v>
      </c>
      <c r="I842" s="13" t="s">
        <v>14</v>
      </c>
      <c r="J842" s="13">
        <v>30</v>
      </c>
      <c r="K842" s="13">
        <v>4.5</v>
      </c>
      <c r="L842" s="6">
        <v>92449</v>
      </c>
      <c r="M842" s="48">
        <f t="shared" si="13"/>
        <v>12480615</v>
      </c>
      <c r="N842" s="49"/>
    </row>
    <row r="843" spans="1:14" ht="16.5" x14ac:dyDescent="0.3">
      <c r="A843" s="47">
        <v>52</v>
      </c>
      <c r="B843" s="13" t="s">
        <v>52</v>
      </c>
      <c r="C843" s="13">
        <v>52233</v>
      </c>
      <c r="D843" s="13" t="s">
        <v>584</v>
      </c>
      <c r="E843" s="4">
        <v>420207</v>
      </c>
      <c r="F843" s="4" t="s">
        <v>187</v>
      </c>
      <c r="G843" s="4" t="s">
        <v>188</v>
      </c>
      <c r="H843" s="4">
        <v>14</v>
      </c>
      <c r="I843" s="4" t="s">
        <v>189</v>
      </c>
      <c r="J843" s="13">
        <v>60</v>
      </c>
      <c r="K843" s="13">
        <v>4.5</v>
      </c>
      <c r="L843" s="6">
        <v>92449</v>
      </c>
      <c r="M843" s="48">
        <f t="shared" si="13"/>
        <v>24961230</v>
      </c>
      <c r="N843" s="49"/>
    </row>
    <row r="844" spans="1:14" ht="16.5" x14ac:dyDescent="0.3">
      <c r="A844" s="47">
        <v>52</v>
      </c>
      <c r="B844" s="13" t="s">
        <v>52</v>
      </c>
      <c r="C844" s="13">
        <v>52233</v>
      </c>
      <c r="D844" s="13" t="s">
        <v>584</v>
      </c>
      <c r="E844" s="4">
        <v>420208</v>
      </c>
      <c r="F844" s="4" t="s">
        <v>190</v>
      </c>
      <c r="G844" s="4" t="s">
        <v>188</v>
      </c>
      <c r="H844" s="4">
        <v>14</v>
      </c>
      <c r="I844" s="4" t="s">
        <v>189</v>
      </c>
      <c r="J844" s="13">
        <v>30</v>
      </c>
      <c r="K844" s="13">
        <v>4.5</v>
      </c>
      <c r="L844" s="6">
        <v>92449</v>
      </c>
      <c r="M844" s="48">
        <f t="shared" si="13"/>
        <v>12480615</v>
      </c>
      <c r="N844" s="49"/>
    </row>
    <row r="845" spans="1:14" ht="16.5" x14ac:dyDescent="0.3">
      <c r="A845" s="47">
        <v>52</v>
      </c>
      <c r="B845" s="13" t="s">
        <v>52</v>
      </c>
      <c r="C845" s="13">
        <v>52405</v>
      </c>
      <c r="D845" s="13" t="s">
        <v>585</v>
      </c>
      <c r="E845" s="4">
        <v>420207</v>
      </c>
      <c r="F845" s="4" t="s">
        <v>187</v>
      </c>
      <c r="G845" s="4" t="s">
        <v>188</v>
      </c>
      <c r="H845" s="4">
        <v>14</v>
      </c>
      <c r="I845" s="4" t="s">
        <v>189</v>
      </c>
      <c r="J845" s="13">
        <v>60</v>
      </c>
      <c r="K845" s="13">
        <v>4.5</v>
      </c>
      <c r="L845" s="6">
        <v>92449</v>
      </c>
      <c r="M845" s="48">
        <f t="shared" si="13"/>
        <v>24961230</v>
      </c>
      <c r="N845" s="49"/>
    </row>
    <row r="846" spans="1:14" ht="16.5" x14ac:dyDescent="0.3">
      <c r="A846" s="47">
        <v>52</v>
      </c>
      <c r="B846" s="13" t="s">
        <v>52</v>
      </c>
      <c r="C846" s="13">
        <v>52405</v>
      </c>
      <c r="D846" s="13" t="s">
        <v>585</v>
      </c>
      <c r="E846" s="4">
        <v>420208</v>
      </c>
      <c r="F846" s="4" t="s">
        <v>190</v>
      </c>
      <c r="G846" s="4" t="s">
        <v>188</v>
      </c>
      <c r="H846" s="4">
        <v>14</v>
      </c>
      <c r="I846" s="4" t="s">
        <v>189</v>
      </c>
      <c r="J846" s="13">
        <v>30</v>
      </c>
      <c r="K846" s="13">
        <v>4.5</v>
      </c>
      <c r="L846" s="6">
        <v>92449</v>
      </c>
      <c r="M846" s="48">
        <f t="shared" si="13"/>
        <v>12480615</v>
      </c>
      <c r="N846" s="49"/>
    </row>
    <row r="847" spans="1:14" ht="16.5" x14ac:dyDescent="0.3">
      <c r="A847" s="47">
        <v>52</v>
      </c>
      <c r="B847" s="13" t="s">
        <v>52</v>
      </c>
      <c r="C847" s="13">
        <v>52418</v>
      </c>
      <c r="D847" s="13" t="s">
        <v>586</v>
      </c>
      <c r="E847" s="4">
        <v>420207</v>
      </c>
      <c r="F847" s="4" t="s">
        <v>187</v>
      </c>
      <c r="G847" s="4" t="s">
        <v>188</v>
      </c>
      <c r="H847" s="4">
        <v>14</v>
      </c>
      <c r="I847" s="4" t="s">
        <v>189</v>
      </c>
      <c r="J847" s="13">
        <v>60</v>
      </c>
      <c r="K847" s="13">
        <v>4.5</v>
      </c>
      <c r="L847" s="6">
        <v>92449</v>
      </c>
      <c r="M847" s="48">
        <f t="shared" si="13"/>
        <v>24961230</v>
      </c>
      <c r="N847" s="49"/>
    </row>
    <row r="848" spans="1:14" ht="16.5" x14ac:dyDescent="0.3">
      <c r="A848" s="47">
        <v>52</v>
      </c>
      <c r="B848" s="13" t="s">
        <v>52</v>
      </c>
      <c r="C848" s="13">
        <v>52418</v>
      </c>
      <c r="D848" s="13" t="s">
        <v>586</v>
      </c>
      <c r="E848" s="4">
        <v>420208</v>
      </c>
      <c r="F848" s="4" t="s">
        <v>190</v>
      </c>
      <c r="G848" s="4" t="s">
        <v>188</v>
      </c>
      <c r="H848" s="4">
        <v>14</v>
      </c>
      <c r="I848" s="4" t="s">
        <v>189</v>
      </c>
      <c r="J848" s="13">
        <v>30</v>
      </c>
      <c r="K848" s="13">
        <v>4.5</v>
      </c>
      <c r="L848" s="6">
        <v>92449</v>
      </c>
      <c r="M848" s="48">
        <f t="shared" si="13"/>
        <v>12480615</v>
      </c>
      <c r="N848" s="49"/>
    </row>
    <row r="849" spans="1:14" ht="16.5" x14ac:dyDescent="0.3">
      <c r="A849" s="47">
        <v>52</v>
      </c>
      <c r="B849" s="13" t="s">
        <v>52</v>
      </c>
      <c r="C849" s="13">
        <v>52540</v>
      </c>
      <c r="D849" s="13" t="s">
        <v>587</v>
      </c>
      <c r="E849" s="4">
        <v>420207</v>
      </c>
      <c r="F849" s="4" t="s">
        <v>187</v>
      </c>
      <c r="G849" s="4" t="s">
        <v>188</v>
      </c>
      <c r="H849" s="4">
        <v>14</v>
      </c>
      <c r="I849" s="4" t="s">
        <v>189</v>
      </c>
      <c r="J849" s="13">
        <v>60</v>
      </c>
      <c r="K849" s="13">
        <v>4.5</v>
      </c>
      <c r="L849" s="6">
        <v>92449</v>
      </c>
      <c r="M849" s="48">
        <f t="shared" si="13"/>
        <v>24961230</v>
      </c>
      <c r="N849" s="49"/>
    </row>
    <row r="850" spans="1:14" ht="16.5" x14ac:dyDescent="0.3">
      <c r="A850" s="47">
        <v>52</v>
      </c>
      <c r="B850" s="13" t="s">
        <v>52</v>
      </c>
      <c r="C850" s="13">
        <v>52540</v>
      </c>
      <c r="D850" s="13" t="s">
        <v>587</v>
      </c>
      <c r="E850" s="4">
        <v>420208</v>
      </c>
      <c r="F850" s="4" t="s">
        <v>190</v>
      </c>
      <c r="G850" s="4" t="s">
        <v>188</v>
      </c>
      <c r="H850" s="4">
        <v>14</v>
      </c>
      <c r="I850" s="4" t="s">
        <v>189</v>
      </c>
      <c r="J850" s="13">
        <v>30</v>
      </c>
      <c r="K850" s="13">
        <v>4.5</v>
      </c>
      <c r="L850" s="6">
        <v>92449</v>
      </c>
      <c r="M850" s="48">
        <f t="shared" si="13"/>
        <v>12480615</v>
      </c>
      <c r="N850" s="49"/>
    </row>
    <row r="851" spans="1:14" ht="16.5" x14ac:dyDescent="0.3">
      <c r="A851" s="47">
        <v>52</v>
      </c>
      <c r="B851" s="13" t="s">
        <v>52</v>
      </c>
      <c r="C851" s="13">
        <v>52256</v>
      </c>
      <c r="D851" s="13" t="s">
        <v>588</v>
      </c>
      <c r="E851" s="4">
        <v>420207</v>
      </c>
      <c r="F851" s="4" t="s">
        <v>187</v>
      </c>
      <c r="G851" s="4" t="s">
        <v>188</v>
      </c>
      <c r="H851" s="4">
        <v>14</v>
      </c>
      <c r="I851" s="4" t="s">
        <v>189</v>
      </c>
      <c r="J851" s="13">
        <v>60</v>
      </c>
      <c r="K851" s="13">
        <v>4.5</v>
      </c>
      <c r="L851" s="6">
        <v>92449</v>
      </c>
      <c r="M851" s="48">
        <f t="shared" si="13"/>
        <v>24961230</v>
      </c>
      <c r="N851" s="49"/>
    </row>
    <row r="852" spans="1:14" ht="16.5" x14ac:dyDescent="0.3">
      <c r="A852" s="47">
        <v>52</v>
      </c>
      <c r="B852" s="13" t="s">
        <v>52</v>
      </c>
      <c r="C852" s="13">
        <v>52256</v>
      </c>
      <c r="D852" s="13" t="s">
        <v>588</v>
      </c>
      <c r="E852" s="4">
        <v>420208</v>
      </c>
      <c r="F852" s="4" t="s">
        <v>190</v>
      </c>
      <c r="G852" s="4" t="s">
        <v>188</v>
      </c>
      <c r="H852" s="4">
        <v>14</v>
      </c>
      <c r="I852" s="4" t="s">
        <v>189</v>
      </c>
      <c r="J852" s="13">
        <v>30</v>
      </c>
      <c r="K852" s="13">
        <v>4.5</v>
      </c>
      <c r="L852" s="6">
        <v>92449</v>
      </c>
      <c r="M852" s="48">
        <f t="shared" si="13"/>
        <v>12480615</v>
      </c>
      <c r="N852" s="49"/>
    </row>
    <row r="853" spans="1:14" ht="16.5" x14ac:dyDescent="0.3">
      <c r="A853" s="47">
        <v>54</v>
      </c>
      <c r="B853" s="13" t="s">
        <v>55</v>
      </c>
      <c r="C853" s="13">
        <v>54261</v>
      </c>
      <c r="D853" s="13" t="s">
        <v>208</v>
      </c>
      <c r="E853" s="13">
        <v>420201</v>
      </c>
      <c r="F853" s="13" t="s">
        <v>75</v>
      </c>
      <c r="G853" s="13" t="s">
        <v>76</v>
      </c>
      <c r="H853" s="13">
        <v>11</v>
      </c>
      <c r="I853" s="13" t="s">
        <v>14</v>
      </c>
      <c r="J853" s="13">
        <v>60</v>
      </c>
      <c r="K853" s="13">
        <v>4.5</v>
      </c>
      <c r="L853" s="6">
        <v>93078</v>
      </c>
      <c r="M853" s="48">
        <f t="shared" si="13"/>
        <v>25131060</v>
      </c>
      <c r="N853" s="49"/>
    </row>
    <row r="854" spans="1:14" ht="16.5" x14ac:dyDescent="0.3">
      <c r="A854" s="47">
        <v>54</v>
      </c>
      <c r="B854" s="13" t="s">
        <v>55</v>
      </c>
      <c r="C854" s="13">
        <v>54261</v>
      </c>
      <c r="D854" s="13" t="s">
        <v>208</v>
      </c>
      <c r="E854" s="13">
        <v>420202</v>
      </c>
      <c r="F854" s="13" t="s">
        <v>77</v>
      </c>
      <c r="G854" s="13" t="s">
        <v>76</v>
      </c>
      <c r="H854" s="13">
        <v>11</v>
      </c>
      <c r="I854" s="13" t="s">
        <v>14</v>
      </c>
      <c r="J854" s="13">
        <v>20</v>
      </c>
      <c r="K854" s="13">
        <v>4.5</v>
      </c>
      <c r="L854" s="6">
        <v>93078</v>
      </c>
      <c r="M854" s="48">
        <f t="shared" si="13"/>
        <v>8377020</v>
      </c>
      <c r="N854" s="49"/>
    </row>
    <row r="855" spans="1:14" ht="16.5" x14ac:dyDescent="0.3">
      <c r="A855" s="47">
        <v>54</v>
      </c>
      <c r="B855" s="13" t="s">
        <v>55</v>
      </c>
      <c r="C855" s="13">
        <v>54313</v>
      </c>
      <c r="D855" s="13" t="s">
        <v>209</v>
      </c>
      <c r="E855" s="13">
        <v>420201</v>
      </c>
      <c r="F855" s="13" t="s">
        <v>75</v>
      </c>
      <c r="G855" s="13" t="s">
        <v>76</v>
      </c>
      <c r="H855" s="13">
        <v>11</v>
      </c>
      <c r="I855" s="13" t="s">
        <v>14</v>
      </c>
      <c r="J855" s="13">
        <v>30</v>
      </c>
      <c r="K855" s="13">
        <v>4.5</v>
      </c>
      <c r="L855" s="6">
        <v>93078</v>
      </c>
      <c r="M855" s="48">
        <f t="shared" si="13"/>
        <v>12565530</v>
      </c>
      <c r="N855" s="49"/>
    </row>
    <row r="856" spans="1:14" ht="16.5" x14ac:dyDescent="0.3">
      <c r="A856" s="47">
        <v>54</v>
      </c>
      <c r="B856" s="13" t="s">
        <v>55</v>
      </c>
      <c r="C856" s="13">
        <v>54313</v>
      </c>
      <c r="D856" s="13" t="s">
        <v>209</v>
      </c>
      <c r="E856" s="13">
        <v>420202</v>
      </c>
      <c r="F856" s="13" t="s">
        <v>77</v>
      </c>
      <c r="G856" s="13" t="s">
        <v>76</v>
      </c>
      <c r="H856" s="13">
        <v>11</v>
      </c>
      <c r="I856" s="13" t="s">
        <v>14</v>
      </c>
      <c r="J856" s="13">
        <v>20</v>
      </c>
      <c r="K856" s="13">
        <v>4.5</v>
      </c>
      <c r="L856" s="6">
        <v>93078</v>
      </c>
      <c r="M856" s="48">
        <f t="shared" si="13"/>
        <v>8377020</v>
      </c>
      <c r="N856" s="49"/>
    </row>
    <row r="857" spans="1:14" ht="16.5" x14ac:dyDescent="0.3">
      <c r="A857" s="47">
        <v>54</v>
      </c>
      <c r="B857" s="13" t="s">
        <v>55</v>
      </c>
      <c r="C857" s="13">
        <v>54498</v>
      </c>
      <c r="D857" s="13" t="s">
        <v>210</v>
      </c>
      <c r="E857" s="13">
        <v>420201</v>
      </c>
      <c r="F857" s="13" t="s">
        <v>75</v>
      </c>
      <c r="G857" s="13" t="s">
        <v>76</v>
      </c>
      <c r="H857" s="13">
        <v>11</v>
      </c>
      <c r="I857" s="13" t="s">
        <v>14</v>
      </c>
      <c r="J857" s="13">
        <v>180</v>
      </c>
      <c r="K857" s="13">
        <v>4.5</v>
      </c>
      <c r="L857" s="6">
        <v>93078</v>
      </c>
      <c r="M857" s="48">
        <f t="shared" si="13"/>
        <v>75393180</v>
      </c>
      <c r="N857" s="49"/>
    </row>
    <row r="858" spans="1:14" ht="16.5" x14ac:dyDescent="0.3">
      <c r="A858" s="47">
        <v>54</v>
      </c>
      <c r="B858" s="13" t="s">
        <v>55</v>
      </c>
      <c r="C858" s="13">
        <v>54498</v>
      </c>
      <c r="D858" s="13" t="s">
        <v>210</v>
      </c>
      <c r="E858" s="13">
        <v>420202</v>
      </c>
      <c r="F858" s="13" t="s">
        <v>77</v>
      </c>
      <c r="G858" s="13" t="s">
        <v>76</v>
      </c>
      <c r="H858" s="13">
        <v>11</v>
      </c>
      <c r="I858" s="13" t="s">
        <v>14</v>
      </c>
      <c r="J858" s="13">
        <v>60</v>
      </c>
      <c r="K858" s="13">
        <v>4.5</v>
      </c>
      <c r="L858" s="6">
        <v>93078</v>
      </c>
      <c r="M858" s="48">
        <f t="shared" si="13"/>
        <v>25131060</v>
      </c>
      <c r="N858" s="49"/>
    </row>
    <row r="859" spans="1:14" ht="16.5" x14ac:dyDescent="0.3">
      <c r="A859" s="47">
        <v>54</v>
      </c>
      <c r="B859" s="13" t="s">
        <v>55</v>
      </c>
      <c r="C859" s="13">
        <v>54553</v>
      </c>
      <c r="D859" s="13" t="s">
        <v>211</v>
      </c>
      <c r="E859" s="13">
        <v>420201</v>
      </c>
      <c r="F859" s="13" t="s">
        <v>75</v>
      </c>
      <c r="G859" s="13" t="s">
        <v>76</v>
      </c>
      <c r="H859" s="13">
        <v>11</v>
      </c>
      <c r="I859" s="13" t="s">
        <v>14</v>
      </c>
      <c r="J859" s="13">
        <v>60</v>
      </c>
      <c r="K859" s="13">
        <v>4.5</v>
      </c>
      <c r="L859" s="6">
        <v>93078</v>
      </c>
      <c r="M859" s="48">
        <f t="shared" si="13"/>
        <v>25131060</v>
      </c>
      <c r="N859" s="49"/>
    </row>
    <row r="860" spans="1:14" ht="16.5" x14ac:dyDescent="0.3">
      <c r="A860" s="47">
        <v>54</v>
      </c>
      <c r="B860" s="13" t="s">
        <v>55</v>
      </c>
      <c r="C860" s="13">
        <v>54553</v>
      </c>
      <c r="D860" s="13" t="s">
        <v>211</v>
      </c>
      <c r="E860" s="13">
        <v>420202</v>
      </c>
      <c r="F860" s="13" t="s">
        <v>77</v>
      </c>
      <c r="G860" s="13" t="s">
        <v>76</v>
      </c>
      <c r="H860" s="13">
        <v>11</v>
      </c>
      <c r="I860" s="13" t="s">
        <v>14</v>
      </c>
      <c r="J860" s="13">
        <v>20</v>
      </c>
      <c r="K860" s="13">
        <v>4.5</v>
      </c>
      <c r="L860" s="6">
        <v>93078</v>
      </c>
      <c r="M860" s="48">
        <f t="shared" si="13"/>
        <v>8377020</v>
      </c>
      <c r="N860" s="49"/>
    </row>
    <row r="861" spans="1:14" ht="16.5" x14ac:dyDescent="0.3">
      <c r="A861" s="47">
        <v>54</v>
      </c>
      <c r="B861" s="13" t="s">
        <v>55</v>
      </c>
      <c r="C861" s="13">
        <v>54874</v>
      </c>
      <c r="D861" s="13" t="s">
        <v>213</v>
      </c>
      <c r="E861" s="13">
        <v>420201</v>
      </c>
      <c r="F861" s="13" t="s">
        <v>75</v>
      </c>
      <c r="G861" s="13" t="s">
        <v>76</v>
      </c>
      <c r="H861" s="13">
        <v>11</v>
      </c>
      <c r="I861" s="13" t="s">
        <v>14</v>
      </c>
      <c r="J861" s="13">
        <v>90</v>
      </c>
      <c r="K861" s="13">
        <v>4.5</v>
      </c>
      <c r="L861" s="6">
        <v>93078</v>
      </c>
      <c r="M861" s="48">
        <f t="shared" si="13"/>
        <v>37696590</v>
      </c>
      <c r="N861" s="49"/>
    </row>
    <row r="862" spans="1:14" ht="16.5" x14ac:dyDescent="0.3">
      <c r="A862" s="47">
        <v>54</v>
      </c>
      <c r="B862" s="13" t="s">
        <v>55</v>
      </c>
      <c r="C862" s="13">
        <v>54874</v>
      </c>
      <c r="D862" s="13" t="s">
        <v>213</v>
      </c>
      <c r="E862" s="13">
        <v>420202</v>
      </c>
      <c r="F862" s="13" t="s">
        <v>77</v>
      </c>
      <c r="G862" s="13" t="s">
        <v>76</v>
      </c>
      <c r="H862" s="13">
        <v>11</v>
      </c>
      <c r="I862" s="13" t="s">
        <v>14</v>
      </c>
      <c r="J862" s="13">
        <v>30</v>
      </c>
      <c r="K862" s="13">
        <v>4.5</v>
      </c>
      <c r="L862" s="6">
        <v>93078</v>
      </c>
      <c r="M862" s="48">
        <f t="shared" si="13"/>
        <v>12565530</v>
      </c>
      <c r="N862" s="49"/>
    </row>
    <row r="863" spans="1:14" ht="16.5" x14ac:dyDescent="0.3">
      <c r="A863" s="47">
        <v>54</v>
      </c>
      <c r="B863" s="13" t="s">
        <v>55</v>
      </c>
      <c r="C863" s="13">
        <v>54172</v>
      </c>
      <c r="D863" s="13" t="s">
        <v>214</v>
      </c>
      <c r="E863" s="13">
        <v>420201</v>
      </c>
      <c r="F863" s="13" t="s">
        <v>75</v>
      </c>
      <c r="G863" s="13" t="s">
        <v>76</v>
      </c>
      <c r="H863" s="13">
        <v>11</v>
      </c>
      <c r="I863" s="13" t="s">
        <v>14</v>
      </c>
      <c r="J863" s="13">
        <v>70</v>
      </c>
      <c r="K863" s="13">
        <v>4.5</v>
      </c>
      <c r="L863" s="6">
        <v>93078</v>
      </c>
      <c r="M863" s="48">
        <f t="shared" si="13"/>
        <v>29319570</v>
      </c>
      <c r="N863" s="49"/>
    </row>
    <row r="864" spans="1:14" ht="16.5" x14ac:dyDescent="0.3">
      <c r="A864" s="47">
        <v>54</v>
      </c>
      <c r="B864" s="13" t="s">
        <v>55</v>
      </c>
      <c r="C864" s="13">
        <v>54172</v>
      </c>
      <c r="D864" s="13" t="s">
        <v>215</v>
      </c>
      <c r="E864" s="13">
        <v>420202</v>
      </c>
      <c r="F864" s="13" t="s">
        <v>77</v>
      </c>
      <c r="G864" s="13" t="s">
        <v>76</v>
      </c>
      <c r="H864" s="13">
        <v>11</v>
      </c>
      <c r="I864" s="13" t="s">
        <v>14</v>
      </c>
      <c r="J864" s="13">
        <v>20</v>
      </c>
      <c r="K864" s="13">
        <v>4.5</v>
      </c>
      <c r="L864" s="6">
        <v>93078</v>
      </c>
      <c r="M864" s="48">
        <f t="shared" si="13"/>
        <v>8377020</v>
      </c>
      <c r="N864" s="49"/>
    </row>
    <row r="865" spans="1:14" ht="16.5" x14ac:dyDescent="0.3">
      <c r="A865" s="47">
        <v>54</v>
      </c>
      <c r="B865" s="13" t="s">
        <v>55</v>
      </c>
      <c r="C865" s="13">
        <v>54051</v>
      </c>
      <c r="D865" s="13" t="s">
        <v>216</v>
      </c>
      <c r="E865" s="13">
        <v>420201</v>
      </c>
      <c r="F865" s="13" t="s">
        <v>75</v>
      </c>
      <c r="G865" s="13" t="s">
        <v>76</v>
      </c>
      <c r="H865" s="13">
        <v>11</v>
      </c>
      <c r="I865" s="13" t="s">
        <v>14</v>
      </c>
      <c r="J865" s="13">
        <v>40</v>
      </c>
      <c r="K865" s="13">
        <v>4.5</v>
      </c>
      <c r="L865" s="6">
        <v>93078</v>
      </c>
      <c r="M865" s="48">
        <f t="shared" si="13"/>
        <v>16754040</v>
      </c>
      <c r="N865" s="49"/>
    </row>
    <row r="866" spans="1:14" ht="16.5" x14ac:dyDescent="0.3">
      <c r="A866" s="47">
        <v>54</v>
      </c>
      <c r="B866" s="13" t="s">
        <v>55</v>
      </c>
      <c r="C866" s="13">
        <v>54051</v>
      </c>
      <c r="D866" s="13" t="s">
        <v>216</v>
      </c>
      <c r="E866" s="13">
        <v>420202</v>
      </c>
      <c r="F866" s="13" t="s">
        <v>77</v>
      </c>
      <c r="G866" s="13" t="s">
        <v>76</v>
      </c>
      <c r="H866" s="13">
        <v>11</v>
      </c>
      <c r="I866" s="13" t="s">
        <v>14</v>
      </c>
      <c r="J866" s="13">
        <v>20</v>
      </c>
      <c r="K866" s="13">
        <v>4.5</v>
      </c>
      <c r="L866" s="6">
        <v>93078</v>
      </c>
      <c r="M866" s="48">
        <f t="shared" si="13"/>
        <v>8377020</v>
      </c>
      <c r="N866" s="49"/>
    </row>
    <row r="867" spans="1:14" ht="16.5" x14ac:dyDescent="0.3">
      <c r="A867" s="47">
        <v>54</v>
      </c>
      <c r="B867" s="13" t="s">
        <v>55</v>
      </c>
      <c r="C867" s="13">
        <v>54518</v>
      </c>
      <c r="D867" s="13" t="s">
        <v>217</v>
      </c>
      <c r="E867" s="13">
        <v>420201</v>
      </c>
      <c r="F867" s="13" t="s">
        <v>75</v>
      </c>
      <c r="G867" s="13" t="s">
        <v>76</v>
      </c>
      <c r="H867" s="13">
        <v>11</v>
      </c>
      <c r="I867" s="13" t="s">
        <v>14</v>
      </c>
      <c r="J867" s="13">
        <v>40</v>
      </c>
      <c r="K867" s="13">
        <v>4.5</v>
      </c>
      <c r="L867" s="6">
        <v>93078</v>
      </c>
      <c r="M867" s="48">
        <f t="shared" si="13"/>
        <v>16754040</v>
      </c>
      <c r="N867" s="49"/>
    </row>
    <row r="868" spans="1:14" ht="16.5" x14ac:dyDescent="0.3">
      <c r="A868" s="47">
        <v>54</v>
      </c>
      <c r="B868" s="13" t="s">
        <v>55</v>
      </c>
      <c r="C868" s="13">
        <v>54518</v>
      </c>
      <c r="D868" s="13" t="s">
        <v>217</v>
      </c>
      <c r="E868" s="13">
        <v>420202</v>
      </c>
      <c r="F868" s="13" t="s">
        <v>77</v>
      </c>
      <c r="G868" s="13" t="s">
        <v>76</v>
      </c>
      <c r="H868" s="13">
        <v>11</v>
      </c>
      <c r="I868" s="13" t="s">
        <v>14</v>
      </c>
      <c r="J868" s="13">
        <v>20</v>
      </c>
      <c r="K868" s="13">
        <v>4.5</v>
      </c>
      <c r="L868" s="6">
        <v>93078</v>
      </c>
      <c r="M868" s="48">
        <f t="shared" si="13"/>
        <v>8377020</v>
      </c>
      <c r="N868" s="49"/>
    </row>
    <row r="869" spans="1:14" ht="16.5" x14ac:dyDescent="0.3">
      <c r="A869" s="47">
        <v>54</v>
      </c>
      <c r="B869" s="13" t="s">
        <v>55</v>
      </c>
      <c r="C869" s="13">
        <v>54001</v>
      </c>
      <c r="D869" s="13" t="s">
        <v>56</v>
      </c>
      <c r="E869" s="13">
        <v>420201</v>
      </c>
      <c r="F869" s="13" t="s">
        <v>75</v>
      </c>
      <c r="G869" s="13" t="s">
        <v>76</v>
      </c>
      <c r="H869" s="13">
        <v>11</v>
      </c>
      <c r="I869" s="13" t="s">
        <v>14</v>
      </c>
      <c r="J869" s="13">
        <v>495</v>
      </c>
      <c r="K869" s="13">
        <v>4.5</v>
      </c>
      <c r="L869" s="6">
        <v>93078</v>
      </c>
      <c r="M869" s="48">
        <f t="shared" si="13"/>
        <v>207331245</v>
      </c>
      <c r="N869" s="49"/>
    </row>
    <row r="870" spans="1:14" ht="16.5" x14ac:dyDescent="0.3">
      <c r="A870" s="47">
        <v>54</v>
      </c>
      <c r="B870" s="13" t="s">
        <v>55</v>
      </c>
      <c r="C870" s="13">
        <v>54001</v>
      </c>
      <c r="D870" s="13" t="s">
        <v>56</v>
      </c>
      <c r="E870" s="13">
        <v>420202</v>
      </c>
      <c r="F870" s="13" t="s">
        <v>77</v>
      </c>
      <c r="G870" s="13" t="s">
        <v>76</v>
      </c>
      <c r="H870" s="13">
        <v>11</v>
      </c>
      <c r="I870" s="13" t="s">
        <v>14</v>
      </c>
      <c r="J870" s="13">
        <v>255</v>
      </c>
      <c r="K870" s="13">
        <v>4.5</v>
      </c>
      <c r="L870" s="6">
        <v>93078</v>
      </c>
      <c r="M870" s="48">
        <f t="shared" si="13"/>
        <v>106807005</v>
      </c>
      <c r="N870" s="49"/>
    </row>
    <row r="871" spans="1:14" ht="16.5" x14ac:dyDescent="0.3">
      <c r="A871" s="47">
        <v>54</v>
      </c>
      <c r="B871" s="13" t="s">
        <v>55</v>
      </c>
      <c r="C871" s="13">
        <v>54405</v>
      </c>
      <c r="D871" s="13" t="s">
        <v>558</v>
      </c>
      <c r="E871" s="13">
        <v>420201</v>
      </c>
      <c r="F871" s="13" t="s">
        <v>75</v>
      </c>
      <c r="G871" s="13" t="s">
        <v>76</v>
      </c>
      <c r="H871" s="13">
        <v>11</v>
      </c>
      <c r="I871" s="13" t="s">
        <v>14</v>
      </c>
      <c r="J871" s="13">
        <v>90</v>
      </c>
      <c r="K871" s="13">
        <v>4.5</v>
      </c>
      <c r="L871" s="6">
        <v>93078</v>
      </c>
      <c r="M871" s="48">
        <f t="shared" si="13"/>
        <v>37696590</v>
      </c>
      <c r="N871" s="49"/>
    </row>
    <row r="872" spans="1:14" ht="16.5" x14ac:dyDescent="0.3">
      <c r="A872" s="47">
        <v>54</v>
      </c>
      <c r="B872" s="13" t="s">
        <v>55</v>
      </c>
      <c r="C872" s="13">
        <v>54405</v>
      </c>
      <c r="D872" s="13" t="s">
        <v>558</v>
      </c>
      <c r="E872" s="13">
        <v>420202</v>
      </c>
      <c r="F872" s="13" t="s">
        <v>77</v>
      </c>
      <c r="G872" s="13" t="s">
        <v>76</v>
      </c>
      <c r="H872" s="13">
        <v>11</v>
      </c>
      <c r="I872" s="13" t="s">
        <v>14</v>
      </c>
      <c r="J872" s="13">
        <v>30</v>
      </c>
      <c r="K872" s="13">
        <v>4.5</v>
      </c>
      <c r="L872" s="6">
        <v>93078</v>
      </c>
      <c r="M872" s="48">
        <f t="shared" si="13"/>
        <v>12565530</v>
      </c>
      <c r="N872" s="49"/>
    </row>
    <row r="873" spans="1:14" ht="16.5" x14ac:dyDescent="0.3">
      <c r="A873" s="47">
        <v>86</v>
      </c>
      <c r="B873" s="13" t="s">
        <v>69</v>
      </c>
      <c r="C873" s="13">
        <v>86573</v>
      </c>
      <c r="D873" s="13" t="s">
        <v>275</v>
      </c>
      <c r="E873" s="13">
        <v>420201</v>
      </c>
      <c r="F873" s="13" t="s">
        <v>75</v>
      </c>
      <c r="G873" s="13" t="s">
        <v>76</v>
      </c>
      <c r="H873" s="13">
        <v>11</v>
      </c>
      <c r="I873" s="13" t="s">
        <v>14</v>
      </c>
      <c r="J873" s="13">
        <v>250</v>
      </c>
      <c r="K873" s="13">
        <v>4.5</v>
      </c>
      <c r="L873" s="6">
        <v>170302</v>
      </c>
      <c r="M873" s="48">
        <f t="shared" si="13"/>
        <v>191589750</v>
      </c>
      <c r="N873" s="49"/>
    </row>
    <row r="874" spans="1:14" ht="16.5" x14ac:dyDescent="0.3">
      <c r="A874" s="47">
        <v>86</v>
      </c>
      <c r="B874" s="13" t="s">
        <v>69</v>
      </c>
      <c r="C874" s="13">
        <v>86573</v>
      </c>
      <c r="D874" s="13" t="s">
        <v>275</v>
      </c>
      <c r="E874" s="13">
        <v>420202</v>
      </c>
      <c r="F874" s="13" t="s">
        <v>77</v>
      </c>
      <c r="G874" s="13" t="s">
        <v>76</v>
      </c>
      <c r="H874" s="13">
        <v>11</v>
      </c>
      <c r="I874" s="13" t="s">
        <v>14</v>
      </c>
      <c r="J874" s="13">
        <v>110</v>
      </c>
      <c r="K874" s="13">
        <v>4.5</v>
      </c>
      <c r="L874" s="6">
        <v>170302</v>
      </c>
      <c r="M874" s="48">
        <f t="shared" si="13"/>
        <v>84299490</v>
      </c>
      <c r="N874" s="49"/>
    </row>
    <row r="875" spans="1:14" ht="16.5" x14ac:dyDescent="0.3">
      <c r="A875" s="47">
        <v>86</v>
      </c>
      <c r="B875" s="13" t="s">
        <v>69</v>
      </c>
      <c r="C875" s="13">
        <v>86749</v>
      </c>
      <c r="D875" s="13" t="s">
        <v>276</v>
      </c>
      <c r="E875" s="13">
        <v>420201</v>
      </c>
      <c r="F875" s="13" t="s">
        <v>75</v>
      </c>
      <c r="G875" s="13" t="s">
        <v>76</v>
      </c>
      <c r="H875" s="13">
        <v>11</v>
      </c>
      <c r="I875" s="13" t="s">
        <v>14</v>
      </c>
      <c r="J875" s="13">
        <v>60</v>
      </c>
      <c r="K875" s="13">
        <v>4.5</v>
      </c>
      <c r="L875" s="6">
        <v>170302</v>
      </c>
      <c r="M875" s="48">
        <f t="shared" si="13"/>
        <v>45981540</v>
      </c>
      <c r="N875" s="49"/>
    </row>
    <row r="876" spans="1:14" ht="16.5" x14ac:dyDescent="0.3">
      <c r="A876" s="47">
        <v>86</v>
      </c>
      <c r="B876" s="13" t="s">
        <v>69</v>
      </c>
      <c r="C876" s="13">
        <v>86749</v>
      </c>
      <c r="D876" s="13" t="s">
        <v>276</v>
      </c>
      <c r="E876" s="13">
        <v>420202</v>
      </c>
      <c r="F876" s="13" t="s">
        <v>77</v>
      </c>
      <c r="G876" s="13" t="s">
        <v>76</v>
      </c>
      <c r="H876" s="13">
        <v>11</v>
      </c>
      <c r="I876" s="13" t="s">
        <v>14</v>
      </c>
      <c r="J876" s="13">
        <v>30</v>
      </c>
      <c r="K876" s="13">
        <v>4.5</v>
      </c>
      <c r="L876" s="6">
        <v>170302</v>
      </c>
      <c r="M876" s="48">
        <f t="shared" si="13"/>
        <v>22990770</v>
      </c>
      <c r="N876" s="49"/>
    </row>
    <row r="877" spans="1:14" ht="16.5" x14ac:dyDescent="0.3">
      <c r="A877" s="47">
        <v>86</v>
      </c>
      <c r="B877" s="13" t="s">
        <v>69</v>
      </c>
      <c r="C877" s="13">
        <v>86755</v>
      </c>
      <c r="D877" s="13" t="s">
        <v>277</v>
      </c>
      <c r="E877" s="13">
        <v>420201</v>
      </c>
      <c r="F877" s="13" t="s">
        <v>75</v>
      </c>
      <c r="G877" s="13" t="s">
        <v>76</v>
      </c>
      <c r="H877" s="13">
        <v>11</v>
      </c>
      <c r="I877" s="13" t="s">
        <v>14</v>
      </c>
      <c r="J877" s="13">
        <v>60</v>
      </c>
      <c r="K877" s="13">
        <v>4.5</v>
      </c>
      <c r="L877" s="6">
        <v>170302</v>
      </c>
      <c r="M877" s="48">
        <f t="shared" si="13"/>
        <v>45981540</v>
      </c>
      <c r="N877" s="49"/>
    </row>
    <row r="878" spans="1:14" ht="16.5" x14ac:dyDescent="0.3">
      <c r="A878" s="47">
        <v>86</v>
      </c>
      <c r="B878" s="13" t="s">
        <v>69</v>
      </c>
      <c r="C878" s="13">
        <v>86755</v>
      </c>
      <c r="D878" s="13" t="s">
        <v>277</v>
      </c>
      <c r="E878" s="13">
        <v>420202</v>
      </c>
      <c r="F878" s="13" t="s">
        <v>77</v>
      </c>
      <c r="G878" s="13" t="s">
        <v>76</v>
      </c>
      <c r="H878" s="13">
        <v>11</v>
      </c>
      <c r="I878" s="13" t="s">
        <v>14</v>
      </c>
      <c r="J878" s="13">
        <v>30</v>
      </c>
      <c r="K878" s="13">
        <v>4.5</v>
      </c>
      <c r="L878" s="6">
        <v>170302</v>
      </c>
      <c r="M878" s="48">
        <f t="shared" si="13"/>
        <v>22990770</v>
      </c>
      <c r="N878" s="49"/>
    </row>
    <row r="879" spans="1:14" ht="16.5" x14ac:dyDescent="0.3">
      <c r="A879" s="47">
        <v>86</v>
      </c>
      <c r="B879" s="13" t="s">
        <v>69</v>
      </c>
      <c r="C879" s="13">
        <v>86760</v>
      </c>
      <c r="D879" s="13" t="s">
        <v>278</v>
      </c>
      <c r="E879" s="13">
        <v>420201</v>
      </c>
      <c r="F879" s="13" t="s">
        <v>75</v>
      </c>
      <c r="G879" s="13" t="s">
        <v>76</v>
      </c>
      <c r="H879" s="13">
        <v>11</v>
      </c>
      <c r="I879" s="13" t="s">
        <v>14</v>
      </c>
      <c r="J879" s="13">
        <v>60</v>
      </c>
      <c r="K879" s="13">
        <v>4.5</v>
      </c>
      <c r="L879" s="6">
        <v>170302</v>
      </c>
      <c r="M879" s="48">
        <f t="shared" si="13"/>
        <v>45981540</v>
      </c>
      <c r="N879" s="49"/>
    </row>
    <row r="880" spans="1:14" ht="16.5" x14ac:dyDescent="0.3">
      <c r="A880" s="47">
        <v>86</v>
      </c>
      <c r="B880" s="13" t="s">
        <v>69</v>
      </c>
      <c r="C880" s="13">
        <v>86760</v>
      </c>
      <c r="D880" s="13" t="s">
        <v>278</v>
      </c>
      <c r="E880" s="13">
        <v>420202</v>
      </c>
      <c r="F880" s="13" t="s">
        <v>77</v>
      </c>
      <c r="G880" s="13" t="s">
        <v>76</v>
      </c>
      <c r="H880" s="13">
        <v>11</v>
      </c>
      <c r="I880" s="13" t="s">
        <v>14</v>
      </c>
      <c r="J880" s="13">
        <v>30</v>
      </c>
      <c r="K880" s="13">
        <v>4.5</v>
      </c>
      <c r="L880" s="6">
        <v>170302</v>
      </c>
      <c r="M880" s="48">
        <f t="shared" si="13"/>
        <v>22990770</v>
      </c>
      <c r="N880" s="49"/>
    </row>
    <row r="881" spans="1:14" ht="16.5" x14ac:dyDescent="0.3">
      <c r="A881" s="50">
        <v>86</v>
      </c>
      <c r="B881" s="13" t="s">
        <v>69</v>
      </c>
      <c r="C881" s="13">
        <v>86571</v>
      </c>
      <c r="D881" s="13" t="s">
        <v>71</v>
      </c>
      <c r="E881" s="13">
        <v>420201</v>
      </c>
      <c r="F881" s="13" t="s">
        <v>75</v>
      </c>
      <c r="G881" s="13" t="s">
        <v>76</v>
      </c>
      <c r="H881" s="13">
        <v>27</v>
      </c>
      <c r="I881" s="13" t="s">
        <v>14</v>
      </c>
      <c r="J881" s="13">
        <v>70</v>
      </c>
      <c r="K881" s="13">
        <v>4.5</v>
      </c>
      <c r="L881" s="6">
        <v>170302</v>
      </c>
      <c r="M881" s="48">
        <f t="shared" si="13"/>
        <v>53645130</v>
      </c>
      <c r="N881" s="49"/>
    </row>
    <row r="882" spans="1:14" ht="16.5" x14ac:dyDescent="0.3">
      <c r="A882" s="50">
        <v>86</v>
      </c>
      <c r="B882" s="13" t="s">
        <v>69</v>
      </c>
      <c r="C882" s="13">
        <v>86571</v>
      </c>
      <c r="D882" s="13" t="s">
        <v>71</v>
      </c>
      <c r="E882" s="13">
        <v>420202</v>
      </c>
      <c r="F882" s="13" t="s">
        <v>77</v>
      </c>
      <c r="G882" s="13" t="s">
        <v>76</v>
      </c>
      <c r="H882" s="13">
        <v>27</v>
      </c>
      <c r="I882" s="13" t="s">
        <v>14</v>
      </c>
      <c r="J882" s="13">
        <v>30</v>
      </c>
      <c r="K882" s="13">
        <v>4.5</v>
      </c>
      <c r="L882" s="6">
        <v>170302</v>
      </c>
      <c r="M882" s="48">
        <f t="shared" si="13"/>
        <v>22990770</v>
      </c>
      <c r="N882" s="49"/>
    </row>
    <row r="883" spans="1:14" ht="16.5" x14ac:dyDescent="0.3">
      <c r="A883" s="50">
        <v>86</v>
      </c>
      <c r="B883" s="13" t="s">
        <v>69</v>
      </c>
      <c r="C883" s="13">
        <v>86568</v>
      </c>
      <c r="D883" s="13" t="s">
        <v>70</v>
      </c>
      <c r="E883" s="13">
        <v>420201</v>
      </c>
      <c r="F883" s="13" t="s">
        <v>75</v>
      </c>
      <c r="G883" s="13" t="s">
        <v>76</v>
      </c>
      <c r="H883" s="13">
        <v>27</v>
      </c>
      <c r="I883" s="13" t="s">
        <v>14</v>
      </c>
      <c r="J883" s="13">
        <v>70</v>
      </c>
      <c r="K883" s="13">
        <v>4.5</v>
      </c>
      <c r="L883" s="6">
        <v>170302</v>
      </c>
      <c r="M883" s="48">
        <f t="shared" si="13"/>
        <v>53645130</v>
      </c>
      <c r="N883" s="49"/>
    </row>
    <row r="884" spans="1:14" ht="16.5" x14ac:dyDescent="0.3">
      <c r="A884" s="50">
        <v>86</v>
      </c>
      <c r="B884" s="13" t="s">
        <v>69</v>
      </c>
      <c r="C884" s="13">
        <v>86568</v>
      </c>
      <c r="D884" s="13" t="s">
        <v>70</v>
      </c>
      <c r="E884" s="13">
        <v>420202</v>
      </c>
      <c r="F884" s="13" t="s">
        <v>77</v>
      </c>
      <c r="G884" s="13" t="s">
        <v>76</v>
      </c>
      <c r="H884" s="13">
        <v>27</v>
      </c>
      <c r="I884" s="13" t="s">
        <v>14</v>
      </c>
      <c r="J884" s="13">
        <v>30</v>
      </c>
      <c r="K884" s="13">
        <v>4.5</v>
      </c>
      <c r="L884" s="6">
        <v>170302</v>
      </c>
      <c r="M884" s="48">
        <f t="shared" si="13"/>
        <v>22990770</v>
      </c>
      <c r="N884" s="49"/>
    </row>
    <row r="885" spans="1:14" ht="16.5" x14ac:dyDescent="0.3">
      <c r="A885" s="47">
        <v>63</v>
      </c>
      <c r="B885" s="13" t="s">
        <v>57</v>
      </c>
      <c r="C885" s="13">
        <v>63001</v>
      </c>
      <c r="D885" s="13" t="s">
        <v>218</v>
      </c>
      <c r="E885" s="13">
        <v>420201</v>
      </c>
      <c r="F885" s="13" t="s">
        <v>75</v>
      </c>
      <c r="G885" s="13" t="s">
        <v>76</v>
      </c>
      <c r="H885" s="13">
        <v>11</v>
      </c>
      <c r="I885" s="13" t="s">
        <v>14</v>
      </c>
      <c r="J885" s="13">
        <v>180</v>
      </c>
      <c r="K885" s="13">
        <v>4.5</v>
      </c>
      <c r="L885" s="6">
        <v>105255</v>
      </c>
      <c r="M885" s="48">
        <f t="shared" si="13"/>
        <v>85256550</v>
      </c>
      <c r="N885" s="49"/>
    </row>
    <row r="886" spans="1:14" ht="16.5" x14ac:dyDescent="0.3">
      <c r="A886" s="47">
        <v>63</v>
      </c>
      <c r="B886" s="13" t="s">
        <v>57</v>
      </c>
      <c r="C886" s="13">
        <v>63001</v>
      </c>
      <c r="D886" s="13" t="s">
        <v>218</v>
      </c>
      <c r="E886" s="13">
        <v>420202</v>
      </c>
      <c r="F886" s="13" t="s">
        <v>77</v>
      </c>
      <c r="G886" s="13" t="s">
        <v>76</v>
      </c>
      <c r="H886" s="13">
        <v>11</v>
      </c>
      <c r="I886" s="13" t="s">
        <v>14</v>
      </c>
      <c r="J886" s="13">
        <v>90</v>
      </c>
      <c r="K886" s="13">
        <v>4.5</v>
      </c>
      <c r="L886" s="6">
        <v>105255</v>
      </c>
      <c r="M886" s="48">
        <f t="shared" si="13"/>
        <v>42628275</v>
      </c>
      <c r="N886" s="49"/>
    </row>
    <row r="887" spans="1:14" ht="16.5" x14ac:dyDescent="0.3">
      <c r="A887" s="47">
        <v>63</v>
      </c>
      <c r="B887" s="13" t="s">
        <v>57</v>
      </c>
      <c r="C887" s="13">
        <v>63111</v>
      </c>
      <c r="D887" s="13" t="s">
        <v>219</v>
      </c>
      <c r="E887" s="13">
        <v>420201</v>
      </c>
      <c r="F887" s="13" t="s">
        <v>75</v>
      </c>
      <c r="G887" s="13" t="s">
        <v>76</v>
      </c>
      <c r="H887" s="13">
        <v>11</v>
      </c>
      <c r="I887" s="13" t="s">
        <v>14</v>
      </c>
      <c r="J887" s="13">
        <v>40</v>
      </c>
      <c r="K887" s="13">
        <v>4.5</v>
      </c>
      <c r="L887" s="6">
        <v>105255</v>
      </c>
      <c r="M887" s="48">
        <f t="shared" si="13"/>
        <v>18945900</v>
      </c>
      <c r="N887" s="49"/>
    </row>
    <row r="888" spans="1:14" ht="16.5" x14ac:dyDescent="0.3">
      <c r="A888" s="47">
        <v>63</v>
      </c>
      <c r="B888" s="13" t="s">
        <v>57</v>
      </c>
      <c r="C888" s="13">
        <v>63111</v>
      </c>
      <c r="D888" s="13" t="s">
        <v>219</v>
      </c>
      <c r="E888" s="13">
        <v>420202</v>
      </c>
      <c r="F888" s="13" t="s">
        <v>77</v>
      </c>
      <c r="G888" s="13" t="s">
        <v>76</v>
      </c>
      <c r="H888" s="13">
        <v>11</v>
      </c>
      <c r="I888" s="13" t="s">
        <v>14</v>
      </c>
      <c r="J888" s="13">
        <v>20</v>
      </c>
      <c r="K888" s="13">
        <v>4.5</v>
      </c>
      <c r="L888" s="6">
        <v>105255</v>
      </c>
      <c r="M888" s="48">
        <f t="shared" si="13"/>
        <v>9472950</v>
      </c>
      <c r="N888" s="49"/>
    </row>
    <row r="889" spans="1:14" ht="16.5" x14ac:dyDescent="0.3">
      <c r="A889" s="47">
        <v>63</v>
      </c>
      <c r="B889" s="13" t="s">
        <v>57</v>
      </c>
      <c r="C889" s="13">
        <v>63130</v>
      </c>
      <c r="D889" s="13" t="s">
        <v>220</v>
      </c>
      <c r="E889" s="13">
        <v>420201</v>
      </c>
      <c r="F889" s="13" t="s">
        <v>75</v>
      </c>
      <c r="G889" s="13" t="s">
        <v>76</v>
      </c>
      <c r="H889" s="13">
        <v>11</v>
      </c>
      <c r="I889" s="13" t="s">
        <v>14</v>
      </c>
      <c r="J889" s="13">
        <v>40</v>
      </c>
      <c r="K889" s="13">
        <v>4.5</v>
      </c>
      <c r="L889" s="6">
        <v>105255</v>
      </c>
      <c r="M889" s="48">
        <f t="shared" si="13"/>
        <v>18945900</v>
      </c>
      <c r="N889" s="49"/>
    </row>
    <row r="890" spans="1:14" ht="16.5" x14ac:dyDescent="0.3">
      <c r="A890" s="47">
        <v>63</v>
      </c>
      <c r="B890" s="13" t="s">
        <v>57</v>
      </c>
      <c r="C890" s="13">
        <v>63130</v>
      </c>
      <c r="D890" s="13" t="s">
        <v>220</v>
      </c>
      <c r="E890" s="13">
        <v>420202</v>
      </c>
      <c r="F890" s="13" t="s">
        <v>77</v>
      </c>
      <c r="G890" s="13" t="s">
        <v>76</v>
      </c>
      <c r="H890" s="13">
        <v>11</v>
      </c>
      <c r="I890" s="13" t="s">
        <v>14</v>
      </c>
      <c r="J890" s="13">
        <v>20</v>
      </c>
      <c r="K890" s="13">
        <v>4.5</v>
      </c>
      <c r="L890" s="6">
        <v>105255</v>
      </c>
      <c r="M890" s="48">
        <f t="shared" si="13"/>
        <v>9472950</v>
      </c>
      <c r="N890" s="49"/>
    </row>
    <row r="891" spans="1:14" ht="16.5" x14ac:dyDescent="0.3">
      <c r="A891" s="47">
        <v>63</v>
      </c>
      <c r="B891" s="13" t="s">
        <v>57</v>
      </c>
      <c r="C891" s="13">
        <v>63401</v>
      </c>
      <c r="D891" s="13" t="s">
        <v>58</v>
      </c>
      <c r="E891" s="13">
        <v>420201</v>
      </c>
      <c r="F891" s="13" t="s">
        <v>75</v>
      </c>
      <c r="G891" s="13" t="s">
        <v>76</v>
      </c>
      <c r="H891" s="13">
        <v>11</v>
      </c>
      <c r="I891" s="13" t="s">
        <v>14</v>
      </c>
      <c r="J891" s="13">
        <v>40</v>
      </c>
      <c r="K891" s="13">
        <v>4.5</v>
      </c>
      <c r="L891" s="6">
        <v>105255</v>
      </c>
      <c r="M891" s="48">
        <f t="shared" si="13"/>
        <v>18945900</v>
      </c>
      <c r="N891" s="49"/>
    </row>
    <row r="892" spans="1:14" ht="16.5" x14ac:dyDescent="0.3">
      <c r="A892" s="47">
        <v>63</v>
      </c>
      <c r="B892" s="13" t="s">
        <v>57</v>
      </c>
      <c r="C892" s="13">
        <v>63401</v>
      </c>
      <c r="D892" s="13" t="s">
        <v>58</v>
      </c>
      <c r="E892" s="13">
        <v>420202</v>
      </c>
      <c r="F892" s="13" t="s">
        <v>77</v>
      </c>
      <c r="G892" s="13" t="s">
        <v>76</v>
      </c>
      <c r="H892" s="13">
        <v>11</v>
      </c>
      <c r="I892" s="13" t="s">
        <v>14</v>
      </c>
      <c r="J892" s="13">
        <v>20</v>
      </c>
      <c r="K892" s="13">
        <v>4.5</v>
      </c>
      <c r="L892" s="6">
        <v>105255</v>
      </c>
      <c r="M892" s="48">
        <f t="shared" si="13"/>
        <v>9472950</v>
      </c>
      <c r="N892" s="49"/>
    </row>
    <row r="893" spans="1:14" ht="16.5" x14ac:dyDescent="0.3">
      <c r="A893" s="47">
        <v>63</v>
      </c>
      <c r="B893" s="13" t="s">
        <v>57</v>
      </c>
      <c r="C893" s="13">
        <v>63548</v>
      </c>
      <c r="D893" s="13" t="s">
        <v>221</v>
      </c>
      <c r="E893" s="13">
        <v>420201</v>
      </c>
      <c r="F893" s="13" t="s">
        <v>75</v>
      </c>
      <c r="G893" s="13" t="s">
        <v>76</v>
      </c>
      <c r="H893" s="13">
        <v>11</v>
      </c>
      <c r="I893" s="13" t="s">
        <v>14</v>
      </c>
      <c r="J893" s="13">
        <v>40</v>
      </c>
      <c r="K893" s="13">
        <v>4.5</v>
      </c>
      <c r="L893" s="6">
        <v>105255</v>
      </c>
      <c r="M893" s="48">
        <f t="shared" si="13"/>
        <v>18945900</v>
      </c>
      <c r="N893" s="49"/>
    </row>
    <row r="894" spans="1:14" ht="16.5" x14ac:dyDescent="0.3">
      <c r="A894" s="47">
        <v>63</v>
      </c>
      <c r="B894" s="13" t="s">
        <v>57</v>
      </c>
      <c r="C894" s="13">
        <v>63548</v>
      </c>
      <c r="D894" s="13" t="s">
        <v>221</v>
      </c>
      <c r="E894" s="13">
        <v>420202</v>
      </c>
      <c r="F894" s="13" t="s">
        <v>77</v>
      </c>
      <c r="G894" s="13" t="s">
        <v>76</v>
      </c>
      <c r="H894" s="13">
        <v>11</v>
      </c>
      <c r="I894" s="13" t="s">
        <v>14</v>
      </c>
      <c r="J894" s="13">
        <v>20</v>
      </c>
      <c r="K894" s="13">
        <v>4.5</v>
      </c>
      <c r="L894" s="6">
        <v>105255</v>
      </c>
      <c r="M894" s="48">
        <f t="shared" si="13"/>
        <v>9472950</v>
      </c>
      <c r="N894" s="49"/>
    </row>
    <row r="895" spans="1:14" ht="16.5" x14ac:dyDescent="0.3">
      <c r="A895" s="47">
        <v>63</v>
      </c>
      <c r="B895" s="13" t="s">
        <v>57</v>
      </c>
      <c r="C895" s="13">
        <v>63190</v>
      </c>
      <c r="D895" s="13" t="s">
        <v>450</v>
      </c>
      <c r="E895" s="13">
        <v>420201</v>
      </c>
      <c r="F895" s="13" t="s">
        <v>75</v>
      </c>
      <c r="G895" s="13" t="s">
        <v>76</v>
      </c>
      <c r="H895" s="13">
        <v>11</v>
      </c>
      <c r="I895" s="13" t="s">
        <v>14</v>
      </c>
      <c r="J895" s="13">
        <v>40</v>
      </c>
      <c r="K895" s="13">
        <v>4.5</v>
      </c>
      <c r="L895" s="6">
        <v>105255</v>
      </c>
      <c r="M895" s="48">
        <f t="shared" si="13"/>
        <v>18945900</v>
      </c>
      <c r="N895" s="49"/>
    </row>
    <row r="896" spans="1:14" ht="16.5" x14ac:dyDescent="0.3">
      <c r="A896" s="47">
        <v>63</v>
      </c>
      <c r="B896" s="13" t="s">
        <v>57</v>
      </c>
      <c r="C896" s="13">
        <v>63190</v>
      </c>
      <c r="D896" s="13" t="s">
        <v>450</v>
      </c>
      <c r="E896" s="13">
        <v>420202</v>
      </c>
      <c r="F896" s="13" t="s">
        <v>77</v>
      </c>
      <c r="G896" s="13" t="s">
        <v>76</v>
      </c>
      <c r="H896" s="13">
        <v>11</v>
      </c>
      <c r="I896" s="13" t="s">
        <v>14</v>
      </c>
      <c r="J896" s="13">
        <v>20</v>
      </c>
      <c r="K896" s="13">
        <v>4.5</v>
      </c>
      <c r="L896" s="6">
        <v>105255</v>
      </c>
      <c r="M896" s="48">
        <f t="shared" si="13"/>
        <v>9472950</v>
      </c>
      <c r="N896" s="49"/>
    </row>
    <row r="897" spans="1:14" ht="16.5" x14ac:dyDescent="0.3">
      <c r="A897" s="47">
        <v>63</v>
      </c>
      <c r="B897" s="13" t="s">
        <v>57</v>
      </c>
      <c r="C897" s="13">
        <v>63272</v>
      </c>
      <c r="D897" s="13" t="s">
        <v>451</v>
      </c>
      <c r="E897" s="13">
        <v>420201</v>
      </c>
      <c r="F897" s="13" t="s">
        <v>75</v>
      </c>
      <c r="G897" s="13" t="s">
        <v>76</v>
      </c>
      <c r="H897" s="13">
        <v>11</v>
      </c>
      <c r="I897" s="13" t="s">
        <v>14</v>
      </c>
      <c r="J897" s="13">
        <v>40</v>
      </c>
      <c r="K897" s="13">
        <v>4.5</v>
      </c>
      <c r="L897" s="6">
        <v>105255</v>
      </c>
      <c r="M897" s="48">
        <f t="shared" si="13"/>
        <v>18945900</v>
      </c>
      <c r="N897" s="49"/>
    </row>
    <row r="898" spans="1:14" ht="16.5" x14ac:dyDescent="0.3">
      <c r="A898" s="47">
        <v>63</v>
      </c>
      <c r="B898" s="13" t="s">
        <v>57</v>
      </c>
      <c r="C898" s="13">
        <v>63272</v>
      </c>
      <c r="D898" s="13" t="s">
        <v>451</v>
      </c>
      <c r="E898" s="13">
        <v>420202</v>
      </c>
      <c r="F898" s="13" t="s">
        <v>77</v>
      </c>
      <c r="G898" s="13" t="s">
        <v>76</v>
      </c>
      <c r="H898" s="13">
        <v>11</v>
      </c>
      <c r="I898" s="13" t="s">
        <v>14</v>
      </c>
      <c r="J898" s="13">
        <v>20</v>
      </c>
      <c r="K898" s="13">
        <v>4.5</v>
      </c>
      <c r="L898" s="6">
        <v>105255</v>
      </c>
      <c r="M898" s="48">
        <f t="shared" si="13"/>
        <v>9472950</v>
      </c>
      <c r="N898" s="49"/>
    </row>
    <row r="899" spans="1:14" ht="16.5" x14ac:dyDescent="0.3">
      <c r="A899" s="47">
        <v>63</v>
      </c>
      <c r="B899" s="13" t="s">
        <v>57</v>
      </c>
      <c r="C899" s="13">
        <v>63470</v>
      </c>
      <c r="D899" s="13" t="s">
        <v>452</v>
      </c>
      <c r="E899" s="13">
        <v>420201</v>
      </c>
      <c r="F899" s="13" t="s">
        <v>75</v>
      </c>
      <c r="G899" s="13" t="s">
        <v>76</v>
      </c>
      <c r="H899" s="13">
        <v>11</v>
      </c>
      <c r="I899" s="13" t="s">
        <v>14</v>
      </c>
      <c r="J899" s="13">
        <v>40</v>
      </c>
      <c r="K899" s="13">
        <v>4.5</v>
      </c>
      <c r="L899" s="6">
        <v>105255</v>
      </c>
      <c r="M899" s="48">
        <f t="shared" ref="M899:M962" si="14">J899*K899*L899</f>
        <v>18945900</v>
      </c>
      <c r="N899" s="49"/>
    </row>
    <row r="900" spans="1:14" ht="16.5" x14ac:dyDescent="0.3">
      <c r="A900" s="47">
        <v>63</v>
      </c>
      <c r="B900" s="13" t="s">
        <v>57</v>
      </c>
      <c r="C900" s="13">
        <v>63470</v>
      </c>
      <c r="D900" s="13" t="s">
        <v>452</v>
      </c>
      <c r="E900" s="13">
        <v>420202</v>
      </c>
      <c r="F900" s="13" t="s">
        <v>77</v>
      </c>
      <c r="G900" s="13" t="s">
        <v>76</v>
      </c>
      <c r="H900" s="13">
        <v>11</v>
      </c>
      <c r="I900" s="13" t="s">
        <v>14</v>
      </c>
      <c r="J900" s="13">
        <v>20</v>
      </c>
      <c r="K900" s="13">
        <v>4.5</v>
      </c>
      <c r="L900" s="6">
        <v>105255</v>
      </c>
      <c r="M900" s="48">
        <f t="shared" si="14"/>
        <v>9472950</v>
      </c>
      <c r="N900" s="49"/>
    </row>
    <row r="901" spans="1:14" ht="16.5" x14ac:dyDescent="0.3">
      <c r="A901" s="47">
        <v>63</v>
      </c>
      <c r="B901" s="13" t="s">
        <v>57</v>
      </c>
      <c r="C901" s="13">
        <v>63594</v>
      </c>
      <c r="D901" s="13" t="s">
        <v>453</v>
      </c>
      <c r="E901" s="13">
        <v>420201</v>
      </c>
      <c r="F901" s="13" t="s">
        <v>75</v>
      </c>
      <c r="G901" s="13" t="s">
        <v>76</v>
      </c>
      <c r="H901" s="13">
        <v>11</v>
      </c>
      <c r="I901" s="13" t="s">
        <v>14</v>
      </c>
      <c r="J901" s="13">
        <v>40</v>
      </c>
      <c r="K901" s="13">
        <v>4.5</v>
      </c>
      <c r="L901" s="6">
        <v>105255</v>
      </c>
      <c r="M901" s="48">
        <f t="shared" si="14"/>
        <v>18945900</v>
      </c>
      <c r="N901" s="49"/>
    </row>
    <row r="902" spans="1:14" ht="16.5" x14ac:dyDescent="0.3">
      <c r="A902" s="47">
        <v>63</v>
      </c>
      <c r="B902" s="13" t="s">
        <v>57</v>
      </c>
      <c r="C902" s="13">
        <v>63594</v>
      </c>
      <c r="D902" s="13" t="s">
        <v>453</v>
      </c>
      <c r="E902" s="13">
        <v>420202</v>
      </c>
      <c r="F902" s="13" t="s">
        <v>77</v>
      </c>
      <c r="G902" s="13" t="s">
        <v>76</v>
      </c>
      <c r="H902" s="13">
        <v>11</v>
      </c>
      <c r="I902" s="13" t="s">
        <v>14</v>
      </c>
      <c r="J902" s="13">
        <v>20</v>
      </c>
      <c r="K902" s="13">
        <v>4.5</v>
      </c>
      <c r="L902" s="6">
        <v>105255</v>
      </c>
      <c r="M902" s="48">
        <f t="shared" si="14"/>
        <v>9472950</v>
      </c>
      <c r="N902" s="49"/>
    </row>
    <row r="903" spans="1:14" ht="16.5" x14ac:dyDescent="0.3">
      <c r="A903" s="47">
        <v>63</v>
      </c>
      <c r="B903" s="13" t="s">
        <v>57</v>
      </c>
      <c r="C903" s="13">
        <v>63302</v>
      </c>
      <c r="D903" s="13" t="s">
        <v>454</v>
      </c>
      <c r="E903" s="13">
        <v>420201</v>
      </c>
      <c r="F903" s="13" t="s">
        <v>75</v>
      </c>
      <c r="G903" s="13" t="s">
        <v>76</v>
      </c>
      <c r="H903" s="13">
        <v>11</v>
      </c>
      <c r="I903" s="13" t="s">
        <v>14</v>
      </c>
      <c r="J903" s="13">
        <v>40</v>
      </c>
      <c r="K903" s="13">
        <v>4.5</v>
      </c>
      <c r="L903" s="6">
        <v>105255</v>
      </c>
      <c r="M903" s="48">
        <f t="shared" si="14"/>
        <v>18945900</v>
      </c>
      <c r="N903" s="49"/>
    </row>
    <row r="904" spans="1:14" ht="16.5" x14ac:dyDescent="0.3">
      <c r="A904" s="47">
        <v>63</v>
      </c>
      <c r="B904" s="13" t="s">
        <v>57</v>
      </c>
      <c r="C904" s="13">
        <v>63302</v>
      </c>
      <c r="D904" s="13" t="s">
        <v>454</v>
      </c>
      <c r="E904" s="13">
        <v>420202</v>
      </c>
      <c r="F904" s="13" t="s">
        <v>77</v>
      </c>
      <c r="G904" s="13" t="s">
        <v>76</v>
      </c>
      <c r="H904" s="13">
        <v>11</v>
      </c>
      <c r="I904" s="13" t="s">
        <v>14</v>
      </c>
      <c r="J904" s="13">
        <v>20</v>
      </c>
      <c r="K904" s="13">
        <v>4.5</v>
      </c>
      <c r="L904" s="6">
        <v>105255</v>
      </c>
      <c r="M904" s="48">
        <f t="shared" si="14"/>
        <v>9472950</v>
      </c>
      <c r="N904" s="49"/>
    </row>
    <row r="905" spans="1:14" ht="16.5" x14ac:dyDescent="0.3">
      <c r="A905" s="41">
        <v>66</v>
      </c>
      <c r="B905" s="4" t="s">
        <v>222</v>
      </c>
      <c r="C905" s="4">
        <v>66001</v>
      </c>
      <c r="D905" s="4" t="s">
        <v>523</v>
      </c>
      <c r="E905" s="4">
        <v>420207</v>
      </c>
      <c r="F905" s="4" t="s">
        <v>187</v>
      </c>
      <c r="G905" s="4" t="s">
        <v>188</v>
      </c>
      <c r="H905" s="4">
        <v>14</v>
      </c>
      <c r="I905" s="4" t="s">
        <v>189</v>
      </c>
      <c r="J905" s="4">
        <v>250</v>
      </c>
      <c r="K905" s="4">
        <v>4.5</v>
      </c>
      <c r="L905" s="6">
        <v>94059</v>
      </c>
      <c r="M905" s="9">
        <f t="shared" si="14"/>
        <v>105816375</v>
      </c>
      <c r="N905" s="13"/>
    </row>
    <row r="906" spans="1:14" ht="16.5" x14ac:dyDescent="0.3">
      <c r="A906" s="41">
        <v>66</v>
      </c>
      <c r="B906" s="4" t="s">
        <v>222</v>
      </c>
      <c r="C906" s="4">
        <v>66001</v>
      </c>
      <c r="D906" s="4" t="s">
        <v>523</v>
      </c>
      <c r="E906" s="4">
        <v>420208</v>
      </c>
      <c r="F906" s="4" t="s">
        <v>190</v>
      </c>
      <c r="G906" s="4" t="s">
        <v>188</v>
      </c>
      <c r="H906" s="4">
        <v>14</v>
      </c>
      <c r="I906" s="4" t="s">
        <v>189</v>
      </c>
      <c r="J906" s="4">
        <v>120</v>
      </c>
      <c r="K906" s="4">
        <v>4.5</v>
      </c>
      <c r="L906" s="6">
        <v>94059</v>
      </c>
      <c r="M906" s="9">
        <f t="shared" si="14"/>
        <v>50791860</v>
      </c>
      <c r="N906" s="13"/>
    </row>
    <row r="907" spans="1:14" ht="16.5" x14ac:dyDescent="0.3">
      <c r="A907" s="41">
        <v>66</v>
      </c>
      <c r="B907" s="4" t="s">
        <v>222</v>
      </c>
      <c r="C907" s="4">
        <v>66440</v>
      </c>
      <c r="D907" s="4" t="s">
        <v>225</v>
      </c>
      <c r="E907" s="4">
        <v>420207</v>
      </c>
      <c r="F907" s="4" t="s">
        <v>187</v>
      </c>
      <c r="G907" s="4" t="s">
        <v>188</v>
      </c>
      <c r="H907" s="4">
        <v>14</v>
      </c>
      <c r="I907" s="4" t="s">
        <v>189</v>
      </c>
      <c r="J907" s="4">
        <v>70</v>
      </c>
      <c r="K907" s="4">
        <v>4.5</v>
      </c>
      <c r="L907" s="6">
        <v>94059</v>
      </c>
      <c r="M907" s="9">
        <f t="shared" si="14"/>
        <v>29628585</v>
      </c>
      <c r="N907" s="13"/>
    </row>
    <row r="908" spans="1:14" ht="16.5" x14ac:dyDescent="0.3">
      <c r="A908" s="41">
        <v>66</v>
      </c>
      <c r="B908" s="4" t="s">
        <v>222</v>
      </c>
      <c r="C908" s="4">
        <v>66440</v>
      </c>
      <c r="D908" s="4" t="s">
        <v>225</v>
      </c>
      <c r="E908" s="4">
        <v>420208</v>
      </c>
      <c r="F908" s="4" t="s">
        <v>190</v>
      </c>
      <c r="G908" s="4" t="s">
        <v>188</v>
      </c>
      <c r="H908" s="4">
        <v>14</v>
      </c>
      <c r="I908" s="4" t="s">
        <v>189</v>
      </c>
      <c r="J908" s="4">
        <v>30</v>
      </c>
      <c r="K908" s="4">
        <v>4.5</v>
      </c>
      <c r="L908" s="6">
        <v>94059</v>
      </c>
      <c r="M908" s="9">
        <f t="shared" si="14"/>
        <v>12697965</v>
      </c>
      <c r="N908" s="13"/>
    </row>
    <row r="909" spans="1:14" ht="16.5" x14ac:dyDescent="0.3">
      <c r="A909" s="47">
        <v>66</v>
      </c>
      <c r="B909" s="13" t="s">
        <v>222</v>
      </c>
      <c r="C909" s="13">
        <v>66045</v>
      </c>
      <c r="D909" s="13" t="s">
        <v>223</v>
      </c>
      <c r="E909" s="4">
        <v>420207</v>
      </c>
      <c r="F909" s="4" t="s">
        <v>187</v>
      </c>
      <c r="G909" s="4" t="s">
        <v>188</v>
      </c>
      <c r="H909" s="4">
        <v>14</v>
      </c>
      <c r="I909" s="4" t="s">
        <v>189</v>
      </c>
      <c r="J909" s="13">
        <v>60</v>
      </c>
      <c r="K909" s="13">
        <v>4.5</v>
      </c>
      <c r="L909" s="6">
        <v>94059</v>
      </c>
      <c r="M909" s="48">
        <f t="shared" si="14"/>
        <v>25395930</v>
      </c>
      <c r="N909" s="49"/>
    </row>
    <row r="910" spans="1:14" ht="16.5" x14ac:dyDescent="0.3">
      <c r="A910" s="47">
        <v>66</v>
      </c>
      <c r="B910" s="13" t="s">
        <v>222</v>
      </c>
      <c r="C910" s="13">
        <v>66045</v>
      </c>
      <c r="D910" s="13" t="s">
        <v>223</v>
      </c>
      <c r="E910" s="4">
        <v>420208</v>
      </c>
      <c r="F910" s="4" t="s">
        <v>190</v>
      </c>
      <c r="G910" s="4" t="s">
        <v>188</v>
      </c>
      <c r="H910" s="4">
        <v>14</v>
      </c>
      <c r="I910" s="4" t="s">
        <v>189</v>
      </c>
      <c r="J910" s="13">
        <v>30</v>
      </c>
      <c r="K910" s="13">
        <v>4.5</v>
      </c>
      <c r="L910" s="6">
        <v>94059</v>
      </c>
      <c r="M910" s="48">
        <f t="shared" si="14"/>
        <v>12697965</v>
      </c>
      <c r="N910" s="49"/>
    </row>
    <row r="911" spans="1:14" ht="16.5" x14ac:dyDescent="0.3">
      <c r="A911" s="47">
        <v>66</v>
      </c>
      <c r="B911" s="13" t="s">
        <v>222</v>
      </c>
      <c r="C911" s="13">
        <v>66088</v>
      </c>
      <c r="D911" s="13" t="s">
        <v>224</v>
      </c>
      <c r="E911" s="4">
        <v>420207</v>
      </c>
      <c r="F911" s="4" t="s">
        <v>187</v>
      </c>
      <c r="G911" s="4" t="s">
        <v>188</v>
      </c>
      <c r="H911" s="4">
        <v>14</v>
      </c>
      <c r="I911" s="4" t="s">
        <v>189</v>
      </c>
      <c r="J911" s="13">
        <v>60</v>
      </c>
      <c r="K911" s="13">
        <v>4.5</v>
      </c>
      <c r="L911" s="6">
        <v>94059</v>
      </c>
      <c r="M911" s="48">
        <f t="shared" si="14"/>
        <v>25395930</v>
      </c>
      <c r="N911" s="49"/>
    </row>
    <row r="912" spans="1:14" ht="16.5" x14ac:dyDescent="0.3">
      <c r="A912" s="47">
        <v>66</v>
      </c>
      <c r="B912" s="13" t="s">
        <v>222</v>
      </c>
      <c r="C912" s="13">
        <v>66088</v>
      </c>
      <c r="D912" s="13" t="s">
        <v>224</v>
      </c>
      <c r="E912" s="4">
        <v>420208</v>
      </c>
      <c r="F912" s="4" t="s">
        <v>190</v>
      </c>
      <c r="G912" s="4" t="s">
        <v>188</v>
      </c>
      <c r="H912" s="4">
        <v>14</v>
      </c>
      <c r="I912" s="4" t="s">
        <v>189</v>
      </c>
      <c r="J912" s="13">
        <v>30</v>
      </c>
      <c r="K912" s="13">
        <v>4.5</v>
      </c>
      <c r="L912" s="6">
        <v>94059</v>
      </c>
      <c r="M912" s="48">
        <f t="shared" si="14"/>
        <v>12697965</v>
      </c>
      <c r="N912" s="49"/>
    </row>
    <row r="913" spans="1:14" ht="16.5" x14ac:dyDescent="0.3">
      <c r="A913" s="47">
        <v>66</v>
      </c>
      <c r="B913" s="13" t="s">
        <v>222</v>
      </c>
      <c r="C913" s="13">
        <v>66440</v>
      </c>
      <c r="D913" s="13" t="s">
        <v>225</v>
      </c>
      <c r="E913" s="4">
        <v>420207</v>
      </c>
      <c r="F913" s="4" t="s">
        <v>187</v>
      </c>
      <c r="G913" s="4" t="s">
        <v>188</v>
      </c>
      <c r="H913" s="4">
        <v>14</v>
      </c>
      <c r="I913" s="4" t="s">
        <v>189</v>
      </c>
      <c r="J913" s="13">
        <v>60</v>
      </c>
      <c r="K913" s="13">
        <v>4.5</v>
      </c>
      <c r="L913" s="6">
        <v>94059</v>
      </c>
      <c r="M913" s="48">
        <f t="shared" si="14"/>
        <v>25395930</v>
      </c>
      <c r="N913" s="49"/>
    </row>
    <row r="914" spans="1:14" ht="16.5" x14ac:dyDescent="0.3">
      <c r="A914" s="47">
        <v>66</v>
      </c>
      <c r="B914" s="13" t="s">
        <v>222</v>
      </c>
      <c r="C914" s="13">
        <v>66440</v>
      </c>
      <c r="D914" s="13" t="s">
        <v>225</v>
      </c>
      <c r="E914" s="4">
        <v>420208</v>
      </c>
      <c r="F914" s="4" t="s">
        <v>190</v>
      </c>
      <c r="G914" s="4" t="s">
        <v>188</v>
      </c>
      <c r="H914" s="4">
        <v>14</v>
      </c>
      <c r="I914" s="4" t="s">
        <v>189</v>
      </c>
      <c r="J914" s="13">
        <v>30</v>
      </c>
      <c r="K914" s="13">
        <v>4.5</v>
      </c>
      <c r="L914" s="6">
        <v>94059</v>
      </c>
      <c r="M914" s="48">
        <f t="shared" si="14"/>
        <v>12697965</v>
      </c>
      <c r="N914" s="49"/>
    </row>
    <row r="915" spans="1:14" ht="16.5" x14ac:dyDescent="0.3">
      <c r="A915" s="47">
        <v>66</v>
      </c>
      <c r="B915" s="13" t="s">
        <v>222</v>
      </c>
      <c r="C915" s="13">
        <v>66456</v>
      </c>
      <c r="D915" s="13" t="s">
        <v>226</v>
      </c>
      <c r="E915" s="4">
        <v>420207</v>
      </c>
      <c r="F915" s="4" t="s">
        <v>187</v>
      </c>
      <c r="G915" s="4" t="s">
        <v>188</v>
      </c>
      <c r="H915" s="4">
        <v>14</v>
      </c>
      <c r="I915" s="4" t="s">
        <v>189</v>
      </c>
      <c r="J915" s="13">
        <v>60</v>
      </c>
      <c r="K915" s="13">
        <v>4.5</v>
      </c>
      <c r="L915" s="6">
        <v>94059</v>
      </c>
      <c r="M915" s="48">
        <f t="shared" si="14"/>
        <v>25395930</v>
      </c>
      <c r="N915" s="49"/>
    </row>
    <row r="916" spans="1:14" ht="16.5" x14ac:dyDescent="0.3">
      <c r="A916" s="47">
        <v>66</v>
      </c>
      <c r="B916" s="13" t="s">
        <v>222</v>
      </c>
      <c r="C916" s="13">
        <v>66456</v>
      </c>
      <c r="D916" s="13" t="s">
        <v>226</v>
      </c>
      <c r="E916" s="4">
        <v>420208</v>
      </c>
      <c r="F916" s="4" t="s">
        <v>190</v>
      </c>
      <c r="G916" s="4" t="s">
        <v>188</v>
      </c>
      <c r="H916" s="4">
        <v>14</v>
      </c>
      <c r="I916" s="4" t="s">
        <v>189</v>
      </c>
      <c r="J916" s="13">
        <v>30</v>
      </c>
      <c r="K916" s="13">
        <v>4.5</v>
      </c>
      <c r="L916" s="6">
        <v>94059</v>
      </c>
      <c r="M916" s="48">
        <f t="shared" si="14"/>
        <v>12697965</v>
      </c>
      <c r="N916" s="49"/>
    </row>
    <row r="917" spans="1:14" ht="16.5" x14ac:dyDescent="0.3">
      <c r="A917" s="47">
        <v>66</v>
      </c>
      <c r="B917" s="13" t="s">
        <v>222</v>
      </c>
      <c r="C917" s="13">
        <v>66572</v>
      </c>
      <c r="D917" s="13" t="s">
        <v>227</v>
      </c>
      <c r="E917" s="4">
        <v>420207</v>
      </c>
      <c r="F917" s="4" t="s">
        <v>187</v>
      </c>
      <c r="G917" s="4" t="s">
        <v>188</v>
      </c>
      <c r="H917" s="4">
        <v>14</v>
      </c>
      <c r="I917" s="4" t="s">
        <v>189</v>
      </c>
      <c r="J917" s="13">
        <v>60</v>
      </c>
      <c r="K917" s="13">
        <v>4.5</v>
      </c>
      <c r="L917" s="6">
        <v>94059</v>
      </c>
      <c r="M917" s="48">
        <f t="shared" si="14"/>
        <v>25395930</v>
      </c>
      <c r="N917" s="49"/>
    </row>
    <row r="918" spans="1:14" ht="16.5" x14ac:dyDescent="0.3">
      <c r="A918" s="47">
        <v>66</v>
      </c>
      <c r="B918" s="13" t="s">
        <v>222</v>
      </c>
      <c r="C918" s="13">
        <v>66572</v>
      </c>
      <c r="D918" s="13" t="s">
        <v>227</v>
      </c>
      <c r="E918" s="4">
        <v>420208</v>
      </c>
      <c r="F918" s="4" t="s">
        <v>190</v>
      </c>
      <c r="G918" s="4" t="s">
        <v>188</v>
      </c>
      <c r="H918" s="4">
        <v>14</v>
      </c>
      <c r="I918" s="4" t="s">
        <v>189</v>
      </c>
      <c r="J918" s="13">
        <v>30</v>
      </c>
      <c r="K918" s="13">
        <v>4.5</v>
      </c>
      <c r="L918" s="6">
        <v>94059</v>
      </c>
      <c r="M918" s="48">
        <f t="shared" si="14"/>
        <v>12697965</v>
      </c>
      <c r="N918" s="49"/>
    </row>
    <row r="919" spans="1:14" ht="16.5" x14ac:dyDescent="0.3">
      <c r="A919" s="47">
        <v>66</v>
      </c>
      <c r="B919" s="13" t="s">
        <v>222</v>
      </c>
      <c r="C919" s="13">
        <v>66682</v>
      </c>
      <c r="D919" s="13" t="s">
        <v>228</v>
      </c>
      <c r="E919" s="4">
        <v>420207</v>
      </c>
      <c r="F919" s="4" t="s">
        <v>187</v>
      </c>
      <c r="G919" s="4" t="s">
        <v>188</v>
      </c>
      <c r="H919" s="4">
        <v>14</v>
      </c>
      <c r="I919" s="4" t="s">
        <v>189</v>
      </c>
      <c r="J919" s="13">
        <v>60</v>
      </c>
      <c r="K919" s="13">
        <v>4.5</v>
      </c>
      <c r="L919" s="6">
        <v>94059</v>
      </c>
      <c r="M919" s="48">
        <f t="shared" si="14"/>
        <v>25395930</v>
      </c>
      <c r="N919" s="49"/>
    </row>
    <row r="920" spans="1:14" ht="16.5" x14ac:dyDescent="0.3">
      <c r="A920" s="47">
        <v>66</v>
      </c>
      <c r="B920" s="13" t="s">
        <v>222</v>
      </c>
      <c r="C920" s="13">
        <v>66682</v>
      </c>
      <c r="D920" s="13" t="s">
        <v>228</v>
      </c>
      <c r="E920" s="4">
        <v>420208</v>
      </c>
      <c r="F920" s="4" t="s">
        <v>190</v>
      </c>
      <c r="G920" s="4" t="s">
        <v>188</v>
      </c>
      <c r="H920" s="4">
        <v>14</v>
      </c>
      <c r="I920" s="4" t="s">
        <v>189</v>
      </c>
      <c r="J920" s="13">
        <v>30</v>
      </c>
      <c r="K920" s="13">
        <v>4.5</v>
      </c>
      <c r="L920" s="6">
        <v>94059</v>
      </c>
      <c r="M920" s="48">
        <f t="shared" si="14"/>
        <v>12697965</v>
      </c>
      <c r="N920" s="49"/>
    </row>
    <row r="921" spans="1:14" ht="16.5" x14ac:dyDescent="0.3">
      <c r="A921" s="47">
        <v>66</v>
      </c>
      <c r="B921" s="13" t="s">
        <v>222</v>
      </c>
      <c r="C921" s="13">
        <v>66383</v>
      </c>
      <c r="D921" s="13" t="s">
        <v>455</v>
      </c>
      <c r="E921" s="4">
        <v>420207</v>
      </c>
      <c r="F921" s="4" t="s">
        <v>187</v>
      </c>
      <c r="G921" s="4" t="s">
        <v>188</v>
      </c>
      <c r="H921" s="4">
        <v>14</v>
      </c>
      <c r="I921" s="4" t="s">
        <v>189</v>
      </c>
      <c r="J921" s="13">
        <v>60</v>
      </c>
      <c r="K921" s="13">
        <v>4.5</v>
      </c>
      <c r="L921" s="6">
        <v>94059</v>
      </c>
      <c r="M921" s="48">
        <f t="shared" si="14"/>
        <v>25395930</v>
      </c>
      <c r="N921" s="49"/>
    </row>
    <row r="922" spans="1:14" ht="16.5" x14ac:dyDescent="0.3">
      <c r="A922" s="47">
        <v>66</v>
      </c>
      <c r="B922" s="13" t="s">
        <v>222</v>
      </c>
      <c r="C922" s="13">
        <v>66383</v>
      </c>
      <c r="D922" s="13" t="s">
        <v>455</v>
      </c>
      <c r="E922" s="4">
        <v>420208</v>
      </c>
      <c r="F922" s="4" t="s">
        <v>190</v>
      </c>
      <c r="G922" s="4" t="s">
        <v>188</v>
      </c>
      <c r="H922" s="4">
        <v>14</v>
      </c>
      <c r="I922" s="4" t="s">
        <v>189</v>
      </c>
      <c r="J922" s="13">
        <v>30</v>
      </c>
      <c r="K922" s="13">
        <v>4.5</v>
      </c>
      <c r="L922" s="6">
        <v>94059</v>
      </c>
      <c r="M922" s="48">
        <f t="shared" si="14"/>
        <v>12697965</v>
      </c>
      <c r="N922" s="49"/>
    </row>
    <row r="923" spans="1:14" ht="16.5" x14ac:dyDescent="0.3">
      <c r="A923" s="47">
        <v>66</v>
      </c>
      <c r="B923" s="13" t="s">
        <v>222</v>
      </c>
      <c r="C923" s="13">
        <v>66400</v>
      </c>
      <c r="D923" s="13" t="s">
        <v>456</v>
      </c>
      <c r="E923" s="4">
        <v>420207</v>
      </c>
      <c r="F923" s="4" t="s">
        <v>187</v>
      </c>
      <c r="G923" s="4" t="s">
        <v>188</v>
      </c>
      <c r="H923" s="4">
        <v>14</v>
      </c>
      <c r="I923" s="4" t="s">
        <v>189</v>
      </c>
      <c r="J923" s="13">
        <v>60</v>
      </c>
      <c r="K923" s="13">
        <v>4.5</v>
      </c>
      <c r="L923" s="6">
        <v>94059</v>
      </c>
      <c r="M923" s="48">
        <f t="shared" si="14"/>
        <v>25395930</v>
      </c>
      <c r="N923" s="49"/>
    </row>
    <row r="924" spans="1:14" ht="16.5" x14ac:dyDescent="0.3">
      <c r="A924" s="47">
        <v>66</v>
      </c>
      <c r="B924" s="13" t="s">
        <v>222</v>
      </c>
      <c r="C924" s="13">
        <v>66400</v>
      </c>
      <c r="D924" s="13" t="s">
        <v>456</v>
      </c>
      <c r="E924" s="4">
        <v>420208</v>
      </c>
      <c r="F924" s="4" t="s">
        <v>190</v>
      </c>
      <c r="G924" s="4" t="s">
        <v>188</v>
      </c>
      <c r="H924" s="4">
        <v>14</v>
      </c>
      <c r="I924" s="4" t="s">
        <v>189</v>
      </c>
      <c r="J924" s="13">
        <v>30</v>
      </c>
      <c r="K924" s="13">
        <v>4.5</v>
      </c>
      <c r="L924" s="6">
        <v>94059</v>
      </c>
      <c r="M924" s="48">
        <f t="shared" si="14"/>
        <v>12697965</v>
      </c>
      <c r="N924" s="49"/>
    </row>
    <row r="925" spans="1:14" ht="16.5" x14ac:dyDescent="0.3">
      <c r="A925" s="47">
        <v>66</v>
      </c>
      <c r="B925" s="13" t="s">
        <v>222</v>
      </c>
      <c r="C925" s="13">
        <v>66687</v>
      </c>
      <c r="D925" s="13" t="s">
        <v>457</v>
      </c>
      <c r="E925" s="4">
        <v>420207</v>
      </c>
      <c r="F925" s="4" t="s">
        <v>187</v>
      </c>
      <c r="G925" s="4" t="s">
        <v>188</v>
      </c>
      <c r="H925" s="4">
        <v>14</v>
      </c>
      <c r="I925" s="4" t="s">
        <v>189</v>
      </c>
      <c r="J925" s="13">
        <v>60</v>
      </c>
      <c r="K925" s="13">
        <v>4.5</v>
      </c>
      <c r="L925" s="6">
        <v>94059</v>
      </c>
      <c r="M925" s="48">
        <f t="shared" si="14"/>
        <v>25395930</v>
      </c>
      <c r="N925" s="49"/>
    </row>
    <row r="926" spans="1:14" ht="16.5" x14ac:dyDescent="0.3">
      <c r="A926" s="47">
        <v>66</v>
      </c>
      <c r="B926" s="13" t="s">
        <v>222</v>
      </c>
      <c r="C926" s="13">
        <v>66687</v>
      </c>
      <c r="D926" s="13" t="s">
        <v>457</v>
      </c>
      <c r="E926" s="4">
        <v>420208</v>
      </c>
      <c r="F926" s="4" t="s">
        <v>190</v>
      </c>
      <c r="G926" s="4" t="s">
        <v>188</v>
      </c>
      <c r="H926" s="4">
        <v>14</v>
      </c>
      <c r="I926" s="4" t="s">
        <v>189</v>
      </c>
      <c r="J926" s="13">
        <v>30</v>
      </c>
      <c r="K926" s="13">
        <v>4.5</v>
      </c>
      <c r="L926" s="6">
        <v>94059</v>
      </c>
      <c r="M926" s="48">
        <f t="shared" si="14"/>
        <v>12697965</v>
      </c>
      <c r="N926" s="49"/>
    </row>
    <row r="927" spans="1:14" ht="16.5" x14ac:dyDescent="0.3">
      <c r="A927" s="47">
        <v>66</v>
      </c>
      <c r="B927" s="13" t="s">
        <v>222</v>
      </c>
      <c r="C927" s="13">
        <v>66318</v>
      </c>
      <c r="D927" s="13" t="s">
        <v>458</v>
      </c>
      <c r="E927" s="4">
        <v>420207</v>
      </c>
      <c r="F927" s="4" t="s">
        <v>187</v>
      </c>
      <c r="G927" s="4" t="s">
        <v>188</v>
      </c>
      <c r="H927" s="4">
        <v>14</v>
      </c>
      <c r="I927" s="4" t="s">
        <v>189</v>
      </c>
      <c r="J927" s="13">
        <v>60</v>
      </c>
      <c r="K927" s="13">
        <v>4.5</v>
      </c>
      <c r="L927" s="6">
        <v>94059</v>
      </c>
      <c r="M927" s="48">
        <f t="shared" si="14"/>
        <v>25395930</v>
      </c>
      <c r="N927" s="49"/>
    </row>
    <row r="928" spans="1:14" ht="16.5" x14ac:dyDescent="0.3">
      <c r="A928" s="47">
        <v>66</v>
      </c>
      <c r="B928" s="13" t="s">
        <v>222</v>
      </c>
      <c r="C928" s="13">
        <v>66318</v>
      </c>
      <c r="D928" s="13" t="s">
        <v>458</v>
      </c>
      <c r="E928" s="4">
        <v>420208</v>
      </c>
      <c r="F928" s="4" t="s">
        <v>190</v>
      </c>
      <c r="G928" s="4" t="s">
        <v>188</v>
      </c>
      <c r="H928" s="4">
        <v>14</v>
      </c>
      <c r="I928" s="4" t="s">
        <v>189</v>
      </c>
      <c r="J928" s="13">
        <v>30</v>
      </c>
      <c r="K928" s="13">
        <v>4.5</v>
      </c>
      <c r="L928" s="6">
        <v>94059</v>
      </c>
      <c r="M928" s="48">
        <f t="shared" si="14"/>
        <v>12697965</v>
      </c>
      <c r="N928" s="49"/>
    </row>
    <row r="929" spans="1:14" ht="16.5" x14ac:dyDescent="0.3">
      <c r="A929" s="47">
        <v>66</v>
      </c>
      <c r="B929" s="13" t="s">
        <v>222</v>
      </c>
      <c r="C929" s="13">
        <v>66594</v>
      </c>
      <c r="D929" s="13" t="s">
        <v>459</v>
      </c>
      <c r="E929" s="4">
        <v>420207</v>
      </c>
      <c r="F929" s="4" t="s">
        <v>187</v>
      </c>
      <c r="G929" s="4" t="s">
        <v>188</v>
      </c>
      <c r="H929" s="4">
        <v>14</v>
      </c>
      <c r="I929" s="4" t="s">
        <v>189</v>
      </c>
      <c r="J929" s="13">
        <v>60</v>
      </c>
      <c r="K929" s="13">
        <v>4.5</v>
      </c>
      <c r="L929" s="6">
        <v>94059</v>
      </c>
      <c r="M929" s="48">
        <f t="shared" si="14"/>
        <v>25395930</v>
      </c>
      <c r="N929" s="49"/>
    </row>
    <row r="930" spans="1:14" ht="16.5" x14ac:dyDescent="0.3">
      <c r="A930" s="47">
        <v>66</v>
      </c>
      <c r="B930" s="13" t="s">
        <v>222</v>
      </c>
      <c r="C930" s="13">
        <v>66594</v>
      </c>
      <c r="D930" s="13" t="s">
        <v>459</v>
      </c>
      <c r="E930" s="4">
        <v>420208</v>
      </c>
      <c r="F930" s="4" t="s">
        <v>190</v>
      </c>
      <c r="G930" s="4" t="s">
        <v>188</v>
      </c>
      <c r="H930" s="4">
        <v>14</v>
      </c>
      <c r="I930" s="4" t="s">
        <v>189</v>
      </c>
      <c r="J930" s="13">
        <v>30</v>
      </c>
      <c r="K930" s="13">
        <v>4.5</v>
      </c>
      <c r="L930" s="6">
        <v>94059</v>
      </c>
      <c r="M930" s="48">
        <f t="shared" si="14"/>
        <v>12697965</v>
      </c>
      <c r="N930" s="49"/>
    </row>
    <row r="931" spans="1:14" ht="16.5" x14ac:dyDescent="0.3">
      <c r="A931" s="47">
        <v>66</v>
      </c>
      <c r="B931" s="13" t="s">
        <v>222</v>
      </c>
      <c r="C931" s="13">
        <v>66170</v>
      </c>
      <c r="D931" s="13" t="s">
        <v>571</v>
      </c>
      <c r="E931" s="4">
        <v>420207</v>
      </c>
      <c r="F931" s="4" t="s">
        <v>187</v>
      </c>
      <c r="G931" s="4" t="s">
        <v>188</v>
      </c>
      <c r="H931" s="4">
        <v>14</v>
      </c>
      <c r="I931" s="4" t="s">
        <v>189</v>
      </c>
      <c r="J931" s="13">
        <v>190</v>
      </c>
      <c r="K931" s="13">
        <v>4.5</v>
      </c>
      <c r="L931" s="6">
        <v>94059</v>
      </c>
      <c r="M931" s="48">
        <f t="shared" si="14"/>
        <v>80420445</v>
      </c>
      <c r="N931" s="49"/>
    </row>
    <row r="932" spans="1:14" ht="16.5" x14ac:dyDescent="0.3">
      <c r="A932" s="47">
        <v>66</v>
      </c>
      <c r="B932" s="13" t="s">
        <v>222</v>
      </c>
      <c r="C932" s="13">
        <v>66170</v>
      </c>
      <c r="D932" s="13" t="s">
        <v>571</v>
      </c>
      <c r="E932" s="4">
        <v>420208</v>
      </c>
      <c r="F932" s="4" t="s">
        <v>190</v>
      </c>
      <c r="G932" s="4" t="s">
        <v>188</v>
      </c>
      <c r="H932" s="4">
        <v>14</v>
      </c>
      <c r="I932" s="4" t="s">
        <v>189</v>
      </c>
      <c r="J932" s="13">
        <v>80</v>
      </c>
      <c r="K932" s="13">
        <v>4.5</v>
      </c>
      <c r="L932" s="6">
        <v>94059</v>
      </c>
      <c r="M932" s="48">
        <f t="shared" si="14"/>
        <v>33861240</v>
      </c>
      <c r="N932" s="49"/>
    </row>
    <row r="933" spans="1:14" ht="16.5" x14ac:dyDescent="0.3">
      <c r="A933" s="47">
        <v>88</v>
      </c>
      <c r="B933" s="13" t="s">
        <v>279</v>
      </c>
      <c r="C933" s="13">
        <v>88001</v>
      </c>
      <c r="D933" s="13" t="s">
        <v>552</v>
      </c>
      <c r="E933" s="13">
        <v>420201</v>
      </c>
      <c r="F933" s="13" t="s">
        <v>75</v>
      </c>
      <c r="G933" s="13" t="s">
        <v>76</v>
      </c>
      <c r="H933" s="13">
        <v>11</v>
      </c>
      <c r="I933" s="13" t="s">
        <v>14</v>
      </c>
      <c r="J933" s="13">
        <v>1150</v>
      </c>
      <c r="K933" s="13">
        <v>4.5</v>
      </c>
      <c r="L933" s="6">
        <v>112039</v>
      </c>
      <c r="M933" s="48">
        <f t="shared" si="14"/>
        <v>579801825</v>
      </c>
      <c r="N933" s="49"/>
    </row>
    <row r="934" spans="1:14" ht="16.5" x14ac:dyDescent="0.3">
      <c r="A934" s="47">
        <v>88</v>
      </c>
      <c r="B934" s="13" t="s">
        <v>279</v>
      </c>
      <c r="C934" s="13">
        <v>88001</v>
      </c>
      <c r="D934" s="13" t="s">
        <v>552</v>
      </c>
      <c r="E934" s="13">
        <v>420202</v>
      </c>
      <c r="F934" s="13" t="s">
        <v>77</v>
      </c>
      <c r="G934" s="13" t="s">
        <v>76</v>
      </c>
      <c r="H934" s="13">
        <v>11</v>
      </c>
      <c r="I934" s="13" t="s">
        <v>14</v>
      </c>
      <c r="J934" s="13">
        <v>180</v>
      </c>
      <c r="K934" s="13">
        <v>4.5</v>
      </c>
      <c r="L934" s="6">
        <v>112039</v>
      </c>
      <c r="M934" s="48">
        <f t="shared" si="14"/>
        <v>90751590</v>
      </c>
      <c r="N934" s="49"/>
    </row>
    <row r="935" spans="1:14" ht="16.5" x14ac:dyDescent="0.3">
      <c r="A935" s="47">
        <v>88</v>
      </c>
      <c r="B935" s="13" t="s">
        <v>279</v>
      </c>
      <c r="C935" s="13">
        <v>88564</v>
      </c>
      <c r="D935" s="13" t="s">
        <v>280</v>
      </c>
      <c r="E935" s="13">
        <v>420201</v>
      </c>
      <c r="F935" s="13" t="s">
        <v>75</v>
      </c>
      <c r="G935" s="13" t="s">
        <v>76</v>
      </c>
      <c r="H935" s="13">
        <v>11</v>
      </c>
      <c r="I935" s="13" t="s">
        <v>14</v>
      </c>
      <c r="J935" s="13">
        <v>220</v>
      </c>
      <c r="K935" s="13">
        <v>4.5</v>
      </c>
      <c r="L935" s="6">
        <v>112039</v>
      </c>
      <c r="M935" s="48">
        <f t="shared" si="14"/>
        <v>110918610</v>
      </c>
      <c r="N935" s="49"/>
    </row>
    <row r="936" spans="1:14" ht="16.5" x14ac:dyDescent="0.3">
      <c r="A936" s="47">
        <v>88</v>
      </c>
      <c r="B936" s="13" t="s">
        <v>279</v>
      </c>
      <c r="C936" s="13">
        <v>88564</v>
      </c>
      <c r="D936" s="13" t="s">
        <v>280</v>
      </c>
      <c r="E936" s="13">
        <v>420202</v>
      </c>
      <c r="F936" s="13" t="s">
        <v>77</v>
      </c>
      <c r="G936" s="13" t="s">
        <v>76</v>
      </c>
      <c r="H936" s="13">
        <v>11</v>
      </c>
      <c r="I936" s="13" t="s">
        <v>14</v>
      </c>
      <c r="J936" s="13">
        <v>50</v>
      </c>
      <c r="K936" s="13">
        <v>4.5</v>
      </c>
      <c r="L936" s="6">
        <v>112039</v>
      </c>
      <c r="M936" s="48">
        <f t="shared" si="14"/>
        <v>25208775</v>
      </c>
      <c r="N936" s="49"/>
    </row>
    <row r="937" spans="1:14" ht="16.5" x14ac:dyDescent="0.3">
      <c r="A937" s="47">
        <v>68</v>
      </c>
      <c r="B937" s="13" t="s">
        <v>229</v>
      </c>
      <c r="C937" s="13">
        <v>68001</v>
      </c>
      <c r="D937" s="13" t="s">
        <v>230</v>
      </c>
      <c r="E937" s="13">
        <v>420201</v>
      </c>
      <c r="F937" s="13" t="s">
        <v>75</v>
      </c>
      <c r="G937" s="13" t="s">
        <v>76</v>
      </c>
      <c r="H937" s="13">
        <v>11</v>
      </c>
      <c r="I937" s="13" t="s">
        <v>14</v>
      </c>
      <c r="J937" s="13">
        <f>440-120</f>
        <v>320</v>
      </c>
      <c r="K937" s="13">
        <v>4.5</v>
      </c>
      <c r="L937" s="6">
        <v>90456</v>
      </c>
      <c r="M937" s="48">
        <f t="shared" si="14"/>
        <v>130256640</v>
      </c>
      <c r="N937" s="49"/>
    </row>
    <row r="938" spans="1:14" ht="16.5" x14ac:dyDescent="0.3">
      <c r="A938" s="47">
        <v>68</v>
      </c>
      <c r="B938" s="13" t="s">
        <v>229</v>
      </c>
      <c r="C938" s="13">
        <v>68001</v>
      </c>
      <c r="D938" s="13" t="s">
        <v>230</v>
      </c>
      <c r="E938" s="13">
        <v>420202</v>
      </c>
      <c r="F938" s="13" t="s">
        <v>77</v>
      </c>
      <c r="G938" s="13" t="s">
        <v>76</v>
      </c>
      <c r="H938" s="13">
        <v>11</v>
      </c>
      <c r="I938" s="13" t="s">
        <v>14</v>
      </c>
      <c r="J938" s="13">
        <f>190-60</f>
        <v>130</v>
      </c>
      <c r="K938" s="13">
        <v>4.5</v>
      </c>
      <c r="L938" s="6">
        <v>90456</v>
      </c>
      <c r="M938" s="48">
        <f t="shared" si="14"/>
        <v>52916760</v>
      </c>
      <c r="N938" s="49"/>
    </row>
    <row r="939" spans="1:14" ht="16.5" x14ac:dyDescent="0.3">
      <c r="A939" s="47">
        <v>68</v>
      </c>
      <c r="B939" s="13" t="s">
        <v>229</v>
      </c>
      <c r="C939" s="13">
        <v>68081</v>
      </c>
      <c r="D939" s="13" t="s">
        <v>231</v>
      </c>
      <c r="E939" s="13">
        <v>420201</v>
      </c>
      <c r="F939" s="13" t="s">
        <v>75</v>
      </c>
      <c r="G939" s="13" t="s">
        <v>76</v>
      </c>
      <c r="H939" s="13">
        <v>11</v>
      </c>
      <c r="I939" s="13" t="s">
        <v>14</v>
      </c>
      <c r="J939" s="13">
        <v>120</v>
      </c>
      <c r="K939" s="13">
        <v>4.5</v>
      </c>
      <c r="L939" s="6">
        <v>90456</v>
      </c>
      <c r="M939" s="48">
        <f t="shared" si="14"/>
        <v>48846240</v>
      </c>
      <c r="N939" s="49"/>
    </row>
    <row r="940" spans="1:14" ht="16.5" x14ac:dyDescent="0.3">
      <c r="A940" s="47">
        <v>68</v>
      </c>
      <c r="B940" s="13" t="s">
        <v>229</v>
      </c>
      <c r="C940" s="13">
        <v>68081</v>
      </c>
      <c r="D940" s="13" t="s">
        <v>231</v>
      </c>
      <c r="E940" s="13">
        <v>420202</v>
      </c>
      <c r="F940" s="13" t="s">
        <v>77</v>
      </c>
      <c r="G940" s="13" t="s">
        <v>76</v>
      </c>
      <c r="H940" s="13">
        <v>11</v>
      </c>
      <c r="I940" s="13" t="s">
        <v>14</v>
      </c>
      <c r="J940" s="13">
        <v>60</v>
      </c>
      <c r="K940" s="13">
        <v>4.5</v>
      </c>
      <c r="L940" s="6">
        <v>90456</v>
      </c>
      <c r="M940" s="48">
        <f t="shared" si="14"/>
        <v>24423120</v>
      </c>
      <c r="N940" s="49"/>
    </row>
    <row r="941" spans="1:14" ht="16.5" x14ac:dyDescent="0.3">
      <c r="A941" s="47">
        <v>68</v>
      </c>
      <c r="B941" s="13" t="s">
        <v>229</v>
      </c>
      <c r="C941" s="13">
        <v>68276</v>
      </c>
      <c r="D941" s="13" t="s">
        <v>232</v>
      </c>
      <c r="E941" s="13">
        <v>420201</v>
      </c>
      <c r="F941" s="13" t="s">
        <v>75</v>
      </c>
      <c r="G941" s="13" t="s">
        <v>76</v>
      </c>
      <c r="H941" s="13">
        <v>11</v>
      </c>
      <c r="I941" s="13" t="s">
        <v>14</v>
      </c>
      <c r="J941" s="13">
        <v>60</v>
      </c>
      <c r="K941" s="13">
        <v>4.5</v>
      </c>
      <c r="L941" s="6">
        <v>90456</v>
      </c>
      <c r="M941" s="48">
        <f t="shared" si="14"/>
        <v>24423120</v>
      </c>
      <c r="N941" s="49"/>
    </row>
    <row r="942" spans="1:14" ht="16.5" x14ac:dyDescent="0.3">
      <c r="A942" s="47">
        <v>68</v>
      </c>
      <c r="B942" s="13" t="s">
        <v>229</v>
      </c>
      <c r="C942" s="13">
        <v>68276</v>
      </c>
      <c r="D942" s="13" t="s">
        <v>232</v>
      </c>
      <c r="E942" s="13">
        <v>420202</v>
      </c>
      <c r="F942" s="13" t="s">
        <v>77</v>
      </c>
      <c r="G942" s="13" t="s">
        <v>76</v>
      </c>
      <c r="H942" s="13">
        <v>11</v>
      </c>
      <c r="I942" s="13" t="s">
        <v>14</v>
      </c>
      <c r="J942" s="13">
        <v>30</v>
      </c>
      <c r="K942" s="13">
        <v>4.5</v>
      </c>
      <c r="L942" s="6">
        <v>90456</v>
      </c>
      <c r="M942" s="48">
        <f t="shared" si="14"/>
        <v>12211560</v>
      </c>
      <c r="N942" s="49"/>
    </row>
    <row r="943" spans="1:14" ht="16.5" x14ac:dyDescent="0.3">
      <c r="A943" s="47">
        <v>68</v>
      </c>
      <c r="B943" s="13" t="s">
        <v>229</v>
      </c>
      <c r="C943" s="13">
        <v>68307</v>
      </c>
      <c r="D943" s="13" t="s">
        <v>233</v>
      </c>
      <c r="E943" s="13">
        <v>420201</v>
      </c>
      <c r="F943" s="13" t="s">
        <v>75</v>
      </c>
      <c r="G943" s="13" t="s">
        <v>76</v>
      </c>
      <c r="H943" s="13">
        <v>11</v>
      </c>
      <c r="I943" s="13" t="s">
        <v>14</v>
      </c>
      <c r="J943" s="13">
        <v>60</v>
      </c>
      <c r="K943" s="13">
        <v>4.5</v>
      </c>
      <c r="L943" s="6">
        <v>90456</v>
      </c>
      <c r="M943" s="48">
        <f t="shared" si="14"/>
        <v>24423120</v>
      </c>
      <c r="N943" s="49"/>
    </row>
    <row r="944" spans="1:14" ht="16.5" x14ac:dyDescent="0.3">
      <c r="A944" s="47">
        <v>68</v>
      </c>
      <c r="B944" s="13" t="s">
        <v>229</v>
      </c>
      <c r="C944" s="13">
        <v>68307</v>
      </c>
      <c r="D944" s="13" t="s">
        <v>233</v>
      </c>
      <c r="E944" s="13">
        <v>420202</v>
      </c>
      <c r="F944" s="13" t="s">
        <v>77</v>
      </c>
      <c r="G944" s="13" t="s">
        <v>76</v>
      </c>
      <c r="H944" s="13">
        <v>11</v>
      </c>
      <c r="I944" s="13" t="s">
        <v>14</v>
      </c>
      <c r="J944" s="13">
        <v>30</v>
      </c>
      <c r="K944" s="13">
        <v>4.5</v>
      </c>
      <c r="L944" s="6">
        <v>90456</v>
      </c>
      <c r="M944" s="48">
        <f t="shared" si="14"/>
        <v>12211560</v>
      </c>
      <c r="N944" s="49"/>
    </row>
    <row r="945" spans="1:14" ht="16.5" x14ac:dyDescent="0.3">
      <c r="A945" s="47">
        <v>68</v>
      </c>
      <c r="B945" s="13" t="s">
        <v>229</v>
      </c>
      <c r="C945" s="13">
        <v>68406</v>
      </c>
      <c r="D945" s="13" t="s">
        <v>234</v>
      </c>
      <c r="E945" s="13">
        <v>420201</v>
      </c>
      <c r="F945" s="13" t="s">
        <v>75</v>
      </c>
      <c r="G945" s="13" t="s">
        <v>76</v>
      </c>
      <c r="H945" s="13">
        <v>11</v>
      </c>
      <c r="I945" s="13" t="s">
        <v>14</v>
      </c>
      <c r="J945" s="13">
        <v>60</v>
      </c>
      <c r="K945" s="13">
        <v>4.5</v>
      </c>
      <c r="L945" s="6">
        <v>90456</v>
      </c>
      <c r="M945" s="48">
        <f t="shared" si="14"/>
        <v>24423120</v>
      </c>
      <c r="N945" s="49"/>
    </row>
    <row r="946" spans="1:14" ht="16.5" x14ac:dyDescent="0.3">
      <c r="A946" s="47">
        <v>68</v>
      </c>
      <c r="B946" s="13" t="s">
        <v>229</v>
      </c>
      <c r="C946" s="13">
        <v>68406</v>
      </c>
      <c r="D946" s="13" t="s">
        <v>234</v>
      </c>
      <c r="E946" s="13">
        <v>420202</v>
      </c>
      <c r="F946" s="13" t="s">
        <v>77</v>
      </c>
      <c r="G946" s="13" t="s">
        <v>76</v>
      </c>
      <c r="H946" s="13">
        <v>11</v>
      </c>
      <c r="I946" s="13" t="s">
        <v>14</v>
      </c>
      <c r="J946" s="13">
        <v>30</v>
      </c>
      <c r="K946" s="13">
        <v>4.5</v>
      </c>
      <c r="L946" s="6">
        <v>90456</v>
      </c>
      <c r="M946" s="48">
        <f t="shared" si="14"/>
        <v>12211560</v>
      </c>
      <c r="N946" s="49"/>
    </row>
    <row r="947" spans="1:14" ht="16.5" x14ac:dyDescent="0.3">
      <c r="A947" s="47">
        <v>68</v>
      </c>
      <c r="B947" s="13" t="s">
        <v>229</v>
      </c>
      <c r="C947" s="13">
        <v>68432</v>
      </c>
      <c r="D947" s="13" t="s">
        <v>235</v>
      </c>
      <c r="E947" s="13">
        <v>420201</v>
      </c>
      <c r="F947" s="13" t="s">
        <v>75</v>
      </c>
      <c r="G947" s="13" t="s">
        <v>76</v>
      </c>
      <c r="H947" s="13">
        <v>11</v>
      </c>
      <c r="I947" s="13" t="s">
        <v>14</v>
      </c>
      <c r="J947" s="13">
        <v>60</v>
      </c>
      <c r="K947" s="13">
        <v>4.5</v>
      </c>
      <c r="L947" s="6">
        <v>90456</v>
      </c>
      <c r="M947" s="48">
        <f t="shared" si="14"/>
        <v>24423120</v>
      </c>
      <c r="N947" s="49"/>
    </row>
    <row r="948" spans="1:14" ht="16.5" x14ac:dyDescent="0.3">
      <c r="A948" s="47">
        <v>68</v>
      </c>
      <c r="B948" s="13" t="s">
        <v>229</v>
      </c>
      <c r="C948" s="13">
        <v>68432</v>
      </c>
      <c r="D948" s="13" t="s">
        <v>235</v>
      </c>
      <c r="E948" s="13">
        <v>420202</v>
      </c>
      <c r="F948" s="13" t="s">
        <v>77</v>
      </c>
      <c r="G948" s="13" t="s">
        <v>76</v>
      </c>
      <c r="H948" s="13">
        <v>11</v>
      </c>
      <c r="I948" s="13" t="s">
        <v>14</v>
      </c>
      <c r="J948" s="13">
        <v>30</v>
      </c>
      <c r="K948" s="13">
        <v>4.5</v>
      </c>
      <c r="L948" s="6">
        <v>90456</v>
      </c>
      <c r="M948" s="48">
        <f t="shared" si="14"/>
        <v>12211560</v>
      </c>
      <c r="N948" s="49"/>
    </row>
    <row r="949" spans="1:14" ht="16.5" x14ac:dyDescent="0.3">
      <c r="A949" s="47">
        <v>68</v>
      </c>
      <c r="B949" s="13" t="s">
        <v>229</v>
      </c>
      <c r="C949" s="13">
        <v>68464</v>
      </c>
      <c r="D949" s="13" t="s">
        <v>236</v>
      </c>
      <c r="E949" s="13">
        <v>420201</v>
      </c>
      <c r="F949" s="13" t="s">
        <v>75</v>
      </c>
      <c r="G949" s="13" t="s">
        <v>76</v>
      </c>
      <c r="H949" s="13">
        <v>11</v>
      </c>
      <c r="I949" s="13" t="s">
        <v>14</v>
      </c>
      <c r="J949" s="13">
        <v>60</v>
      </c>
      <c r="K949" s="13">
        <v>4.5</v>
      </c>
      <c r="L949" s="6">
        <v>90456</v>
      </c>
      <c r="M949" s="48">
        <f t="shared" si="14"/>
        <v>24423120</v>
      </c>
      <c r="N949" s="49"/>
    </row>
    <row r="950" spans="1:14" ht="16.5" x14ac:dyDescent="0.3">
      <c r="A950" s="47">
        <v>68</v>
      </c>
      <c r="B950" s="13" t="s">
        <v>229</v>
      </c>
      <c r="C950" s="13">
        <v>68464</v>
      </c>
      <c r="D950" s="13" t="s">
        <v>236</v>
      </c>
      <c r="E950" s="13">
        <v>420202</v>
      </c>
      <c r="F950" s="13" t="s">
        <v>77</v>
      </c>
      <c r="G950" s="13" t="s">
        <v>76</v>
      </c>
      <c r="H950" s="13">
        <v>11</v>
      </c>
      <c r="I950" s="13" t="s">
        <v>14</v>
      </c>
      <c r="J950" s="13">
        <v>30</v>
      </c>
      <c r="K950" s="13">
        <v>4.5</v>
      </c>
      <c r="L950" s="6">
        <v>90456</v>
      </c>
      <c r="M950" s="48">
        <f t="shared" si="14"/>
        <v>12211560</v>
      </c>
      <c r="N950" s="49"/>
    </row>
    <row r="951" spans="1:14" ht="16.5" x14ac:dyDescent="0.3">
      <c r="A951" s="47">
        <v>68</v>
      </c>
      <c r="B951" s="13" t="s">
        <v>229</v>
      </c>
      <c r="C951" s="13">
        <v>68547</v>
      </c>
      <c r="D951" s="13" t="s">
        <v>237</v>
      </c>
      <c r="E951" s="13">
        <v>420201</v>
      </c>
      <c r="F951" s="13" t="s">
        <v>75</v>
      </c>
      <c r="G951" s="13" t="s">
        <v>76</v>
      </c>
      <c r="H951" s="13">
        <v>11</v>
      </c>
      <c r="I951" s="13" t="s">
        <v>14</v>
      </c>
      <c r="J951" s="13">
        <v>60</v>
      </c>
      <c r="K951" s="13">
        <v>4.5</v>
      </c>
      <c r="L951" s="6">
        <v>90456</v>
      </c>
      <c r="M951" s="48">
        <f t="shared" si="14"/>
        <v>24423120</v>
      </c>
      <c r="N951" s="49"/>
    </row>
    <row r="952" spans="1:14" ht="16.5" x14ac:dyDescent="0.3">
      <c r="A952" s="47">
        <v>68</v>
      </c>
      <c r="B952" s="13" t="s">
        <v>229</v>
      </c>
      <c r="C952" s="13">
        <v>68547</v>
      </c>
      <c r="D952" s="13" t="s">
        <v>237</v>
      </c>
      <c r="E952" s="13">
        <v>420202</v>
      </c>
      <c r="F952" s="13" t="s">
        <v>77</v>
      </c>
      <c r="G952" s="13" t="s">
        <v>76</v>
      </c>
      <c r="H952" s="13">
        <v>11</v>
      </c>
      <c r="I952" s="13" t="s">
        <v>14</v>
      </c>
      <c r="J952" s="13">
        <v>30</v>
      </c>
      <c r="K952" s="13">
        <v>4.5</v>
      </c>
      <c r="L952" s="6">
        <v>90456</v>
      </c>
      <c r="M952" s="48">
        <f t="shared" si="14"/>
        <v>12211560</v>
      </c>
      <c r="N952" s="49"/>
    </row>
    <row r="953" spans="1:14" ht="16.5" x14ac:dyDescent="0.3">
      <c r="A953" s="47">
        <v>68</v>
      </c>
      <c r="B953" s="13" t="s">
        <v>229</v>
      </c>
      <c r="C953" s="13">
        <v>68575</v>
      </c>
      <c r="D953" s="13" t="s">
        <v>238</v>
      </c>
      <c r="E953" s="13">
        <v>420201</v>
      </c>
      <c r="F953" s="13" t="s">
        <v>75</v>
      </c>
      <c r="G953" s="13" t="s">
        <v>76</v>
      </c>
      <c r="H953" s="13">
        <v>11</v>
      </c>
      <c r="I953" s="13" t="s">
        <v>14</v>
      </c>
      <c r="J953" s="13">
        <v>60</v>
      </c>
      <c r="K953" s="13">
        <v>4.5</v>
      </c>
      <c r="L953" s="6">
        <v>90456</v>
      </c>
      <c r="M953" s="48">
        <f t="shared" si="14"/>
        <v>24423120</v>
      </c>
      <c r="N953" s="49"/>
    </row>
    <row r="954" spans="1:14" ht="16.5" x14ac:dyDescent="0.3">
      <c r="A954" s="47">
        <v>68</v>
      </c>
      <c r="B954" s="13" t="s">
        <v>229</v>
      </c>
      <c r="C954" s="13">
        <v>68575</v>
      </c>
      <c r="D954" s="13" t="s">
        <v>238</v>
      </c>
      <c r="E954" s="13">
        <v>420202</v>
      </c>
      <c r="F954" s="13" t="s">
        <v>77</v>
      </c>
      <c r="G954" s="13" t="s">
        <v>76</v>
      </c>
      <c r="H954" s="13">
        <v>11</v>
      </c>
      <c r="I954" s="13" t="s">
        <v>14</v>
      </c>
      <c r="J954" s="13">
        <v>30</v>
      </c>
      <c r="K954" s="13">
        <v>4.5</v>
      </c>
      <c r="L954" s="6">
        <v>90456</v>
      </c>
      <c r="M954" s="48">
        <f t="shared" si="14"/>
        <v>12211560</v>
      </c>
      <c r="N954" s="49"/>
    </row>
    <row r="955" spans="1:14" ht="16.5" x14ac:dyDescent="0.3">
      <c r="A955" s="47">
        <v>68</v>
      </c>
      <c r="B955" s="13" t="s">
        <v>229</v>
      </c>
      <c r="C955" s="13">
        <v>68655</v>
      </c>
      <c r="D955" s="13" t="s">
        <v>239</v>
      </c>
      <c r="E955" s="13">
        <v>420201</v>
      </c>
      <c r="F955" s="13" t="s">
        <v>75</v>
      </c>
      <c r="G955" s="13" t="s">
        <v>76</v>
      </c>
      <c r="H955" s="13">
        <v>11</v>
      </c>
      <c r="I955" s="13" t="s">
        <v>14</v>
      </c>
      <c r="J955" s="13">
        <v>60</v>
      </c>
      <c r="K955" s="13">
        <v>4.5</v>
      </c>
      <c r="L955" s="6">
        <v>90456</v>
      </c>
      <c r="M955" s="48">
        <f t="shared" si="14"/>
        <v>24423120</v>
      </c>
      <c r="N955" s="49"/>
    </row>
    <row r="956" spans="1:14" ht="16.5" x14ac:dyDescent="0.3">
      <c r="A956" s="47">
        <v>68</v>
      </c>
      <c r="B956" s="13" t="s">
        <v>229</v>
      </c>
      <c r="C956" s="13">
        <v>68655</v>
      </c>
      <c r="D956" s="13" t="s">
        <v>239</v>
      </c>
      <c r="E956" s="13">
        <v>420202</v>
      </c>
      <c r="F956" s="13" t="s">
        <v>77</v>
      </c>
      <c r="G956" s="13" t="s">
        <v>76</v>
      </c>
      <c r="H956" s="13">
        <v>11</v>
      </c>
      <c r="I956" s="13" t="s">
        <v>14</v>
      </c>
      <c r="J956" s="13">
        <v>30</v>
      </c>
      <c r="K956" s="13">
        <v>4.5</v>
      </c>
      <c r="L956" s="6">
        <v>90456</v>
      </c>
      <c r="M956" s="48">
        <f t="shared" si="14"/>
        <v>12211560</v>
      </c>
      <c r="N956" s="49"/>
    </row>
    <row r="957" spans="1:14" ht="16.5" x14ac:dyDescent="0.3">
      <c r="A957" s="47">
        <v>68</v>
      </c>
      <c r="B957" s="13" t="s">
        <v>229</v>
      </c>
      <c r="C957" s="13">
        <v>68190</v>
      </c>
      <c r="D957" s="13" t="s">
        <v>299</v>
      </c>
      <c r="E957" s="13">
        <v>420201</v>
      </c>
      <c r="F957" s="13" t="s">
        <v>75</v>
      </c>
      <c r="G957" s="13" t="s">
        <v>76</v>
      </c>
      <c r="H957" s="13">
        <v>11</v>
      </c>
      <c r="I957" s="13" t="s">
        <v>14</v>
      </c>
      <c r="J957" s="13">
        <v>60</v>
      </c>
      <c r="K957" s="13">
        <v>4.5</v>
      </c>
      <c r="L957" s="6">
        <v>90456</v>
      </c>
      <c r="M957" s="48">
        <f t="shared" si="14"/>
        <v>24423120</v>
      </c>
      <c r="N957" s="49"/>
    </row>
    <row r="958" spans="1:14" ht="16.5" x14ac:dyDescent="0.3">
      <c r="A958" s="47">
        <v>68</v>
      </c>
      <c r="B958" s="13" t="s">
        <v>229</v>
      </c>
      <c r="C958" s="13">
        <v>68190</v>
      </c>
      <c r="D958" s="13" t="s">
        <v>299</v>
      </c>
      <c r="E958" s="13">
        <v>420202</v>
      </c>
      <c r="F958" s="13" t="s">
        <v>77</v>
      </c>
      <c r="G958" s="13" t="s">
        <v>76</v>
      </c>
      <c r="H958" s="13">
        <v>11</v>
      </c>
      <c r="I958" s="13" t="s">
        <v>14</v>
      </c>
      <c r="J958" s="13">
        <v>30</v>
      </c>
      <c r="K958" s="13">
        <v>4.5</v>
      </c>
      <c r="L958" s="6">
        <v>90456</v>
      </c>
      <c r="M958" s="48">
        <f t="shared" si="14"/>
        <v>12211560</v>
      </c>
      <c r="N958" s="49"/>
    </row>
    <row r="959" spans="1:14" ht="16.5" x14ac:dyDescent="0.3">
      <c r="A959" s="47">
        <v>68</v>
      </c>
      <c r="B959" s="13" t="s">
        <v>229</v>
      </c>
      <c r="C959" s="13">
        <v>68615</v>
      </c>
      <c r="D959" s="13" t="s">
        <v>300</v>
      </c>
      <c r="E959" s="13">
        <v>420201</v>
      </c>
      <c r="F959" s="13" t="s">
        <v>75</v>
      </c>
      <c r="G959" s="13" t="s">
        <v>76</v>
      </c>
      <c r="H959" s="13">
        <v>11</v>
      </c>
      <c r="I959" s="13" t="s">
        <v>14</v>
      </c>
      <c r="J959" s="13">
        <v>60</v>
      </c>
      <c r="K959" s="13">
        <v>4.5</v>
      </c>
      <c r="L959" s="6">
        <v>90456</v>
      </c>
      <c r="M959" s="48">
        <f t="shared" si="14"/>
        <v>24423120</v>
      </c>
      <c r="N959" s="49"/>
    </row>
    <row r="960" spans="1:14" ht="16.5" x14ac:dyDescent="0.3">
      <c r="A960" s="47">
        <v>68</v>
      </c>
      <c r="B960" s="13" t="s">
        <v>229</v>
      </c>
      <c r="C960" s="13">
        <v>68615</v>
      </c>
      <c r="D960" s="13" t="s">
        <v>300</v>
      </c>
      <c r="E960" s="13">
        <v>420202</v>
      </c>
      <c r="F960" s="13" t="s">
        <v>77</v>
      </c>
      <c r="G960" s="13" t="s">
        <v>76</v>
      </c>
      <c r="H960" s="13">
        <v>11</v>
      </c>
      <c r="I960" s="13" t="s">
        <v>14</v>
      </c>
      <c r="J960" s="13">
        <v>30</v>
      </c>
      <c r="K960" s="13">
        <v>4.5</v>
      </c>
      <c r="L960" s="6">
        <v>90456</v>
      </c>
      <c r="M960" s="48">
        <f t="shared" si="14"/>
        <v>12211560</v>
      </c>
      <c r="N960" s="49"/>
    </row>
    <row r="961" spans="1:14" ht="16.5" x14ac:dyDescent="0.3">
      <c r="A961" s="47">
        <v>68</v>
      </c>
      <c r="B961" s="13" t="s">
        <v>229</v>
      </c>
      <c r="C961" s="13">
        <v>68255</v>
      </c>
      <c r="D961" s="13" t="s">
        <v>460</v>
      </c>
      <c r="E961" s="13">
        <v>420201</v>
      </c>
      <c r="F961" s="13" t="s">
        <v>75</v>
      </c>
      <c r="G961" s="13" t="s">
        <v>76</v>
      </c>
      <c r="H961" s="13">
        <v>11</v>
      </c>
      <c r="I961" s="13" t="s">
        <v>14</v>
      </c>
      <c r="J961" s="13">
        <v>60</v>
      </c>
      <c r="K961" s="13">
        <v>4.5</v>
      </c>
      <c r="L961" s="6">
        <v>90456</v>
      </c>
      <c r="M961" s="48">
        <f t="shared" si="14"/>
        <v>24423120</v>
      </c>
      <c r="N961" s="49"/>
    </row>
    <row r="962" spans="1:14" ht="16.5" x14ac:dyDescent="0.3">
      <c r="A962" s="47">
        <v>68</v>
      </c>
      <c r="B962" s="13" t="s">
        <v>229</v>
      </c>
      <c r="C962" s="13">
        <v>68255</v>
      </c>
      <c r="D962" s="13" t="s">
        <v>460</v>
      </c>
      <c r="E962" s="13">
        <v>420202</v>
      </c>
      <c r="F962" s="13" t="s">
        <v>77</v>
      </c>
      <c r="G962" s="13" t="s">
        <v>76</v>
      </c>
      <c r="H962" s="13">
        <v>11</v>
      </c>
      <c r="I962" s="13" t="s">
        <v>14</v>
      </c>
      <c r="J962" s="13">
        <v>30</v>
      </c>
      <c r="K962" s="13">
        <v>4.5</v>
      </c>
      <c r="L962" s="6">
        <v>90456</v>
      </c>
      <c r="M962" s="48">
        <f t="shared" si="14"/>
        <v>12211560</v>
      </c>
      <c r="N962" s="49"/>
    </row>
    <row r="963" spans="1:14" ht="16.5" x14ac:dyDescent="0.3">
      <c r="A963" s="47">
        <v>68</v>
      </c>
      <c r="B963" s="13" t="s">
        <v>229</v>
      </c>
      <c r="C963" s="13">
        <v>68689</v>
      </c>
      <c r="D963" s="13" t="s">
        <v>461</v>
      </c>
      <c r="E963" s="13">
        <v>420201</v>
      </c>
      <c r="F963" s="13" t="s">
        <v>75</v>
      </c>
      <c r="G963" s="13" t="s">
        <v>76</v>
      </c>
      <c r="H963" s="13">
        <v>11</v>
      </c>
      <c r="I963" s="13" t="s">
        <v>14</v>
      </c>
      <c r="J963" s="13">
        <v>60</v>
      </c>
      <c r="K963" s="13">
        <v>4.5</v>
      </c>
      <c r="L963" s="6">
        <v>90456</v>
      </c>
      <c r="M963" s="48">
        <f t="shared" ref="M963:M1026" si="15">J963*K963*L963</f>
        <v>24423120</v>
      </c>
      <c r="N963" s="49"/>
    </row>
    <row r="964" spans="1:14" ht="16.5" x14ac:dyDescent="0.3">
      <c r="A964" s="47">
        <v>68</v>
      </c>
      <c r="B964" s="13" t="s">
        <v>229</v>
      </c>
      <c r="C964" s="13">
        <v>68689</v>
      </c>
      <c r="D964" s="13" t="s">
        <v>461</v>
      </c>
      <c r="E964" s="13">
        <v>420202</v>
      </c>
      <c r="F964" s="13" t="s">
        <v>77</v>
      </c>
      <c r="G964" s="13" t="s">
        <v>76</v>
      </c>
      <c r="H964" s="13">
        <v>11</v>
      </c>
      <c r="I964" s="13" t="s">
        <v>14</v>
      </c>
      <c r="J964" s="13">
        <v>30</v>
      </c>
      <c r="K964" s="13">
        <v>4.5</v>
      </c>
      <c r="L964" s="6">
        <v>90456</v>
      </c>
      <c r="M964" s="48">
        <f t="shared" si="15"/>
        <v>12211560</v>
      </c>
      <c r="N964" s="49"/>
    </row>
    <row r="965" spans="1:14" ht="16.5" x14ac:dyDescent="0.3">
      <c r="A965" s="47">
        <v>68</v>
      </c>
      <c r="B965" s="13" t="s">
        <v>229</v>
      </c>
      <c r="C965" s="13">
        <v>68745</v>
      </c>
      <c r="D965" s="13" t="s">
        <v>462</v>
      </c>
      <c r="E965" s="13">
        <v>420201</v>
      </c>
      <c r="F965" s="13" t="s">
        <v>75</v>
      </c>
      <c r="G965" s="13" t="s">
        <v>76</v>
      </c>
      <c r="H965" s="13">
        <v>11</v>
      </c>
      <c r="I965" s="13" t="s">
        <v>14</v>
      </c>
      <c r="J965" s="13">
        <v>60</v>
      </c>
      <c r="K965" s="13">
        <v>4.5</v>
      </c>
      <c r="L965" s="6">
        <v>90456</v>
      </c>
      <c r="M965" s="48">
        <f t="shared" si="15"/>
        <v>24423120</v>
      </c>
      <c r="N965" s="49"/>
    </row>
    <row r="966" spans="1:14" ht="16.5" x14ac:dyDescent="0.3">
      <c r="A966" s="47">
        <v>68</v>
      </c>
      <c r="B966" s="13" t="s">
        <v>229</v>
      </c>
      <c r="C966" s="13">
        <v>68745</v>
      </c>
      <c r="D966" s="13" t="s">
        <v>462</v>
      </c>
      <c r="E966" s="13">
        <v>420202</v>
      </c>
      <c r="F966" s="13" t="s">
        <v>77</v>
      </c>
      <c r="G966" s="13" t="s">
        <v>76</v>
      </c>
      <c r="H966" s="13">
        <v>11</v>
      </c>
      <c r="I966" s="13" t="s">
        <v>14</v>
      </c>
      <c r="J966" s="13">
        <v>30</v>
      </c>
      <c r="K966" s="13">
        <v>4.5</v>
      </c>
      <c r="L966" s="6">
        <v>90456</v>
      </c>
      <c r="M966" s="48">
        <f t="shared" si="15"/>
        <v>12211560</v>
      </c>
      <c r="N966" s="49"/>
    </row>
    <row r="967" spans="1:14" ht="16.5" x14ac:dyDescent="0.3">
      <c r="A967" s="47">
        <v>68</v>
      </c>
      <c r="B967" s="13" t="s">
        <v>229</v>
      </c>
      <c r="C967" s="13">
        <v>68235</v>
      </c>
      <c r="D967" s="13" t="s">
        <v>463</v>
      </c>
      <c r="E967" s="13">
        <v>420201</v>
      </c>
      <c r="F967" s="13" t="s">
        <v>75</v>
      </c>
      <c r="G967" s="13" t="s">
        <v>76</v>
      </c>
      <c r="H967" s="13">
        <v>11</v>
      </c>
      <c r="I967" s="13" t="s">
        <v>14</v>
      </c>
      <c r="J967" s="13">
        <v>60</v>
      </c>
      <c r="K967" s="13">
        <v>4.5</v>
      </c>
      <c r="L967" s="6">
        <v>90456</v>
      </c>
      <c r="M967" s="48">
        <f t="shared" si="15"/>
        <v>24423120</v>
      </c>
      <c r="N967" s="49"/>
    </row>
    <row r="968" spans="1:14" ht="16.5" x14ac:dyDescent="0.3">
      <c r="A968" s="47">
        <v>68</v>
      </c>
      <c r="B968" s="13" t="s">
        <v>229</v>
      </c>
      <c r="C968" s="13">
        <v>68235</v>
      </c>
      <c r="D968" s="13" t="s">
        <v>463</v>
      </c>
      <c r="E968" s="13">
        <v>420202</v>
      </c>
      <c r="F968" s="13" t="s">
        <v>77</v>
      </c>
      <c r="G968" s="13" t="s">
        <v>76</v>
      </c>
      <c r="H968" s="13">
        <v>11</v>
      </c>
      <c r="I968" s="13" t="s">
        <v>14</v>
      </c>
      <c r="J968" s="13">
        <v>30</v>
      </c>
      <c r="K968" s="13">
        <v>4.5</v>
      </c>
      <c r="L968" s="6">
        <v>90456</v>
      </c>
      <c r="M968" s="48">
        <f t="shared" si="15"/>
        <v>12211560</v>
      </c>
      <c r="N968" s="49"/>
    </row>
    <row r="969" spans="1:14" ht="16.5" x14ac:dyDescent="0.3">
      <c r="A969" s="47">
        <v>68</v>
      </c>
      <c r="B969" s="13" t="s">
        <v>229</v>
      </c>
      <c r="C969" s="13">
        <v>68167</v>
      </c>
      <c r="D969" s="13" t="s">
        <v>464</v>
      </c>
      <c r="E969" s="13">
        <v>420201</v>
      </c>
      <c r="F969" s="13" t="s">
        <v>75</v>
      </c>
      <c r="G969" s="13" t="s">
        <v>76</v>
      </c>
      <c r="H969" s="13">
        <v>11</v>
      </c>
      <c r="I969" s="13" t="s">
        <v>14</v>
      </c>
      <c r="J969" s="13">
        <v>60</v>
      </c>
      <c r="K969" s="13">
        <v>4.5</v>
      </c>
      <c r="L969" s="6">
        <v>90456</v>
      </c>
      <c r="M969" s="48">
        <f t="shared" si="15"/>
        <v>24423120</v>
      </c>
      <c r="N969" s="49"/>
    </row>
    <row r="970" spans="1:14" ht="16.5" x14ac:dyDescent="0.3">
      <c r="A970" s="47">
        <v>68</v>
      </c>
      <c r="B970" s="13" t="s">
        <v>229</v>
      </c>
      <c r="C970" s="13">
        <v>68167</v>
      </c>
      <c r="D970" s="13" t="s">
        <v>464</v>
      </c>
      <c r="E970" s="13">
        <v>420202</v>
      </c>
      <c r="F970" s="13" t="s">
        <v>77</v>
      </c>
      <c r="G970" s="13" t="s">
        <v>76</v>
      </c>
      <c r="H970" s="13">
        <v>11</v>
      </c>
      <c r="I970" s="13" t="s">
        <v>14</v>
      </c>
      <c r="J970" s="13">
        <v>30</v>
      </c>
      <c r="K970" s="13">
        <v>4.5</v>
      </c>
      <c r="L970" s="6">
        <v>90456</v>
      </c>
      <c r="M970" s="48">
        <f t="shared" si="15"/>
        <v>12211560</v>
      </c>
      <c r="N970" s="49"/>
    </row>
    <row r="971" spans="1:14" ht="16.5" x14ac:dyDescent="0.3">
      <c r="A971" s="47">
        <v>68</v>
      </c>
      <c r="B971" s="13" t="s">
        <v>229</v>
      </c>
      <c r="C971" s="13">
        <v>68755</v>
      </c>
      <c r="D971" s="13" t="s">
        <v>465</v>
      </c>
      <c r="E971" s="13">
        <v>420201</v>
      </c>
      <c r="F971" s="13" t="s">
        <v>75</v>
      </c>
      <c r="G971" s="13" t="s">
        <v>76</v>
      </c>
      <c r="H971" s="13">
        <v>11</v>
      </c>
      <c r="I971" s="13" t="s">
        <v>14</v>
      </c>
      <c r="J971" s="13">
        <v>60</v>
      </c>
      <c r="K971" s="13">
        <v>4.5</v>
      </c>
      <c r="L971" s="6">
        <v>90456</v>
      </c>
      <c r="M971" s="48">
        <f t="shared" si="15"/>
        <v>24423120</v>
      </c>
      <c r="N971" s="49"/>
    </row>
    <row r="972" spans="1:14" ht="16.5" x14ac:dyDescent="0.3">
      <c r="A972" s="47">
        <v>68</v>
      </c>
      <c r="B972" s="13" t="s">
        <v>229</v>
      </c>
      <c r="C972" s="13">
        <v>68755</v>
      </c>
      <c r="D972" s="13" t="s">
        <v>465</v>
      </c>
      <c r="E972" s="13">
        <v>420202</v>
      </c>
      <c r="F972" s="13" t="s">
        <v>77</v>
      </c>
      <c r="G972" s="13" t="s">
        <v>76</v>
      </c>
      <c r="H972" s="13">
        <v>11</v>
      </c>
      <c r="I972" s="13" t="s">
        <v>14</v>
      </c>
      <c r="J972" s="13">
        <v>30</v>
      </c>
      <c r="K972" s="13">
        <v>4.5</v>
      </c>
      <c r="L972" s="6">
        <v>90456</v>
      </c>
      <c r="M972" s="48">
        <f t="shared" si="15"/>
        <v>12211560</v>
      </c>
      <c r="N972" s="49"/>
    </row>
    <row r="973" spans="1:14" ht="16.5" x14ac:dyDescent="0.3">
      <c r="A973" s="47">
        <v>68</v>
      </c>
      <c r="B973" s="13" t="s">
        <v>229</v>
      </c>
      <c r="C973" s="13">
        <v>68500</v>
      </c>
      <c r="D973" s="13" t="s">
        <v>466</v>
      </c>
      <c r="E973" s="13">
        <v>420201</v>
      </c>
      <c r="F973" s="13" t="s">
        <v>75</v>
      </c>
      <c r="G973" s="13" t="s">
        <v>76</v>
      </c>
      <c r="H973" s="13">
        <v>11</v>
      </c>
      <c r="I973" s="13" t="s">
        <v>14</v>
      </c>
      <c r="J973" s="13">
        <v>60</v>
      </c>
      <c r="K973" s="13">
        <v>4.5</v>
      </c>
      <c r="L973" s="6">
        <v>90456</v>
      </c>
      <c r="M973" s="48">
        <f t="shared" si="15"/>
        <v>24423120</v>
      </c>
      <c r="N973" s="49"/>
    </row>
    <row r="974" spans="1:14" ht="16.5" x14ac:dyDescent="0.3">
      <c r="A974" s="47">
        <v>68</v>
      </c>
      <c r="B974" s="13" t="s">
        <v>229</v>
      </c>
      <c r="C974" s="13">
        <v>68500</v>
      </c>
      <c r="D974" s="13" t="s">
        <v>466</v>
      </c>
      <c r="E974" s="13">
        <v>420202</v>
      </c>
      <c r="F974" s="13" t="s">
        <v>77</v>
      </c>
      <c r="G974" s="13" t="s">
        <v>76</v>
      </c>
      <c r="H974" s="13">
        <v>11</v>
      </c>
      <c r="I974" s="13" t="s">
        <v>14</v>
      </c>
      <c r="J974" s="13">
        <v>30</v>
      </c>
      <c r="K974" s="13">
        <v>4.5</v>
      </c>
      <c r="L974" s="6">
        <v>90456</v>
      </c>
      <c r="M974" s="48">
        <f t="shared" si="15"/>
        <v>12211560</v>
      </c>
      <c r="N974" s="49"/>
    </row>
    <row r="975" spans="1:14" ht="16.5" x14ac:dyDescent="0.3">
      <c r="A975" s="47">
        <v>68</v>
      </c>
      <c r="B975" s="13" t="s">
        <v>229</v>
      </c>
      <c r="C975" s="13">
        <v>68077</v>
      </c>
      <c r="D975" s="13" t="s">
        <v>467</v>
      </c>
      <c r="E975" s="13">
        <v>420201</v>
      </c>
      <c r="F975" s="13" t="s">
        <v>75</v>
      </c>
      <c r="G975" s="13" t="s">
        <v>76</v>
      </c>
      <c r="H975" s="13">
        <v>11</v>
      </c>
      <c r="I975" s="13" t="s">
        <v>14</v>
      </c>
      <c r="J975" s="13">
        <v>60</v>
      </c>
      <c r="K975" s="13">
        <v>4.5</v>
      </c>
      <c r="L975" s="6">
        <v>90456</v>
      </c>
      <c r="M975" s="48">
        <f t="shared" si="15"/>
        <v>24423120</v>
      </c>
      <c r="N975" s="49"/>
    </row>
    <row r="976" spans="1:14" ht="16.5" x14ac:dyDescent="0.3">
      <c r="A976" s="47">
        <v>68</v>
      </c>
      <c r="B976" s="13" t="s">
        <v>229</v>
      </c>
      <c r="C976" s="13">
        <v>68077</v>
      </c>
      <c r="D976" s="13" t="s">
        <v>467</v>
      </c>
      <c r="E976" s="13">
        <v>420202</v>
      </c>
      <c r="F976" s="13" t="s">
        <v>77</v>
      </c>
      <c r="G976" s="13" t="s">
        <v>76</v>
      </c>
      <c r="H976" s="13">
        <v>11</v>
      </c>
      <c r="I976" s="13" t="s">
        <v>14</v>
      </c>
      <c r="J976" s="13">
        <v>30</v>
      </c>
      <c r="K976" s="13">
        <v>4.5</v>
      </c>
      <c r="L976" s="6">
        <v>90456</v>
      </c>
      <c r="M976" s="48">
        <f t="shared" si="15"/>
        <v>12211560</v>
      </c>
      <c r="N976" s="49"/>
    </row>
    <row r="977" spans="1:14" ht="16.5" x14ac:dyDescent="0.3">
      <c r="A977" s="47">
        <v>68</v>
      </c>
      <c r="B977" s="13" t="s">
        <v>229</v>
      </c>
      <c r="C977" s="13">
        <v>68861</v>
      </c>
      <c r="D977" s="13" t="s">
        <v>468</v>
      </c>
      <c r="E977" s="13">
        <v>420201</v>
      </c>
      <c r="F977" s="13" t="s">
        <v>75</v>
      </c>
      <c r="G977" s="13" t="s">
        <v>76</v>
      </c>
      <c r="H977" s="13">
        <v>11</v>
      </c>
      <c r="I977" s="13" t="s">
        <v>14</v>
      </c>
      <c r="J977" s="13">
        <v>60</v>
      </c>
      <c r="K977" s="13">
        <v>4.5</v>
      </c>
      <c r="L977" s="6">
        <v>90456</v>
      </c>
      <c r="M977" s="48">
        <f t="shared" si="15"/>
        <v>24423120</v>
      </c>
      <c r="N977" s="49"/>
    </row>
    <row r="978" spans="1:14" ht="16.5" x14ac:dyDescent="0.3">
      <c r="A978" s="47">
        <v>68</v>
      </c>
      <c r="B978" s="13" t="s">
        <v>229</v>
      </c>
      <c r="C978" s="13">
        <v>68861</v>
      </c>
      <c r="D978" s="13" t="s">
        <v>468</v>
      </c>
      <c r="E978" s="13">
        <v>420202</v>
      </c>
      <c r="F978" s="13" t="s">
        <v>77</v>
      </c>
      <c r="G978" s="13" t="s">
        <v>76</v>
      </c>
      <c r="H978" s="13">
        <v>11</v>
      </c>
      <c r="I978" s="13" t="s">
        <v>14</v>
      </c>
      <c r="J978" s="13">
        <v>30</v>
      </c>
      <c r="K978" s="13">
        <v>4.5</v>
      </c>
      <c r="L978" s="6">
        <v>90456</v>
      </c>
      <c r="M978" s="48">
        <f t="shared" si="15"/>
        <v>12211560</v>
      </c>
      <c r="N978" s="49"/>
    </row>
    <row r="979" spans="1:14" ht="16.5" x14ac:dyDescent="0.3">
      <c r="A979" s="47">
        <v>68</v>
      </c>
      <c r="B979" s="13" t="s">
        <v>229</v>
      </c>
      <c r="C979" s="13">
        <v>68368</v>
      </c>
      <c r="D979" s="13" t="s">
        <v>589</v>
      </c>
      <c r="E979" s="13">
        <v>420201</v>
      </c>
      <c r="F979" s="13" t="s">
        <v>75</v>
      </c>
      <c r="G979" s="13" t="s">
        <v>76</v>
      </c>
      <c r="H979" s="13">
        <v>11</v>
      </c>
      <c r="I979" s="13" t="s">
        <v>14</v>
      </c>
      <c r="J979" s="13">
        <v>60</v>
      </c>
      <c r="K979" s="13">
        <v>4.5</v>
      </c>
      <c r="L979" s="6">
        <v>90456</v>
      </c>
      <c r="M979" s="48">
        <f t="shared" si="15"/>
        <v>24423120</v>
      </c>
      <c r="N979" s="49"/>
    </row>
    <row r="980" spans="1:14" ht="16.5" x14ac:dyDescent="0.3">
      <c r="A980" s="47">
        <v>68</v>
      </c>
      <c r="B980" s="13" t="s">
        <v>229</v>
      </c>
      <c r="C980" s="13">
        <v>68368</v>
      </c>
      <c r="D980" s="13" t="s">
        <v>589</v>
      </c>
      <c r="E980" s="13">
        <v>420202</v>
      </c>
      <c r="F980" s="13" t="s">
        <v>77</v>
      </c>
      <c r="G980" s="13" t="s">
        <v>76</v>
      </c>
      <c r="H980" s="13">
        <v>11</v>
      </c>
      <c r="I980" s="13" t="s">
        <v>14</v>
      </c>
      <c r="J980" s="13">
        <v>30</v>
      </c>
      <c r="K980" s="13">
        <v>4.5</v>
      </c>
      <c r="L980" s="6">
        <v>90456</v>
      </c>
      <c r="M980" s="48">
        <f t="shared" si="15"/>
        <v>12211560</v>
      </c>
      <c r="N980" s="49"/>
    </row>
    <row r="981" spans="1:14" ht="16.5" x14ac:dyDescent="0.3">
      <c r="A981" s="47">
        <v>68</v>
      </c>
      <c r="B981" s="13" t="s">
        <v>229</v>
      </c>
      <c r="C981" s="13">
        <v>68444</v>
      </c>
      <c r="D981" s="13" t="s">
        <v>590</v>
      </c>
      <c r="E981" s="13">
        <v>420201</v>
      </c>
      <c r="F981" s="13" t="s">
        <v>75</v>
      </c>
      <c r="G981" s="13" t="s">
        <v>76</v>
      </c>
      <c r="H981" s="13">
        <v>11</v>
      </c>
      <c r="I981" s="13" t="s">
        <v>14</v>
      </c>
      <c r="J981" s="13">
        <v>60</v>
      </c>
      <c r="K981" s="13">
        <v>4.5</v>
      </c>
      <c r="L981" s="6">
        <v>90456</v>
      </c>
      <c r="M981" s="48">
        <f t="shared" si="15"/>
        <v>24423120</v>
      </c>
      <c r="N981" s="49"/>
    </row>
    <row r="982" spans="1:14" ht="16.5" x14ac:dyDescent="0.3">
      <c r="A982" s="47">
        <v>68</v>
      </c>
      <c r="B982" s="13" t="s">
        <v>229</v>
      </c>
      <c r="C982" s="13">
        <v>68444</v>
      </c>
      <c r="D982" s="13" t="s">
        <v>590</v>
      </c>
      <c r="E982" s="13">
        <v>420202</v>
      </c>
      <c r="F982" s="13" t="s">
        <v>77</v>
      </c>
      <c r="G982" s="13" t="s">
        <v>76</v>
      </c>
      <c r="H982" s="13">
        <v>11</v>
      </c>
      <c r="I982" s="13" t="s">
        <v>14</v>
      </c>
      <c r="J982" s="13">
        <v>30</v>
      </c>
      <c r="K982" s="13">
        <v>4.5</v>
      </c>
      <c r="L982" s="6">
        <v>90456</v>
      </c>
      <c r="M982" s="48">
        <f t="shared" si="15"/>
        <v>12211560</v>
      </c>
      <c r="N982" s="49"/>
    </row>
    <row r="983" spans="1:14" ht="16.5" x14ac:dyDescent="0.3">
      <c r="A983" s="47">
        <v>68</v>
      </c>
      <c r="B983" s="13" t="s">
        <v>229</v>
      </c>
      <c r="C983" s="13">
        <v>68207</v>
      </c>
      <c r="D983" s="13" t="s">
        <v>591</v>
      </c>
      <c r="E983" s="13">
        <v>420201</v>
      </c>
      <c r="F983" s="13" t="s">
        <v>75</v>
      </c>
      <c r="G983" s="13" t="s">
        <v>76</v>
      </c>
      <c r="H983" s="13">
        <v>11</v>
      </c>
      <c r="I983" s="13" t="s">
        <v>14</v>
      </c>
      <c r="J983" s="13">
        <v>60</v>
      </c>
      <c r="K983" s="13">
        <v>4.5</v>
      </c>
      <c r="L983" s="6">
        <v>90456</v>
      </c>
      <c r="M983" s="48">
        <f t="shared" si="15"/>
        <v>24423120</v>
      </c>
      <c r="N983" s="49"/>
    </row>
    <row r="984" spans="1:14" ht="16.5" x14ac:dyDescent="0.3">
      <c r="A984" s="47">
        <v>68</v>
      </c>
      <c r="B984" s="13" t="s">
        <v>229</v>
      </c>
      <c r="C984" s="13">
        <v>68207</v>
      </c>
      <c r="D984" s="13" t="s">
        <v>591</v>
      </c>
      <c r="E984" s="13">
        <v>420202</v>
      </c>
      <c r="F984" s="13" t="s">
        <v>77</v>
      </c>
      <c r="G984" s="13" t="s">
        <v>76</v>
      </c>
      <c r="H984" s="13">
        <v>11</v>
      </c>
      <c r="I984" s="13" t="s">
        <v>14</v>
      </c>
      <c r="J984" s="13">
        <v>30</v>
      </c>
      <c r="K984" s="13">
        <v>4.5</v>
      </c>
      <c r="L984" s="6">
        <v>90456</v>
      </c>
      <c r="M984" s="48">
        <f t="shared" si="15"/>
        <v>12211560</v>
      </c>
      <c r="N984" s="49"/>
    </row>
    <row r="985" spans="1:14" ht="16.5" x14ac:dyDescent="0.3">
      <c r="A985" s="47">
        <v>68</v>
      </c>
      <c r="B985" s="13" t="s">
        <v>229</v>
      </c>
      <c r="C985" s="13">
        <v>68679</v>
      </c>
      <c r="D985" s="13" t="s">
        <v>594</v>
      </c>
      <c r="E985" s="13">
        <v>420201</v>
      </c>
      <c r="F985" s="13" t="s">
        <v>75</v>
      </c>
      <c r="G985" s="13" t="s">
        <v>76</v>
      </c>
      <c r="H985" s="13">
        <v>11</v>
      </c>
      <c r="I985" s="13" t="s">
        <v>14</v>
      </c>
      <c r="J985" s="13">
        <v>60</v>
      </c>
      <c r="K985" s="13">
        <v>4.5</v>
      </c>
      <c r="L985" s="6">
        <v>90456</v>
      </c>
      <c r="M985" s="48">
        <f t="shared" si="15"/>
        <v>24423120</v>
      </c>
      <c r="N985" s="49"/>
    </row>
    <row r="986" spans="1:14" ht="16.5" x14ac:dyDescent="0.3">
      <c r="A986" s="47">
        <v>68</v>
      </c>
      <c r="B986" s="13" t="s">
        <v>229</v>
      </c>
      <c r="C986" s="13">
        <v>68679</v>
      </c>
      <c r="D986" s="13" t="s">
        <v>594</v>
      </c>
      <c r="E986" s="13">
        <v>420202</v>
      </c>
      <c r="F986" s="13" t="s">
        <v>77</v>
      </c>
      <c r="G986" s="13" t="s">
        <v>76</v>
      </c>
      <c r="H986" s="13">
        <v>11</v>
      </c>
      <c r="I986" s="13" t="s">
        <v>14</v>
      </c>
      <c r="J986" s="13">
        <v>30</v>
      </c>
      <c r="K986" s="13">
        <v>4.5</v>
      </c>
      <c r="L986" s="6">
        <v>90456</v>
      </c>
      <c r="M986" s="48">
        <f t="shared" si="15"/>
        <v>12211560</v>
      </c>
      <c r="N986" s="49"/>
    </row>
    <row r="987" spans="1:14" ht="16.5" x14ac:dyDescent="0.3">
      <c r="A987" s="47">
        <v>68</v>
      </c>
      <c r="B987" s="13" t="s">
        <v>229</v>
      </c>
      <c r="C987" s="13">
        <v>68770</v>
      </c>
      <c r="D987" s="13" t="s">
        <v>595</v>
      </c>
      <c r="E987" s="13">
        <v>420201</v>
      </c>
      <c r="F987" s="13" t="s">
        <v>75</v>
      </c>
      <c r="G987" s="13" t="s">
        <v>76</v>
      </c>
      <c r="H987" s="13">
        <v>11</v>
      </c>
      <c r="I987" s="13" t="s">
        <v>14</v>
      </c>
      <c r="J987" s="13">
        <v>60</v>
      </c>
      <c r="K987" s="13">
        <v>4.5</v>
      </c>
      <c r="L987" s="6">
        <v>90456</v>
      </c>
      <c r="M987" s="48">
        <f t="shared" si="15"/>
        <v>24423120</v>
      </c>
      <c r="N987" s="49"/>
    </row>
    <row r="988" spans="1:14" ht="16.5" x14ac:dyDescent="0.3">
      <c r="A988" s="47">
        <v>68</v>
      </c>
      <c r="B988" s="13" t="s">
        <v>229</v>
      </c>
      <c r="C988" s="13">
        <v>68770</v>
      </c>
      <c r="D988" s="13" t="s">
        <v>595</v>
      </c>
      <c r="E988" s="13">
        <v>420202</v>
      </c>
      <c r="F988" s="13" t="s">
        <v>77</v>
      </c>
      <c r="G988" s="13" t="s">
        <v>76</v>
      </c>
      <c r="H988" s="13">
        <v>11</v>
      </c>
      <c r="I988" s="13" t="s">
        <v>14</v>
      </c>
      <c r="J988" s="13">
        <v>30</v>
      </c>
      <c r="K988" s="13">
        <v>4.5</v>
      </c>
      <c r="L988" s="6">
        <v>90456</v>
      </c>
      <c r="M988" s="48">
        <f t="shared" si="15"/>
        <v>12211560</v>
      </c>
      <c r="N988" s="49"/>
    </row>
    <row r="989" spans="1:14" ht="16.5" x14ac:dyDescent="0.3">
      <c r="A989" s="47">
        <v>70</v>
      </c>
      <c r="B989" s="13" t="s">
        <v>240</v>
      </c>
      <c r="C989" s="13">
        <v>70001</v>
      </c>
      <c r="D989" s="13" t="s">
        <v>241</v>
      </c>
      <c r="E989" s="13">
        <v>420201</v>
      </c>
      <c r="F989" s="13" t="s">
        <v>75</v>
      </c>
      <c r="G989" s="13" t="s">
        <v>76</v>
      </c>
      <c r="H989" s="13">
        <v>11</v>
      </c>
      <c r="I989" s="13" t="s">
        <v>14</v>
      </c>
      <c r="J989" s="13">
        <v>510</v>
      </c>
      <c r="K989" s="13">
        <v>4.5</v>
      </c>
      <c r="L989" s="6">
        <v>92433</v>
      </c>
      <c r="M989" s="48">
        <f t="shared" si="15"/>
        <v>212133735</v>
      </c>
      <c r="N989" s="49"/>
    </row>
    <row r="990" spans="1:14" ht="16.5" x14ac:dyDescent="0.3">
      <c r="A990" s="47">
        <v>70</v>
      </c>
      <c r="B990" s="13" t="s">
        <v>240</v>
      </c>
      <c r="C990" s="13">
        <v>70001</v>
      </c>
      <c r="D990" s="13" t="s">
        <v>241</v>
      </c>
      <c r="E990" s="13">
        <v>420202</v>
      </c>
      <c r="F990" s="13" t="s">
        <v>77</v>
      </c>
      <c r="G990" s="13" t="s">
        <v>76</v>
      </c>
      <c r="H990" s="13">
        <v>11</v>
      </c>
      <c r="I990" s="13" t="s">
        <v>14</v>
      </c>
      <c r="J990" s="13">
        <v>220</v>
      </c>
      <c r="K990" s="13">
        <v>4.5</v>
      </c>
      <c r="L990" s="6">
        <v>92433</v>
      </c>
      <c r="M990" s="48">
        <f t="shared" si="15"/>
        <v>91508670</v>
      </c>
      <c r="N990" s="49"/>
    </row>
    <row r="991" spans="1:14" ht="16.5" x14ac:dyDescent="0.3">
      <c r="A991" s="47">
        <v>70</v>
      </c>
      <c r="B991" s="13" t="s">
        <v>240</v>
      </c>
      <c r="C991" s="13">
        <v>70110</v>
      </c>
      <c r="D991" s="13" t="s">
        <v>219</v>
      </c>
      <c r="E991" s="13">
        <v>420201</v>
      </c>
      <c r="F991" s="13" t="s">
        <v>75</v>
      </c>
      <c r="G991" s="13" t="s">
        <v>76</v>
      </c>
      <c r="H991" s="13">
        <v>11</v>
      </c>
      <c r="I991" s="13" t="s">
        <v>14</v>
      </c>
      <c r="J991" s="13">
        <v>70</v>
      </c>
      <c r="K991" s="13">
        <v>4.5</v>
      </c>
      <c r="L991" s="6">
        <v>92433</v>
      </c>
      <c r="M991" s="48">
        <f t="shared" si="15"/>
        <v>29116395</v>
      </c>
      <c r="N991" s="49"/>
    </row>
    <row r="992" spans="1:14" ht="16.5" x14ac:dyDescent="0.3">
      <c r="A992" s="47">
        <v>70</v>
      </c>
      <c r="B992" s="13" t="s">
        <v>240</v>
      </c>
      <c r="C992" s="13">
        <v>70110</v>
      </c>
      <c r="D992" s="13" t="s">
        <v>219</v>
      </c>
      <c r="E992" s="13">
        <v>420202</v>
      </c>
      <c r="F992" s="13" t="s">
        <v>77</v>
      </c>
      <c r="G992" s="13" t="s">
        <v>76</v>
      </c>
      <c r="H992" s="13">
        <v>11</v>
      </c>
      <c r="I992" s="13" t="s">
        <v>14</v>
      </c>
      <c r="J992" s="13">
        <v>30</v>
      </c>
      <c r="K992" s="13">
        <v>4.5</v>
      </c>
      <c r="L992" s="6">
        <v>92433</v>
      </c>
      <c r="M992" s="48">
        <f t="shared" si="15"/>
        <v>12478455</v>
      </c>
      <c r="N992" s="49"/>
    </row>
    <row r="993" spans="1:14" ht="16.5" x14ac:dyDescent="0.3">
      <c r="A993" s="47">
        <v>70</v>
      </c>
      <c r="B993" s="13" t="s">
        <v>240</v>
      </c>
      <c r="C993" s="13">
        <v>70124</v>
      </c>
      <c r="D993" s="13" t="s">
        <v>242</v>
      </c>
      <c r="E993" s="13">
        <v>420201</v>
      </c>
      <c r="F993" s="13" t="s">
        <v>75</v>
      </c>
      <c r="G993" s="13" t="s">
        <v>76</v>
      </c>
      <c r="H993" s="13">
        <v>11</v>
      </c>
      <c r="I993" s="13" t="s">
        <v>14</v>
      </c>
      <c r="J993" s="13">
        <v>70</v>
      </c>
      <c r="K993" s="13">
        <v>4.5</v>
      </c>
      <c r="L993" s="6">
        <v>92433</v>
      </c>
      <c r="M993" s="48">
        <f t="shared" si="15"/>
        <v>29116395</v>
      </c>
      <c r="N993" s="49"/>
    </row>
    <row r="994" spans="1:14" ht="16.5" x14ac:dyDescent="0.3">
      <c r="A994" s="47">
        <v>70</v>
      </c>
      <c r="B994" s="13" t="s">
        <v>240</v>
      </c>
      <c r="C994" s="13">
        <v>70124</v>
      </c>
      <c r="D994" s="13" t="s">
        <v>242</v>
      </c>
      <c r="E994" s="13">
        <v>420202</v>
      </c>
      <c r="F994" s="13" t="s">
        <v>77</v>
      </c>
      <c r="G994" s="13" t="s">
        <v>76</v>
      </c>
      <c r="H994" s="13">
        <v>11</v>
      </c>
      <c r="I994" s="13" t="s">
        <v>14</v>
      </c>
      <c r="J994" s="13">
        <v>20</v>
      </c>
      <c r="K994" s="13">
        <v>4.5</v>
      </c>
      <c r="L994" s="6">
        <v>92433</v>
      </c>
      <c r="M994" s="48">
        <f t="shared" si="15"/>
        <v>8318970</v>
      </c>
      <c r="N994" s="49"/>
    </row>
    <row r="995" spans="1:14" ht="16.5" x14ac:dyDescent="0.3">
      <c r="A995" s="47">
        <v>70</v>
      </c>
      <c r="B995" s="13" t="s">
        <v>240</v>
      </c>
      <c r="C995" s="13">
        <v>70215</v>
      </c>
      <c r="D995" s="13" t="s">
        <v>243</v>
      </c>
      <c r="E995" s="13">
        <v>420201</v>
      </c>
      <c r="F995" s="13" t="s">
        <v>75</v>
      </c>
      <c r="G995" s="13" t="s">
        <v>76</v>
      </c>
      <c r="H995" s="13">
        <v>11</v>
      </c>
      <c r="I995" s="13" t="s">
        <v>14</v>
      </c>
      <c r="J995" s="13">
        <v>60</v>
      </c>
      <c r="K995" s="13">
        <v>4.5</v>
      </c>
      <c r="L995" s="6">
        <v>92433</v>
      </c>
      <c r="M995" s="48">
        <f t="shared" si="15"/>
        <v>24956910</v>
      </c>
      <c r="N995" s="49"/>
    </row>
    <row r="996" spans="1:14" ht="16.5" x14ac:dyDescent="0.3">
      <c r="A996" s="47">
        <v>70</v>
      </c>
      <c r="B996" s="13" t="s">
        <v>240</v>
      </c>
      <c r="C996" s="13">
        <v>70215</v>
      </c>
      <c r="D996" s="13" t="s">
        <v>243</v>
      </c>
      <c r="E996" s="13">
        <v>420202</v>
      </c>
      <c r="F996" s="13" t="s">
        <v>77</v>
      </c>
      <c r="G996" s="13" t="s">
        <v>76</v>
      </c>
      <c r="H996" s="13">
        <v>11</v>
      </c>
      <c r="I996" s="13" t="s">
        <v>14</v>
      </c>
      <c r="J996" s="13">
        <v>30</v>
      </c>
      <c r="K996" s="13">
        <v>4.5</v>
      </c>
      <c r="L996" s="6">
        <v>92433</v>
      </c>
      <c r="M996" s="48">
        <f t="shared" si="15"/>
        <v>12478455</v>
      </c>
      <c r="N996" s="49"/>
    </row>
    <row r="997" spans="1:14" ht="16.5" x14ac:dyDescent="0.3">
      <c r="A997" s="47">
        <v>70</v>
      </c>
      <c r="B997" s="13" t="s">
        <v>240</v>
      </c>
      <c r="C997" s="13">
        <v>70221</v>
      </c>
      <c r="D997" s="13" t="s">
        <v>244</v>
      </c>
      <c r="E997" s="13">
        <v>420201</v>
      </c>
      <c r="F997" s="13" t="s">
        <v>75</v>
      </c>
      <c r="G997" s="13" t="s">
        <v>76</v>
      </c>
      <c r="H997" s="13">
        <v>11</v>
      </c>
      <c r="I997" s="13" t="s">
        <v>14</v>
      </c>
      <c r="J997" s="13">
        <v>100</v>
      </c>
      <c r="K997" s="13">
        <v>4.5</v>
      </c>
      <c r="L997" s="6">
        <v>92433</v>
      </c>
      <c r="M997" s="48">
        <f t="shared" si="15"/>
        <v>41594850</v>
      </c>
      <c r="N997" s="49"/>
    </row>
    <row r="998" spans="1:14" ht="16.5" x14ac:dyDescent="0.3">
      <c r="A998" s="47">
        <v>70</v>
      </c>
      <c r="B998" s="13" t="s">
        <v>240</v>
      </c>
      <c r="C998" s="13">
        <v>70221</v>
      </c>
      <c r="D998" s="13" t="s">
        <v>244</v>
      </c>
      <c r="E998" s="13">
        <v>420202</v>
      </c>
      <c r="F998" s="13" t="s">
        <v>77</v>
      </c>
      <c r="G998" s="13" t="s">
        <v>76</v>
      </c>
      <c r="H998" s="13">
        <v>11</v>
      </c>
      <c r="I998" s="13" t="s">
        <v>14</v>
      </c>
      <c r="J998" s="13">
        <v>40</v>
      </c>
      <c r="K998" s="13">
        <v>4.5</v>
      </c>
      <c r="L998" s="6">
        <v>92433</v>
      </c>
      <c r="M998" s="48">
        <f t="shared" si="15"/>
        <v>16637940</v>
      </c>
      <c r="N998" s="49"/>
    </row>
    <row r="999" spans="1:14" ht="16.5" x14ac:dyDescent="0.3">
      <c r="A999" s="47">
        <v>70</v>
      </c>
      <c r="B999" s="13" t="s">
        <v>240</v>
      </c>
      <c r="C999" s="13">
        <v>70233</v>
      </c>
      <c r="D999" s="13" t="s">
        <v>245</v>
      </c>
      <c r="E999" s="13">
        <v>420201</v>
      </c>
      <c r="F999" s="13" t="s">
        <v>75</v>
      </c>
      <c r="G999" s="13" t="s">
        <v>76</v>
      </c>
      <c r="H999" s="13">
        <v>11</v>
      </c>
      <c r="I999" s="13" t="s">
        <v>14</v>
      </c>
      <c r="J999" s="13">
        <v>61</v>
      </c>
      <c r="K999" s="13">
        <v>4.5</v>
      </c>
      <c r="L999" s="6">
        <v>92433</v>
      </c>
      <c r="M999" s="48">
        <f t="shared" si="15"/>
        <v>25372858.5</v>
      </c>
      <c r="N999" s="49"/>
    </row>
    <row r="1000" spans="1:14" ht="16.5" x14ac:dyDescent="0.3">
      <c r="A1000" s="47">
        <v>70</v>
      </c>
      <c r="B1000" s="13" t="s">
        <v>240</v>
      </c>
      <c r="C1000" s="13">
        <v>70233</v>
      </c>
      <c r="D1000" s="13" t="s">
        <v>245</v>
      </c>
      <c r="E1000" s="13">
        <v>420202</v>
      </c>
      <c r="F1000" s="13" t="s">
        <v>77</v>
      </c>
      <c r="G1000" s="13" t="s">
        <v>76</v>
      </c>
      <c r="H1000" s="13">
        <v>11</v>
      </c>
      <c r="I1000" s="13" t="s">
        <v>14</v>
      </c>
      <c r="J1000" s="13">
        <v>30</v>
      </c>
      <c r="K1000" s="13">
        <v>4.5</v>
      </c>
      <c r="L1000" s="6">
        <v>92433</v>
      </c>
      <c r="M1000" s="48">
        <f t="shared" si="15"/>
        <v>12478455</v>
      </c>
      <c r="N1000" s="49"/>
    </row>
    <row r="1001" spans="1:14" ht="16.5" x14ac:dyDescent="0.3">
      <c r="A1001" s="47">
        <v>70</v>
      </c>
      <c r="B1001" s="13" t="s">
        <v>240</v>
      </c>
      <c r="C1001" s="13">
        <v>70235</v>
      </c>
      <c r="D1001" s="13" t="s">
        <v>246</v>
      </c>
      <c r="E1001" s="13">
        <v>420201</v>
      </c>
      <c r="F1001" s="13" t="s">
        <v>75</v>
      </c>
      <c r="G1001" s="13" t="s">
        <v>76</v>
      </c>
      <c r="H1001" s="13">
        <v>11</v>
      </c>
      <c r="I1001" s="13" t="s">
        <v>14</v>
      </c>
      <c r="J1001" s="13">
        <v>60</v>
      </c>
      <c r="K1001" s="13">
        <v>4.5</v>
      </c>
      <c r="L1001" s="6">
        <v>92433</v>
      </c>
      <c r="M1001" s="48">
        <f t="shared" si="15"/>
        <v>24956910</v>
      </c>
      <c r="N1001" s="49"/>
    </row>
    <row r="1002" spans="1:14" ht="16.5" x14ac:dyDescent="0.3">
      <c r="A1002" s="47">
        <v>70</v>
      </c>
      <c r="B1002" s="13" t="s">
        <v>240</v>
      </c>
      <c r="C1002" s="13">
        <v>70235</v>
      </c>
      <c r="D1002" s="13" t="s">
        <v>246</v>
      </c>
      <c r="E1002" s="13">
        <v>420202</v>
      </c>
      <c r="F1002" s="13" t="s">
        <v>77</v>
      </c>
      <c r="G1002" s="13" t="s">
        <v>76</v>
      </c>
      <c r="H1002" s="13">
        <v>11</v>
      </c>
      <c r="I1002" s="13" t="s">
        <v>14</v>
      </c>
      <c r="J1002" s="13">
        <v>30</v>
      </c>
      <c r="K1002" s="13">
        <v>4.5</v>
      </c>
      <c r="L1002" s="6">
        <v>92433</v>
      </c>
      <c r="M1002" s="48">
        <f t="shared" si="15"/>
        <v>12478455</v>
      </c>
      <c r="N1002" s="49"/>
    </row>
    <row r="1003" spans="1:14" ht="16.5" x14ac:dyDescent="0.3">
      <c r="A1003" s="47">
        <v>70</v>
      </c>
      <c r="B1003" s="13" t="s">
        <v>240</v>
      </c>
      <c r="C1003" s="13">
        <v>70265</v>
      </c>
      <c r="D1003" s="13" t="s">
        <v>247</v>
      </c>
      <c r="E1003" s="13">
        <v>420201</v>
      </c>
      <c r="F1003" s="13" t="s">
        <v>75</v>
      </c>
      <c r="G1003" s="13" t="s">
        <v>76</v>
      </c>
      <c r="H1003" s="13">
        <v>11</v>
      </c>
      <c r="I1003" s="13" t="s">
        <v>14</v>
      </c>
      <c r="J1003" s="13">
        <v>30</v>
      </c>
      <c r="K1003" s="13">
        <v>4.5</v>
      </c>
      <c r="L1003" s="6">
        <v>92433</v>
      </c>
      <c r="M1003" s="48">
        <f t="shared" si="15"/>
        <v>12478455</v>
      </c>
      <c r="N1003" s="49"/>
    </row>
    <row r="1004" spans="1:14" ht="16.5" x14ac:dyDescent="0.3">
      <c r="A1004" s="47">
        <v>70</v>
      </c>
      <c r="B1004" s="13" t="s">
        <v>240</v>
      </c>
      <c r="C1004" s="13">
        <v>70265</v>
      </c>
      <c r="D1004" s="13" t="s">
        <v>247</v>
      </c>
      <c r="E1004" s="13">
        <v>420202</v>
      </c>
      <c r="F1004" s="13" t="s">
        <v>77</v>
      </c>
      <c r="G1004" s="13" t="s">
        <v>76</v>
      </c>
      <c r="H1004" s="13">
        <v>11</v>
      </c>
      <c r="I1004" s="13" t="s">
        <v>14</v>
      </c>
      <c r="J1004" s="13">
        <v>20</v>
      </c>
      <c r="K1004" s="13">
        <v>4.5</v>
      </c>
      <c r="L1004" s="6">
        <v>92433</v>
      </c>
      <c r="M1004" s="48">
        <f t="shared" si="15"/>
        <v>8318970</v>
      </c>
      <c r="N1004" s="49"/>
    </row>
    <row r="1005" spans="1:14" ht="16.5" x14ac:dyDescent="0.3">
      <c r="A1005" s="47">
        <v>70</v>
      </c>
      <c r="B1005" s="13" t="s">
        <v>240</v>
      </c>
      <c r="C1005" s="13">
        <v>70429</v>
      </c>
      <c r="D1005" s="13" t="s">
        <v>248</v>
      </c>
      <c r="E1005" s="13">
        <v>420201</v>
      </c>
      <c r="F1005" s="13" t="s">
        <v>75</v>
      </c>
      <c r="G1005" s="13" t="s">
        <v>76</v>
      </c>
      <c r="H1005" s="13">
        <v>11</v>
      </c>
      <c r="I1005" s="13" t="s">
        <v>14</v>
      </c>
      <c r="J1005" s="13">
        <v>100</v>
      </c>
      <c r="K1005" s="13">
        <v>4.5</v>
      </c>
      <c r="L1005" s="6">
        <v>92433</v>
      </c>
      <c r="M1005" s="48">
        <f t="shared" si="15"/>
        <v>41594850</v>
      </c>
      <c r="N1005" s="49"/>
    </row>
    <row r="1006" spans="1:14" ht="16.5" x14ac:dyDescent="0.3">
      <c r="A1006" s="47">
        <v>70</v>
      </c>
      <c r="B1006" s="13" t="s">
        <v>240</v>
      </c>
      <c r="C1006" s="13">
        <v>70429</v>
      </c>
      <c r="D1006" s="13" t="s">
        <v>248</v>
      </c>
      <c r="E1006" s="13">
        <v>420202</v>
      </c>
      <c r="F1006" s="13" t="s">
        <v>77</v>
      </c>
      <c r="G1006" s="13" t="s">
        <v>76</v>
      </c>
      <c r="H1006" s="13">
        <v>11</v>
      </c>
      <c r="I1006" s="13" t="s">
        <v>14</v>
      </c>
      <c r="J1006" s="13">
        <v>50</v>
      </c>
      <c r="K1006" s="13">
        <v>4.5</v>
      </c>
      <c r="L1006" s="6">
        <v>92433</v>
      </c>
      <c r="M1006" s="48">
        <f t="shared" si="15"/>
        <v>20797425</v>
      </c>
      <c r="N1006" s="49"/>
    </row>
    <row r="1007" spans="1:14" ht="16.5" x14ac:dyDescent="0.3">
      <c r="A1007" s="47">
        <v>70</v>
      </c>
      <c r="B1007" s="13" t="s">
        <v>240</v>
      </c>
      <c r="C1007" s="13">
        <v>70670</v>
      </c>
      <c r="D1007" s="13" t="s">
        <v>547</v>
      </c>
      <c r="E1007" s="13">
        <v>420201</v>
      </c>
      <c r="F1007" s="13" t="s">
        <v>75</v>
      </c>
      <c r="G1007" s="13" t="s">
        <v>76</v>
      </c>
      <c r="H1007" s="13">
        <v>11</v>
      </c>
      <c r="I1007" s="13" t="s">
        <v>14</v>
      </c>
      <c r="J1007" s="13">
        <v>120</v>
      </c>
      <c r="K1007" s="13">
        <v>4.5</v>
      </c>
      <c r="L1007" s="6">
        <v>92433</v>
      </c>
      <c r="M1007" s="48">
        <f t="shared" si="15"/>
        <v>49913820</v>
      </c>
      <c r="N1007" s="49"/>
    </row>
    <row r="1008" spans="1:14" ht="16.5" x14ac:dyDescent="0.3">
      <c r="A1008" s="47">
        <v>70</v>
      </c>
      <c r="B1008" s="13" t="s">
        <v>240</v>
      </c>
      <c r="C1008" s="13">
        <v>70670</v>
      </c>
      <c r="D1008" s="13" t="s">
        <v>547</v>
      </c>
      <c r="E1008" s="13">
        <v>420202</v>
      </c>
      <c r="F1008" s="13" t="s">
        <v>77</v>
      </c>
      <c r="G1008" s="13" t="s">
        <v>76</v>
      </c>
      <c r="H1008" s="13">
        <v>11</v>
      </c>
      <c r="I1008" s="13" t="s">
        <v>14</v>
      </c>
      <c r="J1008" s="13">
        <v>50</v>
      </c>
      <c r="K1008" s="13">
        <v>4.5</v>
      </c>
      <c r="L1008" s="6">
        <v>92433</v>
      </c>
      <c r="M1008" s="48">
        <f t="shared" si="15"/>
        <v>20797425</v>
      </c>
      <c r="N1008" s="49"/>
    </row>
    <row r="1009" spans="1:14" ht="16.5" x14ac:dyDescent="0.3">
      <c r="A1009" s="47">
        <v>70</v>
      </c>
      <c r="B1009" s="13" t="s">
        <v>240</v>
      </c>
      <c r="C1009" s="13">
        <v>70678</v>
      </c>
      <c r="D1009" s="13" t="s">
        <v>249</v>
      </c>
      <c r="E1009" s="13">
        <v>420201</v>
      </c>
      <c r="F1009" s="13" t="s">
        <v>75</v>
      </c>
      <c r="G1009" s="13" t="s">
        <v>76</v>
      </c>
      <c r="H1009" s="13">
        <v>11</v>
      </c>
      <c r="I1009" s="13" t="s">
        <v>14</v>
      </c>
      <c r="J1009" s="13">
        <v>60</v>
      </c>
      <c r="K1009" s="13">
        <v>4.5</v>
      </c>
      <c r="L1009" s="6">
        <v>92433</v>
      </c>
      <c r="M1009" s="48">
        <f t="shared" si="15"/>
        <v>24956910</v>
      </c>
      <c r="N1009" s="49"/>
    </row>
    <row r="1010" spans="1:14" ht="16.5" x14ac:dyDescent="0.3">
      <c r="A1010" s="47">
        <v>70</v>
      </c>
      <c r="B1010" s="13" t="s">
        <v>240</v>
      </c>
      <c r="C1010" s="13">
        <v>70678</v>
      </c>
      <c r="D1010" s="13" t="s">
        <v>249</v>
      </c>
      <c r="E1010" s="13">
        <v>420202</v>
      </c>
      <c r="F1010" s="13" t="s">
        <v>77</v>
      </c>
      <c r="G1010" s="13" t="s">
        <v>76</v>
      </c>
      <c r="H1010" s="13">
        <v>11</v>
      </c>
      <c r="I1010" s="13" t="s">
        <v>14</v>
      </c>
      <c r="J1010" s="13">
        <v>30</v>
      </c>
      <c r="K1010" s="13">
        <v>4.5</v>
      </c>
      <c r="L1010" s="6">
        <v>92433</v>
      </c>
      <c r="M1010" s="48">
        <f t="shared" si="15"/>
        <v>12478455</v>
      </c>
      <c r="N1010" s="49"/>
    </row>
    <row r="1011" spans="1:14" ht="16.5" x14ac:dyDescent="0.3">
      <c r="A1011" s="47">
        <v>70</v>
      </c>
      <c r="B1011" s="13" t="s">
        <v>240</v>
      </c>
      <c r="C1011" s="13">
        <v>70708</v>
      </c>
      <c r="D1011" s="13" t="s">
        <v>250</v>
      </c>
      <c r="E1011" s="13">
        <v>420201</v>
      </c>
      <c r="F1011" s="13" t="s">
        <v>75</v>
      </c>
      <c r="G1011" s="13" t="s">
        <v>76</v>
      </c>
      <c r="H1011" s="13">
        <v>11</v>
      </c>
      <c r="I1011" s="13" t="s">
        <v>14</v>
      </c>
      <c r="J1011" s="13">
        <v>150</v>
      </c>
      <c r="K1011" s="13">
        <v>4.5</v>
      </c>
      <c r="L1011" s="6">
        <v>92433</v>
      </c>
      <c r="M1011" s="48">
        <f t="shared" si="15"/>
        <v>62392275</v>
      </c>
      <c r="N1011" s="49"/>
    </row>
    <row r="1012" spans="1:14" ht="16.5" x14ac:dyDescent="0.3">
      <c r="A1012" s="47">
        <v>70</v>
      </c>
      <c r="B1012" s="13" t="s">
        <v>240</v>
      </c>
      <c r="C1012" s="13">
        <v>70708</v>
      </c>
      <c r="D1012" s="13" t="s">
        <v>250</v>
      </c>
      <c r="E1012" s="13">
        <v>420202</v>
      </c>
      <c r="F1012" s="13" t="s">
        <v>77</v>
      </c>
      <c r="G1012" s="13" t="s">
        <v>76</v>
      </c>
      <c r="H1012" s="13">
        <v>11</v>
      </c>
      <c r="I1012" s="13" t="s">
        <v>14</v>
      </c>
      <c r="J1012" s="13">
        <v>70</v>
      </c>
      <c r="K1012" s="13">
        <v>4.5</v>
      </c>
      <c r="L1012" s="6">
        <v>92433</v>
      </c>
      <c r="M1012" s="48">
        <f t="shared" si="15"/>
        <v>29116395</v>
      </c>
      <c r="N1012" s="49"/>
    </row>
    <row r="1013" spans="1:14" ht="16.5" x14ac:dyDescent="0.3">
      <c r="A1013" s="47">
        <v>70</v>
      </c>
      <c r="B1013" s="13" t="s">
        <v>240</v>
      </c>
      <c r="C1013" s="13">
        <v>70717</v>
      </c>
      <c r="D1013" s="13" t="s">
        <v>251</v>
      </c>
      <c r="E1013" s="13">
        <v>420201</v>
      </c>
      <c r="F1013" s="13" t="s">
        <v>75</v>
      </c>
      <c r="G1013" s="13" t="s">
        <v>76</v>
      </c>
      <c r="H1013" s="13">
        <v>11</v>
      </c>
      <c r="I1013" s="13" t="s">
        <v>14</v>
      </c>
      <c r="J1013" s="13">
        <v>80</v>
      </c>
      <c r="K1013" s="13">
        <v>4.5</v>
      </c>
      <c r="L1013" s="6">
        <v>92433</v>
      </c>
      <c r="M1013" s="48">
        <f t="shared" si="15"/>
        <v>33275880</v>
      </c>
      <c r="N1013" s="49"/>
    </row>
    <row r="1014" spans="1:14" ht="16.5" x14ac:dyDescent="0.3">
      <c r="A1014" s="47">
        <v>70</v>
      </c>
      <c r="B1014" s="13" t="s">
        <v>240</v>
      </c>
      <c r="C1014" s="13">
        <v>70717</v>
      </c>
      <c r="D1014" s="13" t="s">
        <v>251</v>
      </c>
      <c r="E1014" s="13">
        <v>420202</v>
      </c>
      <c r="F1014" s="13" t="s">
        <v>77</v>
      </c>
      <c r="G1014" s="13" t="s">
        <v>76</v>
      </c>
      <c r="H1014" s="13">
        <v>11</v>
      </c>
      <c r="I1014" s="13" t="s">
        <v>14</v>
      </c>
      <c r="J1014" s="13">
        <v>30</v>
      </c>
      <c r="K1014" s="13">
        <v>4.5</v>
      </c>
      <c r="L1014" s="6">
        <v>92433</v>
      </c>
      <c r="M1014" s="48">
        <f t="shared" si="15"/>
        <v>12478455</v>
      </c>
      <c r="N1014" s="49"/>
    </row>
    <row r="1015" spans="1:14" ht="16.5" x14ac:dyDescent="0.3">
      <c r="A1015" s="47">
        <v>70</v>
      </c>
      <c r="B1015" s="13" t="s">
        <v>240</v>
      </c>
      <c r="C1015" s="13">
        <v>70742</v>
      </c>
      <c r="D1015" s="13" t="s">
        <v>252</v>
      </c>
      <c r="E1015" s="13">
        <v>420201</v>
      </c>
      <c r="F1015" s="13" t="s">
        <v>75</v>
      </c>
      <c r="G1015" s="13" t="s">
        <v>76</v>
      </c>
      <c r="H1015" s="13">
        <v>11</v>
      </c>
      <c r="I1015" s="13" t="s">
        <v>14</v>
      </c>
      <c r="J1015" s="13">
        <v>60</v>
      </c>
      <c r="K1015" s="13">
        <v>4.5</v>
      </c>
      <c r="L1015" s="6">
        <v>92433</v>
      </c>
      <c r="M1015" s="48">
        <f t="shared" si="15"/>
        <v>24956910</v>
      </c>
      <c r="N1015" s="49"/>
    </row>
    <row r="1016" spans="1:14" ht="16.5" x14ac:dyDescent="0.3">
      <c r="A1016" s="47">
        <v>70</v>
      </c>
      <c r="B1016" s="13" t="s">
        <v>240</v>
      </c>
      <c r="C1016" s="13">
        <v>70742</v>
      </c>
      <c r="D1016" s="13" t="s">
        <v>252</v>
      </c>
      <c r="E1016" s="13">
        <v>420202</v>
      </c>
      <c r="F1016" s="13" t="s">
        <v>77</v>
      </c>
      <c r="G1016" s="13" t="s">
        <v>76</v>
      </c>
      <c r="H1016" s="13">
        <v>11</v>
      </c>
      <c r="I1016" s="13" t="s">
        <v>14</v>
      </c>
      <c r="J1016" s="13">
        <v>30</v>
      </c>
      <c r="K1016" s="13">
        <v>4.5</v>
      </c>
      <c r="L1016" s="6">
        <v>92433</v>
      </c>
      <c r="M1016" s="48">
        <f t="shared" si="15"/>
        <v>12478455</v>
      </c>
      <c r="N1016" s="49"/>
    </row>
    <row r="1017" spans="1:14" ht="16.5" x14ac:dyDescent="0.3">
      <c r="A1017" s="47">
        <v>70</v>
      </c>
      <c r="B1017" s="13" t="s">
        <v>240</v>
      </c>
      <c r="C1017" s="13">
        <v>70771</v>
      </c>
      <c r="D1017" s="13" t="s">
        <v>240</v>
      </c>
      <c r="E1017" s="13">
        <v>420201</v>
      </c>
      <c r="F1017" s="13" t="s">
        <v>75</v>
      </c>
      <c r="G1017" s="13" t="s">
        <v>76</v>
      </c>
      <c r="H1017" s="13">
        <v>11</v>
      </c>
      <c r="I1017" s="13" t="s">
        <v>14</v>
      </c>
      <c r="J1017" s="13">
        <v>100</v>
      </c>
      <c r="K1017" s="13">
        <v>4.5</v>
      </c>
      <c r="L1017" s="6">
        <v>92433</v>
      </c>
      <c r="M1017" s="48">
        <f t="shared" si="15"/>
        <v>41594850</v>
      </c>
      <c r="N1017" s="49"/>
    </row>
    <row r="1018" spans="1:14" ht="16.5" x14ac:dyDescent="0.3">
      <c r="A1018" s="47">
        <v>70</v>
      </c>
      <c r="B1018" s="13" t="s">
        <v>240</v>
      </c>
      <c r="C1018" s="13">
        <v>70771</v>
      </c>
      <c r="D1018" s="13" t="s">
        <v>240</v>
      </c>
      <c r="E1018" s="13">
        <v>420202</v>
      </c>
      <c r="F1018" s="13" t="s">
        <v>77</v>
      </c>
      <c r="G1018" s="13" t="s">
        <v>76</v>
      </c>
      <c r="H1018" s="13">
        <v>11</v>
      </c>
      <c r="I1018" s="13" t="s">
        <v>14</v>
      </c>
      <c r="J1018" s="13">
        <v>40</v>
      </c>
      <c r="K1018" s="13">
        <v>4.5</v>
      </c>
      <c r="L1018" s="6">
        <v>92433</v>
      </c>
      <c r="M1018" s="48">
        <f t="shared" si="15"/>
        <v>16637940</v>
      </c>
      <c r="N1018" s="49"/>
    </row>
    <row r="1019" spans="1:14" ht="16.5" x14ac:dyDescent="0.3">
      <c r="A1019" s="47">
        <v>70</v>
      </c>
      <c r="B1019" s="13" t="s">
        <v>240</v>
      </c>
      <c r="C1019" s="13">
        <v>70820</v>
      </c>
      <c r="D1019" s="13" t="s">
        <v>253</v>
      </c>
      <c r="E1019" s="13">
        <v>420201</v>
      </c>
      <c r="F1019" s="13" t="s">
        <v>75</v>
      </c>
      <c r="G1019" s="13" t="s">
        <v>76</v>
      </c>
      <c r="H1019" s="13">
        <v>11</v>
      </c>
      <c r="I1019" s="13" t="s">
        <v>14</v>
      </c>
      <c r="J1019" s="13">
        <v>170</v>
      </c>
      <c r="K1019" s="13">
        <v>4.5</v>
      </c>
      <c r="L1019" s="6">
        <v>92433</v>
      </c>
      <c r="M1019" s="48">
        <f t="shared" si="15"/>
        <v>70711245</v>
      </c>
      <c r="N1019" s="49"/>
    </row>
    <row r="1020" spans="1:14" ht="16.5" x14ac:dyDescent="0.3">
      <c r="A1020" s="47">
        <v>70</v>
      </c>
      <c r="B1020" s="13" t="s">
        <v>240</v>
      </c>
      <c r="C1020" s="13">
        <v>70820</v>
      </c>
      <c r="D1020" s="13" t="s">
        <v>253</v>
      </c>
      <c r="E1020" s="13">
        <v>420202</v>
      </c>
      <c r="F1020" s="13" t="s">
        <v>77</v>
      </c>
      <c r="G1020" s="13" t="s">
        <v>76</v>
      </c>
      <c r="H1020" s="13">
        <v>11</v>
      </c>
      <c r="I1020" s="13" t="s">
        <v>14</v>
      </c>
      <c r="J1020" s="13">
        <v>70</v>
      </c>
      <c r="K1020" s="13">
        <v>4.5</v>
      </c>
      <c r="L1020" s="6">
        <v>92433</v>
      </c>
      <c r="M1020" s="48">
        <f t="shared" si="15"/>
        <v>29116395</v>
      </c>
      <c r="N1020" s="49"/>
    </row>
    <row r="1021" spans="1:14" ht="16.5" x14ac:dyDescent="0.3">
      <c r="A1021" s="47">
        <v>70</v>
      </c>
      <c r="B1021" s="13" t="s">
        <v>240</v>
      </c>
      <c r="C1021" s="13">
        <v>70702</v>
      </c>
      <c r="D1021" s="13" t="s">
        <v>469</v>
      </c>
      <c r="E1021" s="13">
        <v>420201</v>
      </c>
      <c r="F1021" s="13" t="s">
        <v>75</v>
      </c>
      <c r="G1021" s="13" t="s">
        <v>76</v>
      </c>
      <c r="H1021" s="13">
        <v>11</v>
      </c>
      <c r="I1021" s="13" t="s">
        <v>14</v>
      </c>
      <c r="J1021" s="13">
        <v>30</v>
      </c>
      <c r="K1021" s="13">
        <v>4.5</v>
      </c>
      <c r="L1021" s="6">
        <v>92433</v>
      </c>
      <c r="M1021" s="48">
        <f t="shared" si="15"/>
        <v>12478455</v>
      </c>
      <c r="N1021" s="49"/>
    </row>
    <row r="1022" spans="1:14" ht="16.5" x14ac:dyDescent="0.3">
      <c r="A1022" s="47">
        <v>70</v>
      </c>
      <c r="B1022" s="13" t="s">
        <v>240</v>
      </c>
      <c r="C1022" s="13">
        <v>70702</v>
      </c>
      <c r="D1022" s="13" t="s">
        <v>469</v>
      </c>
      <c r="E1022" s="13">
        <v>420202</v>
      </c>
      <c r="F1022" s="13" t="s">
        <v>77</v>
      </c>
      <c r="G1022" s="13" t="s">
        <v>76</v>
      </c>
      <c r="H1022" s="13">
        <v>11</v>
      </c>
      <c r="I1022" s="13" t="s">
        <v>14</v>
      </c>
      <c r="J1022" s="13">
        <v>20</v>
      </c>
      <c r="K1022" s="13">
        <v>4.5</v>
      </c>
      <c r="L1022" s="6">
        <v>92433</v>
      </c>
      <c r="M1022" s="48">
        <f t="shared" si="15"/>
        <v>8318970</v>
      </c>
      <c r="N1022" s="49"/>
    </row>
    <row r="1023" spans="1:14" ht="16.5" x14ac:dyDescent="0.3">
      <c r="A1023" s="47">
        <v>70</v>
      </c>
      <c r="B1023" s="13" t="s">
        <v>240</v>
      </c>
      <c r="C1023" s="13">
        <v>70400</v>
      </c>
      <c r="D1023" s="13" t="s">
        <v>258</v>
      </c>
      <c r="E1023" s="13">
        <v>420201</v>
      </c>
      <c r="F1023" s="13" t="s">
        <v>75</v>
      </c>
      <c r="G1023" s="13" t="s">
        <v>76</v>
      </c>
      <c r="H1023" s="13">
        <v>11</v>
      </c>
      <c r="I1023" s="13" t="s">
        <v>14</v>
      </c>
      <c r="J1023" s="13">
        <v>90</v>
      </c>
      <c r="K1023" s="13">
        <v>4.5</v>
      </c>
      <c r="L1023" s="6">
        <v>92433</v>
      </c>
      <c r="M1023" s="48">
        <f t="shared" si="15"/>
        <v>37435365</v>
      </c>
      <c r="N1023" s="49"/>
    </row>
    <row r="1024" spans="1:14" ht="16.5" x14ac:dyDescent="0.3">
      <c r="A1024" s="47">
        <v>70</v>
      </c>
      <c r="B1024" s="13" t="s">
        <v>240</v>
      </c>
      <c r="C1024" s="13">
        <v>70400</v>
      </c>
      <c r="D1024" s="13" t="s">
        <v>258</v>
      </c>
      <c r="E1024" s="13">
        <v>420202</v>
      </c>
      <c r="F1024" s="13" t="s">
        <v>77</v>
      </c>
      <c r="G1024" s="13" t="s">
        <v>76</v>
      </c>
      <c r="H1024" s="13">
        <v>11</v>
      </c>
      <c r="I1024" s="13" t="s">
        <v>14</v>
      </c>
      <c r="J1024" s="13">
        <v>30</v>
      </c>
      <c r="K1024" s="13">
        <v>4.5</v>
      </c>
      <c r="L1024" s="6">
        <v>92433</v>
      </c>
      <c r="M1024" s="48">
        <f t="shared" si="15"/>
        <v>12478455</v>
      </c>
      <c r="N1024" s="49"/>
    </row>
    <row r="1025" spans="1:14" ht="16.5" x14ac:dyDescent="0.3">
      <c r="A1025" s="47">
        <v>70</v>
      </c>
      <c r="B1025" s="13" t="s">
        <v>240</v>
      </c>
      <c r="C1025" s="13">
        <v>70523</v>
      </c>
      <c r="D1025" s="13" t="s">
        <v>537</v>
      </c>
      <c r="E1025" s="13">
        <v>420201</v>
      </c>
      <c r="F1025" s="13" t="s">
        <v>75</v>
      </c>
      <c r="G1025" s="13" t="s">
        <v>76</v>
      </c>
      <c r="H1025" s="13">
        <v>27</v>
      </c>
      <c r="I1025" s="13" t="s">
        <v>14</v>
      </c>
      <c r="J1025" s="13">
        <v>70</v>
      </c>
      <c r="K1025" s="13">
        <v>4.5</v>
      </c>
      <c r="L1025" s="6">
        <v>92433</v>
      </c>
      <c r="M1025" s="48">
        <f t="shared" si="15"/>
        <v>29116395</v>
      </c>
      <c r="N1025" s="49"/>
    </row>
    <row r="1026" spans="1:14" ht="16.5" x14ac:dyDescent="0.3">
      <c r="A1026" s="47">
        <v>70</v>
      </c>
      <c r="B1026" s="13" t="s">
        <v>240</v>
      </c>
      <c r="C1026" s="13">
        <v>70523</v>
      </c>
      <c r="D1026" s="13" t="s">
        <v>537</v>
      </c>
      <c r="E1026" s="13">
        <v>420202</v>
      </c>
      <c r="F1026" s="13" t="s">
        <v>77</v>
      </c>
      <c r="G1026" s="13" t="s">
        <v>76</v>
      </c>
      <c r="H1026" s="13">
        <v>27</v>
      </c>
      <c r="I1026" s="13" t="s">
        <v>14</v>
      </c>
      <c r="J1026" s="13">
        <v>30</v>
      </c>
      <c r="K1026" s="13">
        <v>4.5</v>
      </c>
      <c r="L1026" s="6">
        <v>92433</v>
      </c>
      <c r="M1026" s="48">
        <f t="shared" si="15"/>
        <v>12478455</v>
      </c>
      <c r="N1026" s="49"/>
    </row>
    <row r="1027" spans="1:14" ht="16.5" x14ac:dyDescent="0.3">
      <c r="A1027" s="47">
        <v>70</v>
      </c>
      <c r="B1027" s="13" t="s">
        <v>240</v>
      </c>
      <c r="C1027" s="13">
        <v>70713</v>
      </c>
      <c r="D1027" s="13" t="s">
        <v>538</v>
      </c>
      <c r="E1027" s="13">
        <v>420201</v>
      </c>
      <c r="F1027" s="13" t="s">
        <v>75</v>
      </c>
      <c r="G1027" s="13" t="s">
        <v>76</v>
      </c>
      <c r="H1027" s="13">
        <v>27</v>
      </c>
      <c r="I1027" s="13" t="s">
        <v>14</v>
      </c>
      <c r="J1027" s="13">
        <v>90</v>
      </c>
      <c r="K1027" s="13">
        <v>4.5</v>
      </c>
      <c r="L1027" s="6">
        <v>92433</v>
      </c>
      <c r="M1027" s="48">
        <f t="shared" ref="M1027:M1090" si="16">J1027*K1027*L1027</f>
        <v>37435365</v>
      </c>
      <c r="N1027" s="49"/>
    </row>
    <row r="1028" spans="1:14" ht="16.5" x14ac:dyDescent="0.3">
      <c r="A1028" s="47">
        <v>70</v>
      </c>
      <c r="B1028" s="13" t="s">
        <v>240</v>
      </c>
      <c r="C1028" s="13">
        <v>70713</v>
      </c>
      <c r="D1028" s="13" t="s">
        <v>538</v>
      </c>
      <c r="E1028" s="13">
        <v>420202</v>
      </c>
      <c r="F1028" s="13" t="s">
        <v>77</v>
      </c>
      <c r="G1028" s="13" t="s">
        <v>76</v>
      </c>
      <c r="H1028" s="13">
        <v>27</v>
      </c>
      <c r="I1028" s="13" t="s">
        <v>14</v>
      </c>
      <c r="J1028" s="13">
        <v>40</v>
      </c>
      <c r="K1028" s="13">
        <v>4.5</v>
      </c>
      <c r="L1028" s="6">
        <v>92433</v>
      </c>
      <c r="M1028" s="48">
        <f t="shared" si="16"/>
        <v>16637940</v>
      </c>
      <c r="N1028" s="49"/>
    </row>
    <row r="1029" spans="1:14" ht="16.5" x14ac:dyDescent="0.3">
      <c r="A1029" s="41">
        <v>73</v>
      </c>
      <c r="B1029" s="4" t="s">
        <v>59</v>
      </c>
      <c r="C1029" s="7">
        <v>73236</v>
      </c>
      <c r="D1029" s="4" t="s">
        <v>254</v>
      </c>
      <c r="E1029" s="4">
        <v>420207</v>
      </c>
      <c r="F1029" s="4" t="s">
        <v>187</v>
      </c>
      <c r="G1029" s="4" t="s">
        <v>188</v>
      </c>
      <c r="H1029" s="4">
        <v>14</v>
      </c>
      <c r="I1029" s="4" t="s">
        <v>189</v>
      </c>
      <c r="J1029" s="4">
        <v>60</v>
      </c>
      <c r="K1029" s="4">
        <v>4.5</v>
      </c>
      <c r="L1029" s="6">
        <v>93165</v>
      </c>
      <c r="M1029" s="9">
        <f t="shared" si="16"/>
        <v>25154550</v>
      </c>
      <c r="N1029" s="13"/>
    </row>
    <row r="1030" spans="1:14" ht="16.5" x14ac:dyDescent="0.3">
      <c r="A1030" s="41">
        <v>73</v>
      </c>
      <c r="B1030" s="4" t="s">
        <v>59</v>
      </c>
      <c r="C1030" s="7">
        <v>73236</v>
      </c>
      <c r="D1030" s="4" t="s">
        <v>254</v>
      </c>
      <c r="E1030" s="4">
        <v>420208</v>
      </c>
      <c r="F1030" s="4" t="s">
        <v>190</v>
      </c>
      <c r="G1030" s="4" t="s">
        <v>188</v>
      </c>
      <c r="H1030" s="4">
        <v>14</v>
      </c>
      <c r="I1030" s="4" t="s">
        <v>189</v>
      </c>
      <c r="J1030" s="4">
        <v>30</v>
      </c>
      <c r="K1030" s="4">
        <v>4.5</v>
      </c>
      <c r="L1030" s="6">
        <v>93165</v>
      </c>
      <c r="M1030" s="9">
        <f t="shared" si="16"/>
        <v>12577275</v>
      </c>
      <c r="N1030" s="13"/>
    </row>
    <row r="1031" spans="1:14" ht="16.5" x14ac:dyDescent="0.3">
      <c r="A1031" s="41">
        <v>73</v>
      </c>
      <c r="B1031" s="4" t="s">
        <v>59</v>
      </c>
      <c r="C1031" s="4">
        <v>73449</v>
      </c>
      <c r="D1031" s="4" t="s">
        <v>470</v>
      </c>
      <c r="E1031" s="4">
        <v>420207</v>
      </c>
      <c r="F1031" s="4" t="s">
        <v>187</v>
      </c>
      <c r="G1031" s="4" t="s">
        <v>188</v>
      </c>
      <c r="H1031" s="4">
        <v>14</v>
      </c>
      <c r="I1031" s="4" t="s">
        <v>189</v>
      </c>
      <c r="J1031" s="4">
        <v>60</v>
      </c>
      <c r="K1031" s="4">
        <v>4.5</v>
      </c>
      <c r="L1031" s="6">
        <v>93165</v>
      </c>
      <c r="M1031" s="9">
        <f t="shared" si="16"/>
        <v>25154550</v>
      </c>
      <c r="N1031" s="13"/>
    </row>
    <row r="1032" spans="1:14" ht="16.5" x14ac:dyDescent="0.3">
      <c r="A1032" s="41">
        <v>73</v>
      </c>
      <c r="B1032" s="4" t="s">
        <v>59</v>
      </c>
      <c r="C1032" s="4">
        <v>73449</v>
      </c>
      <c r="D1032" s="4" t="s">
        <v>470</v>
      </c>
      <c r="E1032" s="4">
        <v>420208</v>
      </c>
      <c r="F1032" s="4" t="s">
        <v>190</v>
      </c>
      <c r="G1032" s="4" t="s">
        <v>188</v>
      </c>
      <c r="H1032" s="4">
        <v>14</v>
      </c>
      <c r="I1032" s="4" t="s">
        <v>189</v>
      </c>
      <c r="J1032" s="4">
        <v>30</v>
      </c>
      <c r="K1032" s="4">
        <v>4.5</v>
      </c>
      <c r="L1032" s="6">
        <v>93165</v>
      </c>
      <c r="M1032" s="9">
        <f t="shared" si="16"/>
        <v>12577275</v>
      </c>
      <c r="N1032" s="13"/>
    </row>
    <row r="1033" spans="1:14" ht="16.5" x14ac:dyDescent="0.3">
      <c r="A1033" s="41">
        <v>73</v>
      </c>
      <c r="B1033" s="4" t="s">
        <v>59</v>
      </c>
      <c r="C1033" s="4">
        <v>73678</v>
      </c>
      <c r="D1033" s="4" t="s">
        <v>471</v>
      </c>
      <c r="E1033" s="4">
        <v>420207</v>
      </c>
      <c r="F1033" s="4" t="s">
        <v>187</v>
      </c>
      <c r="G1033" s="4" t="s">
        <v>188</v>
      </c>
      <c r="H1033" s="4">
        <v>14</v>
      </c>
      <c r="I1033" s="4" t="s">
        <v>189</v>
      </c>
      <c r="J1033" s="4">
        <v>60</v>
      </c>
      <c r="K1033" s="4">
        <v>4.5</v>
      </c>
      <c r="L1033" s="6">
        <v>93165</v>
      </c>
      <c r="M1033" s="9">
        <f t="shared" si="16"/>
        <v>25154550</v>
      </c>
      <c r="N1033" s="13"/>
    </row>
    <row r="1034" spans="1:14" ht="16.5" x14ac:dyDescent="0.3">
      <c r="A1034" s="41">
        <v>73</v>
      </c>
      <c r="B1034" s="4" t="s">
        <v>59</v>
      </c>
      <c r="C1034" s="4">
        <v>73678</v>
      </c>
      <c r="D1034" s="4" t="s">
        <v>471</v>
      </c>
      <c r="E1034" s="4">
        <v>420208</v>
      </c>
      <c r="F1034" s="4" t="s">
        <v>190</v>
      </c>
      <c r="G1034" s="4" t="s">
        <v>188</v>
      </c>
      <c r="H1034" s="4">
        <v>14</v>
      </c>
      <c r="I1034" s="4" t="s">
        <v>189</v>
      </c>
      <c r="J1034" s="4">
        <v>30</v>
      </c>
      <c r="K1034" s="4">
        <v>4.5</v>
      </c>
      <c r="L1034" s="6">
        <v>93165</v>
      </c>
      <c r="M1034" s="9">
        <f t="shared" si="16"/>
        <v>12577275</v>
      </c>
      <c r="N1034" s="13"/>
    </row>
    <row r="1035" spans="1:14" ht="16.5" x14ac:dyDescent="0.3">
      <c r="A1035" s="41">
        <v>73</v>
      </c>
      <c r="B1035" s="4" t="s">
        <v>59</v>
      </c>
      <c r="C1035" s="4">
        <v>73443</v>
      </c>
      <c r="D1035" s="13" t="s">
        <v>549</v>
      </c>
      <c r="E1035" s="4">
        <v>420207</v>
      </c>
      <c r="F1035" s="4" t="s">
        <v>187</v>
      </c>
      <c r="G1035" s="4" t="s">
        <v>188</v>
      </c>
      <c r="H1035" s="4">
        <v>14</v>
      </c>
      <c r="I1035" s="4" t="s">
        <v>189</v>
      </c>
      <c r="J1035" s="4">
        <v>60</v>
      </c>
      <c r="K1035" s="4">
        <v>4.5</v>
      </c>
      <c r="L1035" s="6">
        <v>93165</v>
      </c>
      <c r="M1035" s="9">
        <f t="shared" si="16"/>
        <v>25154550</v>
      </c>
      <c r="N1035" s="13"/>
    </row>
    <row r="1036" spans="1:14" ht="16.5" x14ac:dyDescent="0.3">
      <c r="A1036" s="41">
        <v>73</v>
      </c>
      <c r="B1036" s="4" t="s">
        <v>59</v>
      </c>
      <c r="C1036" s="4">
        <v>73443</v>
      </c>
      <c r="D1036" s="13" t="s">
        <v>549</v>
      </c>
      <c r="E1036" s="4">
        <v>420208</v>
      </c>
      <c r="F1036" s="4" t="s">
        <v>190</v>
      </c>
      <c r="G1036" s="4" t="s">
        <v>188</v>
      </c>
      <c r="H1036" s="4">
        <v>14</v>
      </c>
      <c r="I1036" s="4" t="s">
        <v>189</v>
      </c>
      <c r="J1036" s="4">
        <v>30</v>
      </c>
      <c r="K1036" s="4">
        <v>4.5</v>
      </c>
      <c r="L1036" s="6">
        <v>93165</v>
      </c>
      <c r="M1036" s="9">
        <f t="shared" si="16"/>
        <v>12577275</v>
      </c>
      <c r="N1036" s="13"/>
    </row>
    <row r="1037" spans="1:14" ht="16.5" x14ac:dyDescent="0.3">
      <c r="A1037" s="41">
        <v>73</v>
      </c>
      <c r="B1037" s="4" t="s">
        <v>59</v>
      </c>
      <c r="C1037" s="4">
        <v>73411</v>
      </c>
      <c r="D1037" s="4" t="s">
        <v>472</v>
      </c>
      <c r="E1037" s="4">
        <v>420207</v>
      </c>
      <c r="F1037" s="4" t="s">
        <v>187</v>
      </c>
      <c r="G1037" s="4" t="s">
        <v>188</v>
      </c>
      <c r="H1037" s="4">
        <v>14</v>
      </c>
      <c r="I1037" s="4" t="s">
        <v>189</v>
      </c>
      <c r="J1037" s="4">
        <v>60</v>
      </c>
      <c r="K1037" s="4">
        <v>4.5</v>
      </c>
      <c r="L1037" s="6">
        <v>93165</v>
      </c>
      <c r="M1037" s="9">
        <f t="shared" si="16"/>
        <v>25154550</v>
      </c>
      <c r="N1037" s="13"/>
    </row>
    <row r="1038" spans="1:14" ht="16.5" x14ac:dyDescent="0.3">
      <c r="A1038" s="41">
        <v>73</v>
      </c>
      <c r="B1038" s="4" t="s">
        <v>59</v>
      </c>
      <c r="C1038" s="4">
        <v>73411</v>
      </c>
      <c r="D1038" s="4" t="s">
        <v>472</v>
      </c>
      <c r="E1038" s="4">
        <v>420208</v>
      </c>
      <c r="F1038" s="4" t="s">
        <v>190</v>
      </c>
      <c r="G1038" s="4" t="s">
        <v>188</v>
      </c>
      <c r="H1038" s="4">
        <v>14</v>
      </c>
      <c r="I1038" s="4" t="s">
        <v>189</v>
      </c>
      <c r="J1038" s="4">
        <v>30</v>
      </c>
      <c r="K1038" s="4">
        <v>4.5</v>
      </c>
      <c r="L1038" s="6">
        <v>93165</v>
      </c>
      <c r="M1038" s="9">
        <f t="shared" si="16"/>
        <v>12577275</v>
      </c>
      <c r="N1038" s="13"/>
    </row>
    <row r="1039" spans="1:14" ht="16.5" x14ac:dyDescent="0.3">
      <c r="A1039" s="41">
        <v>73</v>
      </c>
      <c r="B1039" s="4" t="s">
        <v>59</v>
      </c>
      <c r="C1039" s="4">
        <v>73152</v>
      </c>
      <c r="D1039" s="4" t="s">
        <v>473</v>
      </c>
      <c r="E1039" s="4">
        <v>420207</v>
      </c>
      <c r="F1039" s="4" t="s">
        <v>187</v>
      </c>
      <c r="G1039" s="4" t="s">
        <v>188</v>
      </c>
      <c r="H1039" s="4">
        <v>14</v>
      </c>
      <c r="I1039" s="4" t="s">
        <v>189</v>
      </c>
      <c r="J1039" s="4">
        <v>60</v>
      </c>
      <c r="K1039" s="4">
        <v>4.5</v>
      </c>
      <c r="L1039" s="6">
        <v>93165</v>
      </c>
      <c r="M1039" s="9">
        <f t="shared" si="16"/>
        <v>25154550</v>
      </c>
      <c r="N1039" s="13"/>
    </row>
    <row r="1040" spans="1:14" ht="16.5" x14ac:dyDescent="0.3">
      <c r="A1040" s="41">
        <v>73</v>
      </c>
      <c r="B1040" s="4" t="s">
        <v>59</v>
      </c>
      <c r="C1040" s="4">
        <v>73152</v>
      </c>
      <c r="D1040" s="4" t="s">
        <v>473</v>
      </c>
      <c r="E1040" s="4">
        <v>420208</v>
      </c>
      <c r="F1040" s="4" t="s">
        <v>190</v>
      </c>
      <c r="G1040" s="4" t="s">
        <v>188</v>
      </c>
      <c r="H1040" s="4">
        <v>14</v>
      </c>
      <c r="I1040" s="4" t="s">
        <v>189</v>
      </c>
      <c r="J1040" s="4">
        <v>30</v>
      </c>
      <c r="K1040" s="4">
        <v>4.5</v>
      </c>
      <c r="L1040" s="6">
        <v>93165</v>
      </c>
      <c r="M1040" s="9">
        <f t="shared" si="16"/>
        <v>12577275</v>
      </c>
      <c r="N1040" s="13"/>
    </row>
    <row r="1041" spans="1:14" ht="16.5" x14ac:dyDescent="0.3">
      <c r="A1041" s="41">
        <v>73</v>
      </c>
      <c r="B1041" s="4" t="s">
        <v>59</v>
      </c>
      <c r="C1041" s="4">
        <v>73043</v>
      </c>
      <c r="D1041" s="4" t="s">
        <v>474</v>
      </c>
      <c r="E1041" s="4">
        <v>420207</v>
      </c>
      <c r="F1041" s="4" t="s">
        <v>187</v>
      </c>
      <c r="G1041" s="4" t="s">
        <v>188</v>
      </c>
      <c r="H1041" s="4">
        <v>14</v>
      </c>
      <c r="I1041" s="4" t="s">
        <v>189</v>
      </c>
      <c r="J1041" s="4">
        <v>60</v>
      </c>
      <c r="K1041" s="4">
        <v>4.5</v>
      </c>
      <c r="L1041" s="6">
        <v>93165</v>
      </c>
      <c r="M1041" s="9">
        <f t="shared" si="16"/>
        <v>25154550</v>
      </c>
      <c r="N1041" s="13"/>
    </row>
    <row r="1042" spans="1:14" ht="16.5" x14ac:dyDescent="0.3">
      <c r="A1042" s="41">
        <v>73</v>
      </c>
      <c r="B1042" s="4" t="s">
        <v>59</v>
      </c>
      <c r="C1042" s="4">
        <v>73043</v>
      </c>
      <c r="D1042" s="4" t="s">
        <v>474</v>
      </c>
      <c r="E1042" s="4">
        <v>420208</v>
      </c>
      <c r="F1042" s="4" t="s">
        <v>190</v>
      </c>
      <c r="G1042" s="4" t="s">
        <v>188</v>
      </c>
      <c r="H1042" s="4">
        <v>14</v>
      </c>
      <c r="I1042" s="4" t="s">
        <v>189</v>
      </c>
      <c r="J1042" s="4">
        <v>30</v>
      </c>
      <c r="K1042" s="4">
        <v>4.5</v>
      </c>
      <c r="L1042" s="6">
        <v>93165</v>
      </c>
      <c r="M1042" s="9">
        <f t="shared" si="16"/>
        <v>12577275</v>
      </c>
      <c r="N1042" s="13"/>
    </row>
    <row r="1043" spans="1:14" ht="16.5" x14ac:dyDescent="0.3">
      <c r="A1043" s="41">
        <v>73</v>
      </c>
      <c r="B1043" s="4" t="s">
        <v>59</v>
      </c>
      <c r="C1043" s="4">
        <v>73024</v>
      </c>
      <c r="D1043" s="4" t="s">
        <v>475</v>
      </c>
      <c r="E1043" s="4">
        <v>420207</v>
      </c>
      <c r="F1043" s="4" t="s">
        <v>187</v>
      </c>
      <c r="G1043" s="4" t="s">
        <v>188</v>
      </c>
      <c r="H1043" s="4">
        <v>14</v>
      </c>
      <c r="I1043" s="4" t="s">
        <v>189</v>
      </c>
      <c r="J1043" s="4">
        <v>60</v>
      </c>
      <c r="K1043" s="4">
        <v>4.5</v>
      </c>
      <c r="L1043" s="6">
        <v>93165</v>
      </c>
      <c r="M1043" s="9">
        <f t="shared" si="16"/>
        <v>25154550</v>
      </c>
      <c r="N1043" s="13"/>
    </row>
    <row r="1044" spans="1:14" ht="16.5" x14ac:dyDescent="0.3">
      <c r="A1044" s="41">
        <v>73</v>
      </c>
      <c r="B1044" s="4" t="s">
        <v>59</v>
      </c>
      <c r="C1044" s="4">
        <v>73024</v>
      </c>
      <c r="D1044" s="4" t="s">
        <v>475</v>
      </c>
      <c r="E1044" s="4">
        <v>420208</v>
      </c>
      <c r="F1044" s="4" t="s">
        <v>190</v>
      </c>
      <c r="G1044" s="4" t="s">
        <v>188</v>
      </c>
      <c r="H1044" s="4">
        <v>14</v>
      </c>
      <c r="I1044" s="4" t="s">
        <v>189</v>
      </c>
      <c r="J1044" s="4">
        <v>30</v>
      </c>
      <c r="K1044" s="4">
        <v>4.5</v>
      </c>
      <c r="L1044" s="6">
        <v>93165</v>
      </c>
      <c r="M1044" s="9">
        <f t="shared" si="16"/>
        <v>12577275</v>
      </c>
      <c r="N1044" s="13"/>
    </row>
    <row r="1045" spans="1:14" ht="16.5" x14ac:dyDescent="0.3">
      <c r="A1045" s="41">
        <v>73</v>
      </c>
      <c r="B1045" s="4" t="s">
        <v>59</v>
      </c>
      <c r="C1045" s="4">
        <v>73861</v>
      </c>
      <c r="D1045" s="4" t="s">
        <v>476</v>
      </c>
      <c r="E1045" s="4">
        <v>420207</v>
      </c>
      <c r="F1045" s="4" t="s">
        <v>187</v>
      </c>
      <c r="G1045" s="4" t="s">
        <v>188</v>
      </c>
      <c r="H1045" s="4">
        <v>14</v>
      </c>
      <c r="I1045" s="4" t="s">
        <v>189</v>
      </c>
      <c r="J1045" s="4">
        <v>60</v>
      </c>
      <c r="K1045" s="4">
        <v>4.5</v>
      </c>
      <c r="L1045" s="6">
        <v>93165</v>
      </c>
      <c r="M1045" s="9">
        <f t="shared" si="16"/>
        <v>25154550</v>
      </c>
      <c r="N1045" s="13"/>
    </row>
    <row r="1046" spans="1:14" ht="16.5" x14ac:dyDescent="0.3">
      <c r="A1046" s="41">
        <v>73</v>
      </c>
      <c r="B1046" s="4" t="s">
        <v>59</v>
      </c>
      <c r="C1046" s="4">
        <v>73861</v>
      </c>
      <c r="D1046" s="4" t="s">
        <v>476</v>
      </c>
      <c r="E1046" s="4">
        <v>420208</v>
      </c>
      <c r="F1046" s="4" t="s">
        <v>190</v>
      </c>
      <c r="G1046" s="4" t="s">
        <v>188</v>
      </c>
      <c r="H1046" s="4">
        <v>14</v>
      </c>
      <c r="I1046" s="4" t="s">
        <v>189</v>
      </c>
      <c r="J1046" s="4">
        <v>30</v>
      </c>
      <c r="K1046" s="4">
        <v>4.5</v>
      </c>
      <c r="L1046" s="6">
        <v>93165</v>
      </c>
      <c r="M1046" s="9">
        <f t="shared" si="16"/>
        <v>12577275</v>
      </c>
      <c r="N1046" s="13"/>
    </row>
    <row r="1047" spans="1:14" ht="16.5" x14ac:dyDescent="0.3">
      <c r="A1047" s="41">
        <v>73</v>
      </c>
      <c r="B1047" s="4" t="s">
        <v>59</v>
      </c>
      <c r="C1047" s="4">
        <v>73148</v>
      </c>
      <c r="D1047" s="4" t="s">
        <v>477</v>
      </c>
      <c r="E1047" s="4">
        <v>420207</v>
      </c>
      <c r="F1047" s="4" t="s">
        <v>187</v>
      </c>
      <c r="G1047" s="4" t="s">
        <v>188</v>
      </c>
      <c r="H1047" s="4">
        <v>14</v>
      </c>
      <c r="I1047" s="4" t="s">
        <v>189</v>
      </c>
      <c r="J1047" s="4">
        <v>60</v>
      </c>
      <c r="K1047" s="4">
        <v>4.5</v>
      </c>
      <c r="L1047" s="6">
        <v>93165</v>
      </c>
      <c r="M1047" s="9">
        <f t="shared" si="16"/>
        <v>25154550</v>
      </c>
      <c r="N1047" s="13"/>
    </row>
    <row r="1048" spans="1:14" ht="16.5" x14ac:dyDescent="0.3">
      <c r="A1048" s="41">
        <v>73</v>
      </c>
      <c r="B1048" s="4" t="s">
        <v>59</v>
      </c>
      <c r="C1048" s="4">
        <v>73148</v>
      </c>
      <c r="D1048" s="4" t="s">
        <v>477</v>
      </c>
      <c r="E1048" s="4">
        <v>420208</v>
      </c>
      <c r="F1048" s="4" t="s">
        <v>190</v>
      </c>
      <c r="G1048" s="4" t="s">
        <v>188</v>
      </c>
      <c r="H1048" s="4">
        <v>14</v>
      </c>
      <c r="I1048" s="4" t="s">
        <v>189</v>
      </c>
      <c r="J1048" s="4">
        <v>30</v>
      </c>
      <c r="K1048" s="4">
        <v>4.5</v>
      </c>
      <c r="L1048" s="6">
        <v>93165</v>
      </c>
      <c r="M1048" s="9">
        <f t="shared" si="16"/>
        <v>12577275</v>
      </c>
      <c r="N1048" s="13"/>
    </row>
    <row r="1049" spans="1:14" ht="16.5" x14ac:dyDescent="0.3">
      <c r="A1049" s="41">
        <v>73</v>
      </c>
      <c r="B1049" s="4" t="s">
        <v>59</v>
      </c>
      <c r="C1049" s="4">
        <v>73001</v>
      </c>
      <c r="D1049" s="4" t="s">
        <v>524</v>
      </c>
      <c r="E1049" s="4">
        <v>420207</v>
      </c>
      <c r="F1049" s="4" t="s">
        <v>187</v>
      </c>
      <c r="G1049" s="4" t="s">
        <v>188</v>
      </c>
      <c r="H1049" s="4">
        <v>14</v>
      </c>
      <c r="I1049" s="4" t="s">
        <v>189</v>
      </c>
      <c r="J1049" s="4">
        <v>190</v>
      </c>
      <c r="K1049" s="4">
        <v>4.5</v>
      </c>
      <c r="L1049" s="6">
        <v>93165</v>
      </c>
      <c r="M1049" s="9">
        <f t="shared" si="16"/>
        <v>79656075</v>
      </c>
      <c r="N1049" s="13"/>
    </row>
    <row r="1050" spans="1:14" ht="16.5" x14ac:dyDescent="0.3">
      <c r="A1050" s="41">
        <v>73</v>
      </c>
      <c r="B1050" s="4" t="s">
        <v>59</v>
      </c>
      <c r="C1050" s="4">
        <v>73001</v>
      </c>
      <c r="D1050" s="4" t="s">
        <v>524</v>
      </c>
      <c r="E1050" s="4">
        <v>420208</v>
      </c>
      <c r="F1050" s="4" t="s">
        <v>190</v>
      </c>
      <c r="G1050" s="4" t="s">
        <v>188</v>
      </c>
      <c r="H1050" s="4">
        <v>14</v>
      </c>
      <c r="I1050" s="4" t="s">
        <v>189</v>
      </c>
      <c r="J1050" s="4">
        <v>80</v>
      </c>
      <c r="K1050" s="4">
        <v>4.5</v>
      </c>
      <c r="L1050" s="6">
        <v>93165</v>
      </c>
      <c r="M1050" s="9">
        <f t="shared" si="16"/>
        <v>33539400</v>
      </c>
      <c r="N1050" s="13"/>
    </row>
    <row r="1051" spans="1:14" ht="16.5" x14ac:dyDescent="0.3">
      <c r="A1051" s="41">
        <v>73</v>
      </c>
      <c r="B1051" s="4" t="s">
        <v>59</v>
      </c>
      <c r="C1051" s="4">
        <v>73030</v>
      </c>
      <c r="D1051" s="4" t="s">
        <v>525</v>
      </c>
      <c r="E1051" s="4">
        <v>420207</v>
      </c>
      <c r="F1051" s="4" t="s">
        <v>187</v>
      </c>
      <c r="G1051" s="4" t="s">
        <v>188</v>
      </c>
      <c r="H1051" s="4">
        <v>14</v>
      </c>
      <c r="I1051" s="4" t="s">
        <v>189</v>
      </c>
      <c r="J1051" s="4">
        <v>60</v>
      </c>
      <c r="K1051" s="4">
        <v>4.5</v>
      </c>
      <c r="L1051" s="6">
        <v>93165</v>
      </c>
      <c r="M1051" s="9">
        <f t="shared" si="16"/>
        <v>25154550</v>
      </c>
      <c r="N1051" s="13"/>
    </row>
    <row r="1052" spans="1:14" ht="16.5" x14ac:dyDescent="0.3">
      <c r="A1052" s="41">
        <v>73</v>
      </c>
      <c r="B1052" s="4" t="s">
        <v>59</v>
      </c>
      <c r="C1052" s="4">
        <v>73030</v>
      </c>
      <c r="D1052" s="4" t="s">
        <v>525</v>
      </c>
      <c r="E1052" s="4">
        <v>420208</v>
      </c>
      <c r="F1052" s="4" t="s">
        <v>190</v>
      </c>
      <c r="G1052" s="4" t="s">
        <v>188</v>
      </c>
      <c r="H1052" s="4">
        <v>14</v>
      </c>
      <c r="I1052" s="4" t="s">
        <v>189</v>
      </c>
      <c r="J1052" s="4">
        <v>30</v>
      </c>
      <c r="K1052" s="4">
        <v>4.5</v>
      </c>
      <c r="L1052" s="6">
        <v>93165</v>
      </c>
      <c r="M1052" s="9">
        <f t="shared" si="16"/>
        <v>12577275</v>
      </c>
      <c r="N1052" s="13"/>
    </row>
    <row r="1053" spans="1:14" ht="16.5" x14ac:dyDescent="0.3">
      <c r="A1053" s="41">
        <v>73</v>
      </c>
      <c r="B1053" s="4" t="s">
        <v>59</v>
      </c>
      <c r="C1053" s="4">
        <v>73124</v>
      </c>
      <c r="D1053" s="4" t="s">
        <v>527</v>
      </c>
      <c r="E1053" s="4">
        <v>420207</v>
      </c>
      <c r="F1053" s="4" t="s">
        <v>187</v>
      </c>
      <c r="G1053" s="4" t="s">
        <v>188</v>
      </c>
      <c r="H1053" s="4">
        <v>14</v>
      </c>
      <c r="I1053" s="4" t="s">
        <v>189</v>
      </c>
      <c r="J1053" s="4">
        <v>60</v>
      </c>
      <c r="K1053" s="4">
        <v>4.5</v>
      </c>
      <c r="L1053" s="6">
        <v>93165</v>
      </c>
      <c r="M1053" s="9">
        <f t="shared" si="16"/>
        <v>25154550</v>
      </c>
      <c r="N1053" s="13"/>
    </row>
    <row r="1054" spans="1:14" ht="16.5" x14ac:dyDescent="0.3">
      <c r="A1054" s="41">
        <v>73</v>
      </c>
      <c r="B1054" s="4" t="s">
        <v>59</v>
      </c>
      <c r="C1054" s="4">
        <v>73124</v>
      </c>
      <c r="D1054" s="4" t="s">
        <v>527</v>
      </c>
      <c r="E1054" s="4">
        <v>420208</v>
      </c>
      <c r="F1054" s="4" t="s">
        <v>190</v>
      </c>
      <c r="G1054" s="4" t="s">
        <v>188</v>
      </c>
      <c r="H1054" s="4">
        <v>14</v>
      </c>
      <c r="I1054" s="4" t="s">
        <v>189</v>
      </c>
      <c r="J1054" s="4">
        <v>30</v>
      </c>
      <c r="K1054" s="4">
        <v>4.5</v>
      </c>
      <c r="L1054" s="6">
        <v>93165</v>
      </c>
      <c r="M1054" s="9">
        <f t="shared" si="16"/>
        <v>12577275</v>
      </c>
      <c r="N1054" s="13"/>
    </row>
    <row r="1055" spans="1:14" ht="16.5" x14ac:dyDescent="0.3">
      <c r="A1055" s="41">
        <v>73</v>
      </c>
      <c r="B1055" s="4" t="s">
        <v>59</v>
      </c>
      <c r="C1055" s="4">
        <v>73200</v>
      </c>
      <c r="D1055" s="4" t="s">
        <v>528</v>
      </c>
      <c r="E1055" s="4">
        <v>420207</v>
      </c>
      <c r="F1055" s="4" t="s">
        <v>187</v>
      </c>
      <c r="G1055" s="4" t="s">
        <v>188</v>
      </c>
      <c r="H1055" s="4">
        <v>14</v>
      </c>
      <c r="I1055" s="4" t="s">
        <v>189</v>
      </c>
      <c r="J1055" s="4">
        <v>60</v>
      </c>
      <c r="K1055" s="4">
        <v>4.5</v>
      </c>
      <c r="L1055" s="6">
        <v>93165</v>
      </c>
      <c r="M1055" s="9">
        <f t="shared" si="16"/>
        <v>25154550</v>
      </c>
      <c r="N1055" s="13"/>
    </row>
    <row r="1056" spans="1:14" ht="16.5" x14ac:dyDescent="0.3">
      <c r="A1056" s="41">
        <v>73</v>
      </c>
      <c r="B1056" s="4" t="s">
        <v>59</v>
      </c>
      <c r="C1056" s="4">
        <v>73200</v>
      </c>
      <c r="D1056" s="4" t="s">
        <v>528</v>
      </c>
      <c r="E1056" s="4">
        <v>420208</v>
      </c>
      <c r="F1056" s="4" t="s">
        <v>190</v>
      </c>
      <c r="G1056" s="4" t="s">
        <v>188</v>
      </c>
      <c r="H1056" s="4">
        <v>14</v>
      </c>
      <c r="I1056" s="4" t="s">
        <v>189</v>
      </c>
      <c r="J1056" s="4">
        <v>30</v>
      </c>
      <c r="K1056" s="4">
        <v>4.5</v>
      </c>
      <c r="L1056" s="6">
        <v>93165</v>
      </c>
      <c r="M1056" s="9">
        <f t="shared" si="16"/>
        <v>12577275</v>
      </c>
      <c r="N1056" s="13"/>
    </row>
    <row r="1057" spans="1:14" ht="16.5" x14ac:dyDescent="0.3">
      <c r="A1057" s="41">
        <v>73</v>
      </c>
      <c r="B1057" s="4" t="s">
        <v>59</v>
      </c>
      <c r="C1057" s="4">
        <v>73483</v>
      </c>
      <c r="D1057" s="4" t="s">
        <v>529</v>
      </c>
      <c r="E1057" s="4">
        <v>420207</v>
      </c>
      <c r="F1057" s="4" t="s">
        <v>187</v>
      </c>
      <c r="G1057" s="4" t="s">
        <v>188</v>
      </c>
      <c r="H1057" s="4">
        <v>14</v>
      </c>
      <c r="I1057" s="4" t="s">
        <v>189</v>
      </c>
      <c r="J1057" s="4">
        <v>60</v>
      </c>
      <c r="K1057" s="4">
        <v>4.5</v>
      </c>
      <c r="L1057" s="6">
        <v>93165</v>
      </c>
      <c r="M1057" s="9">
        <f t="shared" si="16"/>
        <v>25154550</v>
      </c>
      <c r="N1057" s="13"/>
    </row>
    <row r="1058" spans="1:14" ht="16.5" x14ac:dyDescent="0.3">
      <c r="A1058" s="41">
        <v>73</v>
      </c>
      <c r="B1058" s="4" t="s">
        <v>59</v>
      </c>
      <c r="C1058" s="4">
        <v>73483</v>
      </c>
      <c r="D1058" s="4" t="s">
        <v>529</v>
      </c>
      <c r="E1058" s="4">
        <v>420208</v>
      </c>
      <c r="F1058" s="4" t="s">
        <v>190</v>
      </c>
      <c r="G1058" s="4" t="s">
        <v>188</v>
      </c>
      <c r="H1058" s="4">
        <v>14</v>
      </c>
      <c r="I1058" s="4" t="s">
        <v>189</v>
      </c>
      <c r="J1058" s="4">
        <v>30</v>
      </c>
      <c r="K1058" s="4">
        <v>4.5</v>
      </c>
      <c r="L1058" s="6">
        <v>93165</v>
      </c>
      <c r="M1058" s="9">
        <f t="shared" si="16"/>
        <v>12577275</v>
      </c>
      <c r="N1058" s="13"/>
    </row>
    <row r="1059" spans="1:14" ht="16.5" x14ac:dyDescent="0.3">
      <c r="A1059" s="41">
        <v>73</v>
      </c>
      <c r="B1059" s="4" t="s">
        <v>59</v>
      </c>
      <c r="C1059" s="4">
        <v>73870</v>
      </c>
      <c r="D1059" s="4" t="s">
        <v>526</v>
      </c>
      <c r="E1059" s="4">
        <v>420207</v>
      </c>
      <c r="F1059" s="4" t="s">
        <v>187</v>
      </c>
      <c r="G1059" s="4" t="s">
        <v>188</v>
      </c>
      <c r="H1059" s="4">
        <v>14</v>
      </c>
      <c r="I1059" s="4" t="s">
        <v>189</v>
      </c>
      <c r="J1059" s="4">
        <v>60</v>
      </c>
      <c r="K1059" s="4">
        <v>4.5</v>
      </c>
      <c r="L1059" s="6">
        <v>93165</v>
      </c>
      <c r="M1059" s="9">
        <f t="shared" si="16"/>
        <v>25154550</v>
      </c>
      <c r="N1059" s="13"/>
    </row>
    <row r="1060" spans="1:14" ht="16.5" x14ac:dyDescent="0.3">
      <c r="A1060" s="41">
        <v>73</v>
      </c>
      <c r="B1060" s="4" t="s">
        <v>59</v>
      </c>
      <c r="C1060" s="4">
        <v>73870</v>
      </c>
      <c r="D1060" s="4" t="s">
        <v>526</v>
      </c>
      <c r="E1060" s="4">
        <v>420208</v>
      </c>
      <c r="F1060" s="4" t="s">
        <v>190</v>
      </c>
      <c r="G1060" s="4" t="s">
        <v>188</v>
      </c>
      <c r="H1060" s="4">
        <v>14</v>
      </c>
      <c r="I1060" s="4" t="s">
        <v>189</v>
      </c>
      <c r="J1060" s="4">
        <v>30</v>
      </c>
      <c r="K1060" s="4">
        <v>4.5</v>
      </c>
      <c r="L1060" s="6">
        <v>93165</v>
      </c>
      <c r="M1060" s="9">
        <f t="shared" si="16"/>
        <v>12577275</v>
      </c>
      <c r="N1060" s="13"/>
    </row>
    <row r="1061" spans="1:14" ht="16.5" x14ac:dyDescent="0.3">
      <c r="A1061" s="41">
        <v>73</v>
      </c>
      <c r="B1061" s="4" t="s">
        <v>59</v>
      </c>
      <c r="C1061" s="4">
        <v>73226</v>
      </c>
      <c r="D1061" s="13" t="s">
        <v>548</v>
      </c>
      <c r="E1061" s="4">
        <v>420207</v>
      </c>
      <c r="F1061" s="4" t="s">
        <v>187</v>
      </c>
      <c r="G1061" s="4" t="s">
        <v>188</v>
      </c>
      <c r="H1061" s="4">
        <v>14</v>
      </c>
      <c r="I1061" s="4" t="s">
        <v>189</v>
      </c>
      <c r="J1061" s="4">
        <v>60</v>
      </c>
      <c r="K1061" s="4">
        <v>4.5</v>
      </c>
      <c r="L1061" s="6">
        <v>93165</v>
      </c>
      <c r="M1061" s="9">
        <f t="shared" si="16"/>
        <v>25154550</v>
      </c>
      <c r="N1061" s="13"/>
    </row>
    <row r="1062" spans="1:14" ht="16.5" x14ac:dyDescent="0.3">
      <c r="A1062" s="41">
        <v>73</v>
      </c>
      <c r="B1062" s="4" t="s">
        <v>59</v>
      </c>
      <c r="C1062" s="4">
        <v>73226</v>
      </c>
      <c r="D1062" s="13" t="s">
        <v>548</v>
      </c>
      <c r="E1062" s="4">
        <v>420208</v>
      </c>
      <c r="F1062" s="4" t="s">
        <v>190</v>
      </c>
      <c r="G1062" s="4" t="s">
        <v>188</v>
      </c>
      <c r="H1062" s="4">
        <v>14</v>
      </c>
      <c r="I1062" s="4" t="s">
        <v>189</v>
      </c>
      <c r="J1062" s="4">
        <v>30</v>
      </c>
      <c r="K1062" s="4">
        <v>4.5</v>
      </c>
      <c r="L1062" s="6">
        <v>93165</v>
      </c>
      <c r="M1062" s="9">
        <f t="shared" si="16"/>
        <v>12577275</v>
      </c>
      <c r="N1062" s="13"/>
    </row>
    <row r="1063" spans="1:14" ht="16.5" x14ac:dyDescent="0.3">
      <c r="A1063" s="50">
        <v>73</v>
      </c>
      <c r="B1063" s="13" t="s">
        <v>59</v>
      </c>
      <c r="C1063" s="13">
        <v>73268</v>
      </c>
      <c r="D1063" s="13" t="s">
        <v>60</v>
      </c>
      <c r="E1063" s="4">
        <v>420207</v>
      </c>
      <c r="F1063" s="4" t="s">
        <v>187</v>
      </c>
      <c r="G1063" s="4" t="s">
        <v>188</v>
      </c>
      <c r="H1063" s="4">
        <v>14</v>
      </c>
      <c r="I1063" s="4" t="s">
        <v>189</v>
      </c>
      <c r="J1063" s="4">
        <v>70</v>
      </c>
      <c r="K1063" s="4">
        <v>4.5</v>
      </c>
      <c r="L1063" s="6">
        <v>93165</v>
      </c>
      <c r="M1063" s="9">
        <f t="shared" si="16"/>
        <v>29346975</v>
      </c>
      <c r="N1063" s="49"/>
    </row>
    <row r="1064" spans="1:14" ht="16.5" x14ac:dyDescent="0.3">
      <c r="A1064" s="50">
        <v>73</v>
      </c>
      <c r="B1064" s="13" t="s">
        <v>59</v>
      </c>
      <c r="C1064" s="13">
        <v>73268</v>
      </c>
      <c r="D1064" s="13" t="s">
        <v>60</v>
      </c>
      <c r="E1064" s="4">
        <v>420208</v>
      </c>
      <c r="F1064" s="4" t="s">
        <v>190</v>
      </c>
      <c r="G1064" s="4" t="s">
        <v>188</v>
      </c>
      <c r="H1064" s="4">
        <v>14</v>
      </c>
      <c r="I1064" s="4" t="s">
        <v>189</v>
      </c>
      <c r="J1064" s="4">
        <v>30</v>
      </c>
      <c r="K1064" s="4">
        <v>4.5</v>
      </c>
      <c r="L1064" s="6">
        <v>93165</v>
      </c>
      <c r="M1064" s="9">
        <f t="shared" si="16"/>
        <v>12577275</v>
      </c>
      <c r="N1064" s="49"/>
    </row>
    <row r="1065" spans="1:14" ht="16.5" x14ac:dyDescent="0.3">
      <c r="A1065" s="50">
        <v>73</v>
      </c>
      <c r="B1065" s="13" t="s">
        <v>59</v>
      </c>
      <c r="C1065" s="13">
        <v>73275</v>
      </c>
      <c r="D1065" s="13" t="s">
        <v>62</v>
      </c>
      <c r="E1065" s="4">
        <v>420207</v>
      </c>
      <c r="F1065" s="4" t="s">
        <v>187</v>
      </c>
      <c r="G1065" s="4" t="s">
        <v>188</v>
      </c>
      <c r="H1065" s="4">
        <v>14</v>
      </c>
      <c r="I1065" s="4" t="s">
        <v>189</v>
      </c>
      <c r="J1065" s="4">
        <v>70</v>
      </c>
      <c r="K1065" s="4">
        <v>4.5</v>
      </c>
      <c r="L1065" s="6">
        <v>93165</v>
      </c>
      <c r="M1065" s="9">
        <f t="shared" si="16"/>
        <v>29346975</v>
      </c>
      <c r="N1065" s="49"/>
    </row>
    <row r="1066" spans="1:14" ht="16.5" x14ac:dyDescent="0.3">
      <c r="A1066" s="50">
        <v>73</v>
      </c>
      <c r="B1066" s="13" t="s">
        <v>59</v>
      </c>
      <c r="C1066" s="13">
        <v>73275</v>
      </c>
      <c r="D1066" s="13" t="s">
        <v>62</v>
      </c>
      <c r="E1066" s="4">
        <v>420208</v>
      </c>
      <c r="F1066" s="4" t="s">
        <v>190</v>
      </c>
      <c r="G1066" s="4" t="s">
        <v>188</v>
      </c>
      <c r="H1066" s="4">
        <v>14</v>
      </c>
      <c r="I1066" s="4" t="s">
        <v>189</v>
      </c>
      <c r="J1066" s="4">
        <v>30</v>
      </c>
      <c r="K1066" s="4">
        <v>4.5</v>
      </c>
      <c r="L1066" s="6">
        <v>93165</v>
      </c>
      <c r="M1066" s="9">
        <f t="shared" si="16"/>
        <v>12577275</v>
      </c>
      <c r="N1066" s="49"/>
    </row>
    <row r="1067" spans="1:14" ht="16.5" x14ac:dyDescent="0.3">
      <c r="A1067" s="50">
        <v>73</v>
      </c>
      <c r="B1067" s="13" t="s">
        <v>59</v>
      </c>
      <c r="C1067" s="13">
        <v>73352</v>
      </c>
      <c r="D1067" s="13" t="s">
        <v>61</v>
      </c>
      <c r="E1067" s="4">
        <v>420207</v>
      </c>
      <c r="F1067" s="4" t="s">
        <v>187</v>
      </c>
      <c r="G1067" s="4" t="s">
        <v>188</v>
      </c>
      <c r="H1067" s="4">
        <v>14</v>
      </c>
      <c r="I1067" s="4" t="s">
        <v>189</v>
      </c>
      <c r="J1067" s="4">
        <v>70</v>
      </c>
      <c r="K1067" s="4">
        <v>4.5</v>
      </c>
      <c r="L1067" s="6">
        <v>93165</v>
      </c>
      <c r="M1067" s="9">
        <f t="shared" si="16"/>
        <v>29346975</v>
      </c>
      <c r="N1067" s="49"/>
    </row>
    <row r="1068" spans="1:14" ht="16.5" x14ac:dyDescent="0.3">
      <c r="A1068" s="50">
        <v>73</v>
      </c>
      <c r="B1068" s="13" t="s">
        <v>59</v>
      </c>
      <c r="C1068" s="13">
        <v>73352</v>
      </c>
      <c r="D1068" s="13" t="s">
        <v>61</v>
      </c>
      <c r="E1068" s="4">
        <v>420208</v>
      </c>
      <c r="F1068" s="4" t="s">
        <v>190</v>
      </c>
      <c r="G1068" s="4" t="s">
        <v>188</v>
      </c>
      <c r="H1068" s="4">
        <v>14</v>
      </c>
      <c r="I1068" s="4" t="s">
        <v>189</v>
      </c>
      <c r="J1068" s="4">
        <v>30</v>
      </c>
      <c r="K1068" s="4">
        <v>4.5</v>
      </c>
      <c r="L1068" s="6">
        <v>93165</v>
      </c>
      <c r="M1068" s="9">
        <f t="shared" si="16"/>
        <v>12577275</v>
      </c>
      <c r="N1068" s="49"/>
    </row>
    <row r="1069" spans="1:14" ht="16.5" x14ac:dyDescent="0.3">
      <c r="A1069" s="47">
        <v>76</v>
      </c>
      <c r="B1069" s="13" t="s">
        <v>63</v>
      </c>
      <c r="C1069" s="13">
        <v>76100</v>
      </c>
      <c r="D1069" s="13" t="s">
        <v>107</v>
      </c>
      <c r="E1069" s="13">
        <v>420201</v>
      </c>
      <c r="F1069" s="13" t="s">
        <v>75</v>
      </c>
      <c r="G1069" s="13" t="s">
        <v>76</v>
      </c>
      <c r="H1069" s="13">
        <v>11</v>
      </c>
      <c r="I1069" s="13" t="s">
        <v>14</v>
      </c>
      <c r="J1069" s="13">
        <v>60</v>
      </c>
      <c r="K1069" s="13">
        <v>4.5</v>
      </c>
      <c r="L1069" s="6">
        <v>92557</v>
      </c>
      <c r="M1069" s="48">
        <f t="shared" si="16"/>
        <v>24990390</v>
      </c>
      <c r="N1069" s="49"/>
    </row>
    <row r="1070" spans="1:14" ht="16.5" x14ac:dyDescent="0.3">
      <c r="A1070" s="47">
        <v>76</v>
      </c>
      <c r="B1070" s="13" t="s">
        <v>63</v>
      </c>
      <c r="C1070" s="13">
        <v>76100</v>
      </c>
      <c r="D1070" s="13" t="s">
        <v>107</v>
      </c>
      <c r="E1070" s="13">
        <v>420202</v>
      </c>
      <c r="F1070" s="13" t="s">
        <v>77</v>
      </c>
      <c r="G1070" s="13" t="s">
        <v>76</v>
      </c>
      <c r="H1070" s="13">
        <v>11</v>
      </c>
      <c r="I1070" s="13" t="s">
        <v>14</v>
      </c>
      <c r="J1070" s="13">
        <v>30</v>
      </c>
      <c r="K1070" s="13">
        <v>4.5</v>
      </c>
      <c r="L1070" s="6">
        <v>92557</v>
      </c>
      <c r="M1070" s="48">
        <f t="shared" si="16"/>
        <v>12495195</v>
      </c>
      <c r="N1070" s="49"/>
    </row>
    <row r="1071" spans="1:14" ht="16.5" x14ac:dyDescent="0.3">
      <c r="A1071" s="47">
        <v>76</v>
      </c>
      <c r="B1071" s="13" t="s">
        <v>63</v>
      </c>
      <c r="C1071" s="13">
        <v>76113</v>
      </c>
      <c r="D1071" s="13" t="s">
        <v>255</v>
      </c>
      <c r="E1071" s="13">
        <v>420201</v>
      </c>
      <c r="F1071" s="13" t="s">
        <v>75</v>
      </c>
      <c r="G1071" s="13" t="s">
        <v>76</v>
      </c>
      <c r="H1071" s="13">
        <v>11</v>
      </c>
      <c r="I1071" s="13" t="s">
        <v>14</v>
      </c>
      <c r="J1071" s="13">
        <v>60</v>
      </c>
      <c r="K1071" s="13">
        <v>4.5</v>
      </c>
      <c r="L1071" s="6">
        <v>92557</v>
      </c>
      <c r="M1071" s="48">
        <f t="shared" si="16"/>
        <v>24990390</v>
      </c>
      <c r="N1071" s="49"/>
    </row>
    <row r="1072" spans="1:14" ht="16.5" x14ac:dyDescent="0.3">
      <c r="A1072" s="47">
        <v>76</v>
      </c>
      <c r="B1072" s="13" t="s">
        <v>63</v>
      </c>
      <c r="C1072" s="13">
        <v>76113</v>
      </c>
      <c r="D1072" s="13" t="s">
        <v>255</v>
      </c>
      <c r="E1072" s="13">
        <v>420202</v>
      </c>
      <c r="F1072" s="13" t="s">
        <v>77</v>
      </c>
      <c r="G1072" s="13" t="s">
        <v>76</v>
      </c>
      <c r="H1072" s="13">
        <v>11</v>
      </c>
      <c r="I1072" s="13" t="s">
        <v>14</v>
      </c>
      <c r="J1072" s="13">
        <v>30</v>
      </c>
      <c r="K1072" s="13">
        <v>4.5</v>
      </c>
      <c r="L1072" s="6">
        <v>92557</v>
      </c>
      <c r="M1072" s="48">
        <f t="shared" si="16"/>
        <v>12495195</v>
      </c>
      <c r="N1072" s="49"/>
    </row>
    <row r="1073" spans="1:14" ht="16.5" x14ac:dyDescent="0.3">
      <c r="A1073" s="47">
        <v>76</v>
      </c>
      <c r="B1073" s="13" t="s">
        <v>63</v>
      </c>
      <c r="C1073" s="13">
        <v>76233</v>
      </c>
      <c r="D1073" s="13" t="s">
        <v>256</v>
      </c>
      <c r="E1073" s="13">
        <v>420201</v>
      </c>
      <c r="F1073" s="13" t="s">
        <v>75</v>
      </c>
      <c r="G1073" s="13" t="s">
        <v>76</v>
      </c>
      <c r="H1073" s="13">
        <v>11</v>
      </c>
      <c r="I1073" s="13" t="s">
        <v>14</v>
      </c>
      <c r="J1073" s="13">
        <v>60</v>
      </c>
      <c r="K1073" s="13">
        <v>4.5</v>
      </c>
      <c r="L1073" s="6">
        <v>92557</v>
      </c>
      <c r="M1073" s="48">
        <f t="shared" si="16"/>
        <v>24990390</v>
      </c>
      <c r="N1073" s="49"/>
    </row>
    <row r="1074" spans="1:14" ht="16.5" x14ac:dyDescent="0.3">
      <c r="A1074" s="47">
        <v>76</v>
      </c>
      <c r="B1074" s="13" t="s">
        <v>63</v>
      </c>
      <c r="C1074" s="13">
        <v>76233</v>
      </c>
      <c r="D1074" s="13" t="s">
        <v>256</v>
      </c>
      <c r="E1074" s="13">
        <v>420202</v>
      </c>
      <c r="F1074" s="13" t="s">
        <v>77</v>
      </c>
      <c r="G1074" s="13" t="s">
        <v>76</v>
      </c>
      <c r="H1074" s="13">
        <v>11</v>
      </c>
      <c r="I1074" s="13" t="s">
        <v>14</v>
      </c>
      <c r="J1074" s="13">
        <v>30</v>
      </c>
      <c r="K1074" s="13">
        <v>4.5</v>
      </c>
      <c r="L1074" s="6">
        <v>92557</v>
      </c>
      <c r="M1074" s="48">
        <f t="shared" si="16"/>
        <v>12495195</v>
      </c>
      <c r="N1074" s="49"/>
    </row>
    <row r="1075" spans="1:14" ht="16.5" x14ac:dyDescent="0.3">
      <c r="A1075" s="47">
        <v>76</v>
      </c>
      <c r="B1075" s="13" t="s">
        <v>63</v>
      </c>
      <c r="C1075" s="13">
        <v>76246</v>
      </c>
      <c r="D1075" s="13" t="s">
        <v>257</v>
      </c>
      <c r="E1075" s="13">
        <v>420201</v>
      </c>
      <c r="F1075" s="13" t="s">
        <v>75</v>
      </c>
      <c r="G1075" s="13" t="s">
        <v>76</v>
      </c>
      <c r="H1075" s="13">
        <v>11</v>
      </c>
      <c r="I1075" s="13" t="s">
        <v>14</v>
      </c>
      <c r="J1075" s="13">
        <v>60</v>
      </c>
      <c r="K1075" s="13">
        <v>4.5</v>
      </c>
      <c r="L1075" s="6">
        <v>92557</v>
      </c>
      <c r="M1075" s="48">
        <f t="shared" si="16"/>
        <v>24990390</v>
      </c>
      <c r="N1075" s="49"/>
    </row>
    <row r="1076" spans="1:14" ht="16.5" x14ac:dyDescent="0.3">
      <c r="A1076" s="47">
        <v>76</v>
      </c>
      <c r="B1076" s="13" t="s">
        <v>63</v>
      </c>
      <c r="C1076" s="13">
        <v>76246</v>
      </c>
      <c r="D1076" s="13" t="s">
        <v>257</v>
      </c>
      <c r="E1076" s="13">
        <v>420202</v>
      </c>
      <c r="F1076" s="13" t="s">
        <v>77</v>
      </c>
      <c r="G1076" s="13" t="s">
        <v>76</v>
      </c>
      <c r="H1076" s="13">
        <v>11</v>
      </c>
      <c r="I1076" s="13" t="s">
        <v>14</v>
      </c>
      <c r="J1076" s="13">
        <v>30</v>
      </c>
      <c r="K1076" s="13">
        <v>4.5</v>
      </c>
      <c r="L1076" s="6">
        <v>92557</v>
      </c>
      <c r="M1076" s="48">
        <f t="shared" si="16"/>
        <v>12495195</v>
      </c>
      <c r="N1076" s="49"/>
    </row>
    <row r="1077" spans="1:14" ht="16.5" x14ac:dyDescent="0.3">
      <c r="A1077" s="47">
        <v>76</v>
      </c>
      <c r="B1077" s="13" t="s">
        <v>63</v>
      </c>
      <c r="C1077" s="13">
        <v>76400</v>
      </c>
      <c r="D1077" s="13" t="s">
        <v>258</v>
      </c>
      <c r="E1077" s="13">
        <v>420201</v>
      </c>
      <c r="F1077" s="13" t="s">
        <v>75</v>
      </c>
      <c r="G1077" s="13" t="s">
        <v>76</v>
      </c>
      <c r="H1077" s="13">
        <v>11</v>
      </c>
      <c r="I1077" s="13" t="s">
        <v>14</v>
      </c>
      <c r="J1077" s="13">
        <v>60</v>
      </c>
      <c r="K1077" s="13">
        <v>4.5</v>
      </c>
      <c r="L1077" s="6">
        <v>92557</v>
      </c>
      <c r="M1077" s="48">
        <f t="shared" si="16"/>
        <v>24990390</v>
      </c>
      <c r="N1077" s="49"/>
    </row>
    <row r="1078" spans="1:14" ht="16.5" x14ac:dyDescent="0.3">
      <c r="A1078" s="47">
        <v>76</v>
      </c>
      <c r="B1078" s="13" t="s">
        <v>63</v>
      </c>
      <c r="C1078" s="13">
        <v>76400</v>
      </c>
      <c r="D1078" s="13" t="s">
        <v>258</v>
      </c>
      <c r="E1078" s="13">
        <v>420202</v>
      </c>
      <c r="F1078" s="13" t="s">
        <v>77</v>
      </c>
      <c r="G1078" s="13" t="s">
        <v>76</v>
      </c>
      <c r="H1078" s="13">
        <v>11</v>
      </c>
      <c r="I1078" s="13" t="s">
        <v>14</v>
      </c>
      <c r="J1078" s="13">
        <v>30</v>
      </c>
      <c r="K1078" s="13">
        <v>4.5</v>
      </c>
      <c r="L1078" s="6">
        <v>92557</v>
      </c>
      <c r="M1078" s="48">
        <f t="shared" si="16"/>
        <v>12495195</v>
      </c>
      <c r="N1078" s="49"/>
    </row>
    <row r="1079" spans="1:14" ht="16.5" x14ac:dyDescent="0.3">
      <c r="A1079" s="47">
        <v>76</v>
      </c>
      <c r="B1079" s="13" t="s">
        <v>63</v>
      </c>
      <c r="C1079" s="13">
        <v>76520</v>
      </c>
      <c r="D1079" s="13" t="s">
        <v>259</v>
      </c>
      <c r="E1079" s="13">
        <v>420201</v>
      </c>
      <c r="F1079" s="13" t="s">
        <v>75</v>
      </c>
      <c r="G1079" s="13" t="s">
        <v>76</v>
      </c>
      <c r="H1079" s="13">
        <v>11</v>
      </c>
      <c r="I1079" s="13" t="s">
        <v>14</v>
      </c>
      <c r="J1079" s="13">
        <v>60</v>
      </c>
      <c r="K1079" s="13">
        <v>4.5</v>
      </c>
      <c r="L1079" s="6">
        <v>92557</v>
      </c>
      <c r="M1079" s="48">
        <f t="shared" si="16"/>
        <v>24990390</v>
      </c>
      <c r="N1079" s="49"/>
    </row>
    <row r="1080" spans="1:14" ht="16.5" x14ac:dyDescent="0.3">
      <c r="A1080" s="47">
        <v>76</v>
      </c>
      <c r="B1080" s="13" t="s">
        <v>63</v>
      </c>
      <c r="C1080" s="13">
        <v>76520</v>
      </c>
      <c r="D1080" s="13" t="s">
        <v>259</v>
      </c>
      <c r="E1080" s="13">
        <v>420202</v>
      </c>
      <c r="F1080" s="13" t="s">
        <v>77</v>
      </c>
      <c r="G1080" s="13" t="s">
        <v>76</v>
      </c>
      <c r="H1080" s="13">
        <v>11</v>
      </c>
      <c r="I1080" s="13" t="s">
        <v>14</v>
      </c>
      <c r="J1080" s="13">
        <v>30</v>
      </c>
      <c r="K1080" s="13">
        <v>4.5</v>
      </c>
      <c r="L1080" s="6">
        <v>92557</v>
      </c>
      <c r="M1080" s="48">
        <f t="shared" si="16"/>
        <v>12495195</v>
      </c>
      <c r="N1080" s="49"/>
    </row>
    <row r="1081" spans="1:14" ht="16.5" x14ac:dyDescent="0.3">
      <c r="A1081" s="47">
        <v>76</v>
      </c>
      <c r="B1081" s="13" t="s">
        <v>63</v>
      </c>
      <c r="C1081" s="13">
        <v>76563</v>
      </c>
      <c r="D1081" s="13" t="s">
        <v>260</v>
      </c>
      <c r="E1081" s="13">
        <v>420201</v>
      </c>
      <c r="F1081" s="13" t="s">
        <v>75</v>
      </c>
      <c r="G1081" s="13" t="s">
        <v>76</v>
      </c>
      <c r="H1081" s="13">
        <v>11</v>
      </c>
      <c r="I1081" s="13" t="s">
        <v>14</v>
      </c>
      <c r="J1081" s="13">
        <v>60</v>
      </c>
      <c r="K1081" s="13">
        <v>4.5</v>
      </c>
      <c r="L1081" s="6">
        <v>92557</v>
      </c>
      <c r="M1081" s="48">
        <f t="shared" si="16"/>
        <v>24990390</v>
      </c>
      <c r="N1081" s="49"/>
    </row>
    <row r="1082" spans="1:14" ht="16.5" x14ac:dyDescent="0.3">
      <c r="A1082" s="47">
        <v>76</v>
      </c>
      <c r="B1082" s="13" t="s">
        <v>63</v>
      </c>
      <c r="C1082" s="13">
        <v>76563</v>
      </c>
      <c r="D1082" s="13" t="s">
        <v>260</v>
      </c>
      <c r="E1082" s="13">
        <v>420202</v>
      </c>
      <c r="F1082" s="13" t="s">
        <v>77</v>
      </c>
      <c r="G1082" s="13" t="s">
        <v>76</v>
      </c>
      <c r="H1082" s="13">
        <v>11</v>
      </c>
      <c r="I1082" s="13" t="s">
        <v>14</v>
      </c>
      <c r="J1082" s="13">
        <v>30</v>
      </c>
      <c r="K1082" s="13">
        <v>4.5</v>
      </c>
      <c r="L1082" s="6">
        <v>92557</v>
      </c>
      <c r="M1082" s="48">
        <f t="shared" si="16"/>
        <v>12495195</v>
      </c>
      <c r="N1082" s="49"/>
    </row>
    <row r="1083" spans="1:14" ht="16.5" x14ac:dyDescent="0.3">
      <c r="A1083" s="47">
        <v>76</v>
      </c>
      <c r="B1083" s="13" t="s">
        <v>63</v>
      </c>
      <c r="C1083" s="13">
        <v>76828</v>
      </c>
      <c r="D1083" s="13" t="s">
        <v>261</v>
      </c>
      <c r="E1083" s="13">
        <v>420201</v>
      </c>
      <c r="F1083" s="13" t="s">
        <v>75</v>
      </c>
      <c r="G1083" s="13" t="s">
        <v>76</v>
      </c>
      <c r="H1083" s="13">
        <v>11</v>
      </c>
      <c r="I1083" s="13" t="s">
        <v>14</v>
      </c>
      <c r="J1083" s="13">
        <v>60</v>
      </c>
      <c r="K1083" s="13">
        <v>4.5</v>
      </c>
      <c r="L1083" s="6">
        <v>92557</v>
      </c>
      <c r="M1083" s="48">
        <f t="shared" si="16"/>
        <v>24990390</v>
      </c>
      <c r="N1083" s="49"/>
    </row>
    <row r="1084" spans="1:14" ht="16.5" x14ac:dyDescent="0.3">
      <c r="A1084" s="47">
        <v>76</v>
      </c>
      <c r="B1084" s="13" t="s">
        <v>63</v>
      </c>
      <c r="C1084" s="13">
        <v>76828</v>
      </c>
      <c r="D1084" s="13" t="s">
        <v>261</v>
      </c>
      <c r="E1084" s="13">
        <v>420202</v>
      </c>
      <c r="F1084" s="13" t="s">
        <v>77</v>
      </c>
      <c r="G1084" s="13" t="s">
        <v>76</v>
      </c>
      <c r="H1084" s="13">
        <v>11</v>
      </c>
      <c r="I1084" s="13" t="s">
        <v>14</v>
      </c>
      <c r="J1084" s="13">
        <v>30</v>
      </c>
      <c r="K1084" s="13">
        <v>4.5</v>
      </c>
      <c r="L1084" s="6">
        <v>92557</v>
      </c>
      <c r="M1084" s="48">
        <f t="shared" si="16"/>
        <v>12495195</v>
      </c>
      <c r="N1084" s="49"/>
    </row>
    <row r="1085" spans="1:14" ht="16.5" x14ac:dyDescent="0.3">
      <c r="A1085" s="47">
        <v>76</v>
      </c>
      <c r="B1085" s="13" t="s">
        <v>63</v>
      </c>
      <c r="C1085" s="13">
        <v>76834</v>
      </c>
      <c r="D1085" s="13" t="s">
        <v>551</v>
      </c>
      <c r="E1085" s="13">
        <v>420201</v>
      </c>
      <c r="F1085" s="13" t="s">
        <v>75</v>
      </c>
      <c r="G1085" s="13" t="s">
        <v>76</v>
      </c>
      <c r="H1085" s="13">
        <v>11</v>
      </c>
      <c r="I1085" s="13" t="s">
        <v>14</v>
      </c>
      <c r="J1085" s="13">
        <v>60</v>
      </c>
      <c r="K1085" s="13">
        <v>4.5</v>
      </c>
      <c r="L1085" s="6">
        <v>92557</v>
      </c>
      <c r="M1085" s="48">
        <f t="shared" si="16"/>
        <v>24990390</v>
      </c>
      <c r="N1085" s="49"/>
    </row>
    <row r="1086" spans="1:14" ht="16.5" x14ac:dyDescent="0.3">
      <c r="A1086" s="47">
        <v>76</v>
      </c>
      <c r="B1086" s="13" t="s">
        <v>63</v>
      </c>
      <c r="C1086" s="13">
        <v>76834</v>
      </c>
      <c r="D1086" s="13" t="s">
        <v>551</v>
      </c>
      <c r="E1086" s="13">
        <v>420202</v>
      </c>
      <c r="F1086" s="13" t="s">
        <v>77</v>
      </c>
      <c r="G1086" s="13" t="s">
        <v>76</v>
      </c>
      <c r="H1086" s="13">
        <v>11</v>
      </c>
      <c r="I1086" s="13" t="s">
        <v>14</v>
      </c>
      <c r="J1086" s="13">
        <v>30</v>
      </c>
      <c r="K1086" s="13">
        <v>4.5</v>
      </c>
      <c r="L1086" s="6">
        <v>92557</v>
      </c>
      <c r="M1086" s="48">
        <f t="shared" si="16"/>
        <v>12495195</v>
      </c>
      <c r="N1086" s="49"/>
    </row>
    <row r="1087" spans="1:14" ht="16.5" x14ac:dyDescent="0.3">
      <c r="A1087" s="47">
        <v>76</v>
      </c>
      <c r="B1087" s="13" t="s">
        <v>63</v>
      </c>
      <c r="C1087" s="13">
        <v>76863</v>
      </c>
      <c r="D1087" s="13" t="s">
        <v>262</v>
      </c>
      <c r="E1087" s="13">
        <v>420201</v>
      </c>
      <c r="F1087" s="13" t="s">
        <v>75</v>
      </c>
      <c r="G1087" s="13" t="s">
        <v>76</v>
      </c>
      <c r="H1087" s="13">
        <v>11</v>
      </c>
      <c r="I1087" s="13" t="s">
        <v>14</v>
      </c>
      <c r="J1087" s="13">
        <v>60</v>
      </c>
      <c r="K1087" s="13">
        <v>4.5</v>
      </c>
      <c r="L1087" s="6">
        <v>92557</v>
      </c>
      <c r="M1087" s="48">
        <f t="shared" si="16"/>
        <v>24990390</v>
      </c>
      <c r="N1087" s="49"/>
    </row>
    <row r="1088" spans="1:14" ht="16.5" x14ac:dyDescent="0.3">
      <c r="A1088" s="47">
        <v>76</v>
      </c>
      <c r="B1088" s="13" t="s">
        <v>63</v>
      </c>
      <c r="C1088" s="13">
        <v>76863</v>
      </c>
      <c r="D1088" s="13" t="s">
        <v>262</v>
      </c>
      <c r="E1088" s="13">
        <v>420202</v>
      </c>
      <c r="F1088" s="13" t="s">
        <v>77</v>
      </c>
      <c r="G1088" s="13" t="s">
        <v>76</v>
      </c>
      <c r="H1088" s="13">
        <v>11</v>
      </c>
      <c r="I1088" s="13" t="s">
        <v>14</v>
      </c>
      <c r="J1088" s="13">
        <v>30</v>
      </c>
      <c r="K1088" s="13">
        <v>4.5</v>
      </c>
      <c r="L1088" s="6">
        <v>92557</v>
      </c>
      <c r="M1088" s="48">
        <f t="shared" si="16"/>
        <v>12495195</v>
      </c>
      <c r="N1088" s="49"/>
    </row>
    <row r="1089" spans="1:14" ht="16.5" x14ac:dyDescent="0.3">
      <c r="A1089" s="47">
        <v>76</v>
      </c>
      <c r="B1089" s="13" t="s">
        <v>63</v>
      </c>
      <c r="C1089" s="13">
        <v>76892</v>
      </c>
      <c r="D1089" s="13" t="s">
        <v>263</v>
      </c>
      <c r="E1089" s="13">
        <v>420201</v>
      </c>
      <c r="F1089" s="13" t="s">
        <v>75</v>
      </c>
      <c r="G1089" s="13" t="s">
        <v>76</v>
      </c>
      <c r="H1089" s="13">
        <v>11</v>
      </c>
      <c r="I1089" s="13" t="s">
        <v>14</v>
      </c>
      <c r="J1089" s="13">
        <v>60</v>
      </c>
      <c r="K1089" s="13">
        <v>4.5</v>
      </c>
      <c r="L1089" s="6">
        <v>92557</v>
      </c>
      <c r="M1089" s="48">
        <f t="shared" si="16"/>
        <v>24990390</v>
      </c>
      <c r="N1089" s="49"/>
    </row>
    <row r="1090" spans="1:14" ht="16.5" x14ac:dyDescent="0.3">
      <c r="A1090" s="47">
        <v>76</v>
      </c>
      <c r="B1090" s="13" t="s">
        <v>63</v>
      </c>
      <c r="C1090" s="13">
        <v>76892</v>
      </c>
      <c r="D1090" s="13" t="s">
        <v>263</v>
      </c>
      <c r="E1090" s="13">
        <v>420202</v>
      </c>
      <c r="F1090" s="13" t="s">
        <v>77</v>
      </c>
      <c r="G1090" s="13" t="s">
        <v>76</v>
      </c>
      <c r="H1090" s="13">
        <v>11</v>
      </c>
      <c r="I1090" s="13" t="s">
        <v>14</v>
      </c>
      <c r="J1090" s="13">
        <v>30</v>
      </c>
      <c r="K1090" s="13">
        <v>4.5</v>
      </c>
      <c r="L1090" s="6">
        <v>92557</v>
      </c>
      <c r="M1090" s="48">
        <f t="shared" si="16"/>
        <v>12495195</v>
      </c>
      <c r="N1090" s="49"/>
    </row>
    <row r="1091" spans="1:14" ht="16.5" x14ac:dyDescent="0.3">
      <c r="A1091" s="47">
        <v>76</v>
      </c>
      <c r="B1091" s="13" t="s">
        <v>63</v>
      </c>
      <c r="C1091" s="13">
        <v>76622</v>
      </c>
      <c r="D1091" s="13" t="s">
        <v>301</v>
      </c>
      <c r="E1091" s="13">
        <v>420201</v>
      </c>
      <c r="F1091" s="13" t="s">
        <v>75</v>
      </c>
      <c r="G1091" s="13" t="s">
        <v>76</v>
      </c>
      <c r="H1091" s="13">
        <v>11</v>
      </c>
      <c r="I1091" s="13" t="s">
        <v>14</v>
      </c>
      <c r="J1091" s="13">
        <v>60</v>
      </c>
      <c r="K1091" s="13">
        <v>4.5</v>
      </c>
      <c r="L1091" s="6">
        <v>92557</v>
      </c>
      <c r="M1091" s="48">
        <f t="shared" ref="M1091:M1152" si="17">J1091*K1091*L1091</f>
        <v>24990390</v>
      </c>
      <c r="N1091" s="49"/>
    </row>
    <row r="1092" spans="1:14" ht="16.5" x14ac:dyDescent="0.3">
      <c r="A1092" s="47">
        <v>76</v>
      </c>
      <c r="B1092" s="13" t="s">
        <v>63</v>
      </c>
      <c r="C1092" s="13">
        <v>76622</v>
      </c>
      <c r="D1092" s="13" t="s">
        <v>301</v>
      </c>
      <c r="E1092" s="13">
        <v>420202</v>
      </c>
      <c r="F1092" s="13" t="s">
        <v>77</v>
      </c>
      <c r="G1092" s="13" t="s">
        <v>76</v>
      </c>
      <c r="H1092" s="13">
        <v>11</v>
      </c>
      <c r="I1092" s="13" t="s">
        <v>14</v>
      </c>
      <c r="J1092" s="13">
        <v>30</v>
      </c>
      <c r="K1092" s="13">
        <v>4.5</v>
      </c>
      <c r="L1092" s="6">
        <v>92557</v>
      </c>
      <c r="M1092" s="48">
        <f t="shared" si="17"/>
        <v>12495195</v>
      </c>
      <c r="N1092" s="49"/>
    </row>
    <row r="1093" spans="1:14" ht="16.5" x14ac:dyDescent="0.3">
      <c r="A1093" s="47">
        <v>76</v>
      </c>
      <c r="B1093" s="13" t="s">
        <v>63</v>
      </c>
      <c r="C1093" s="13">
        <v>76306</v>
      </c>
      <c r="D1093" s="13" t="s">
        <v>478</v>
      </c>
      <c r="E1093" s="13">
        <v>420201</v>
      </c>
      <c r="F1093" s="13" t="s">
        <v>75</v>
      </c>
      <c r="G1093" s="13" t="s">
        <v>76</v>
      </c>
      <c r="H1093" s="13">
        <v>11</v>
      </c>
      <c r="I1093" s="13" t="s">
        <v>14</v>
      </c>
      <c r="J1093" s="13">
        <v>60</v>
      </c>
      <c r="K1093" s="13">
        <v>4.5</v>
      </c>
      <c r="L1093" s="6">
        <v>92557</v>
      </c>
      <c r="M1093" s="48">
        <f t="shared" si="17"/>
        <v>24990390</v>
      </c>
      <c r="N1093" s="49"/>
    </row>
    <row r="1094" spans="1:14" ht="16.5" x14ac:dyDescent="0.3">
      <c r="A1094" s="47">
        <v>76</v>
      </c>
      <c r="B1094" s="13" t="s">
        <v>63</v>
      </c>
      <c r="C1094" s="13">
        <v>76306</v>
      </c>
      <c r="D1094" s="13" t="s">
        <v>478</v>
      </c>
      <c r="E1094" s="13">
        <v>420202</v>
      </c>
      <c r="F1094" s="13" t="s">
        <v>77</v>
      </c>
      <c r="G1094" s="13" t="s">
        <v>76</v>
      </c>
      <c r="H1094" s="13">
        <v>11</v>
      </c>
      <c r="I1094" s="13" t="s">
        <v>14</v>
      </c>
      <c r="J1094" s="13">
        <v>30</v>
      </c>
      <c r="K1094" s="13">
        <v>4.5</v>
      </c>
      <c r="L1094" s="6">
        <v>92557</v>
      </c>
      <c r="M1094" s="48">
        <f t="shared" si="17"/>
        <v>12495195</v>
      </c>
      <c r="N1094" s="49"/>
    </row>
    <row r="1095" spans="1:14" ht="16.5" x14ac:dyDescent="0.3">
      <c r="A1095" s="47">
        <v>76</v>
      </c>
      <c r="B1095" s="13" t="s">
        <v>63</v>
      </c>
      <c r="C1095" s="13">
        <v>76111</v>
      </c>
      <c r="D1095" s="13" t="s">
        <v>66</v>
      </c>
      <c r="E1095" s="13">
        <v>420201</v>
      </c>
      <c r="F1095" s="13" t="s">
        <v>75</v>
      </c>
      <c r="G1095" s="13" t="s">
        <v>76</v>
      </c>
      <c r="H1095" s="13">
        <v>11</v>
      </c>
      <c r="I1095" s="13" t="s">
        <v>14</v>
      </c>
      <c r="J1095" s="13">
        <v>60</v>
      </c>
      <c r="K1095" s="13">
        <v>4.5</v>
      </c>
      <c r="L1095" s="6">
        <v>92557</v>
      </c>
      <c r="M1095" s="48">
        <f t="shared" si="17"/>
        <v>24990390</v>
      </c>
      <c r="N1095" s="49"/>
    </row>
    <row r="1096" spans="1:14" ht="16.5" x14ac:dyDescent="0.3">
      <c r="A1096" s="47">
        <v>76</v>
      </c>
      <c r="B1096" s="13" t="s">
        <v>63</v>
      </c>
      <c r="C1096" s="13">
        <v>76111</v>
      </c>
      <c r="D1096" s="13" t="s">
        <v>66</v>
      </c>
      <c r="E1096" s="13">
        <v>420202</v>
      </c>
      <c r="F1096" s="13" t="s">
        <v>77</v>
      </c>
      <c r="G1096" s="13" t="s">
        <v>76</v>
      </c>
      <c r="H1096" s="13">
        <v>11</v>
      </c>
      <c r="I1096" s="13" t="s">
        <v>14</v>
      </c>
      <c r="J1096" s="13">
        <v>30</v>
      </c>
      <c r="K1096" s="13">
        <v>4.5</v>
      </c>
      <c r="L1096" s="6">
        <v>92557</v>
      </c>
      <c r="M1096" s="48">
        <f t="shared" si="17"/>
        <v>12495195</v>
      </c>
      <c r="N1096" s="49"/>
    </row>
    <row r="1097" spans="1:14" ht="16.5" x14ac:dyDescent="0.3">
      <c r="A1097" s="47">
        <v>76</v>
      </c>
      <c r="B1097" s="13" t="s">
        <v>63</v>
      </c>
      <c r="C1097" s="13">
        <v>76126</v>
      </c>
      <c r="D1097" s="13" t="s">
        <v>479</v>
      </c>
      <c r="E1097" s="13">
        <v>420201</v>
      </c>
      <c r="F1097" s="13" t="s">
        <v>75</v>
      </c>
      <c r="G1097" s="13" t="s">
        <v>76</v>
      </c>
      <c r="H1097" s="13">
        <v>11</v>
      </c>
      <c r="I1097" s="13" t="s">
        <v>14</v>
      </c>
      <c r="J1097" s="13">
        <v>60</v>
      </c>
      <c r="K1097" s="13">
        <v>4.5</v>
      </c>
      <c r="L1097" s="6">
        <v>92557</v>
      </c>
      <c r="M1097" s="48">
        <f t="shared" si="17"/>
        <v>24990390</v>
      </c>
      <c r="N1097" s="49"/>
    </row>
    <row r="1098" spans="1:14" ht="16.5" x14ac:dyDescent="0.3">
      <c r="A1098" s="47">
        <v>76</v>
      </c>
      <c r="B1098" s="13" t="s">
        <v>63</v>
      </c>
      <c r="C1098" s="13">
        <v>76126</v>
      </c>
      <c r="D1098" s="13" t="s">
        <v>479</v>
      </c>
      <c r="E1098" s="13">
        <v>420202</v>
      </c>
      <c r="F1098" s="13" t="s">
        <v>77</v>
      </c>
      <c r="G1098" s="13" t="s">
        <v>76</v>
      </c>
      <c r="H1098" s="13">
        <v>11</v>
      </c>
      <c r="I1098" s="13" t="s">
        <v>14</v>
      </c>
      <c r="J1098" s="13">
        <v>30</v>
      </c>
      <c r="K1098" s="13">
        <v>4.5</v>
      </c>
      <c r="L1098" s="6">
        <v>92557</v>
      </c>
      <c r="M1098" s="48">
        <f t="shared" si="17"/>
        <v>12495195</v>
      </c>
      <c r="N1098" s="49"/>
    </row>
    <row r="1099" spans="1:14" ht="16.5" x14ac:dyDescent="0.3">
      <c r="A1099" s="47">
        <v>76</v>
      </c>
      <c r="B1099" s="13" t="s">
        <v>63</v>
      </c>
      <c r="C1099" s="13">
        <v>76606</v>
      </c>
      <c r="D1099" s="13" t="s">
        <v>445</v>
      </c>
      <c r="E1099" s="13">
        <v>420201</v>
      </c>
      <c r="F1099" s="13" t="s">
        <v>75</v>
      </c>
      <c r="G1099" s="13" t="s">
        <v>76</v>
      </c>
      <c r="H1099" s="13">
        <v>11</v>
      </c>
      <c r="I1099" s="13" t="s">
        <v>14</v>
      </c>
      <c r="J1099" s="13">
        <v>60</v>
      </c>
      <c r="K1099" s="13">
        <v>4.5</v>
      </c>
      <c r="L1099" s="6">
        <v>92557</v>
      </c>
      <c r="M1099" s="48">
        <f t="shared" si="17"/>
        <v>24990390</v>
      </c>
      <c r="N1099" s="49"/>
    </row>
    <row r="1100" spans="1:14" ht="16.5" x14ac:dyDescent="0.3">
      <c r="A1100" s="47">
        <v>76</v>
      </c>
      <c r="B1100" s="13" t="s">
        <v>63</v>
      </c>
      <c r="C1100" s="13">
        <v>76606</v>
      </c>
      <c r="D1100" s="13" t="s">
        <v>445</v>
      </c>
      <c r="E1100" s="13">
        <v>420202</v>
      </c>
      <c r="F1100" s="13" t="s">
        <v>77</v>
      </c>
      <c r="G1100" s="13" t="s">
        <v>76</v>
      </c>
      <c r="H1100" s="13">
        <v>11</v>
      </c>
      <c r="I1100" s="13" t="s">
        <v>14</v>
      </c>
      <c r="J1100" s="13">
        <v>30</v>
      </c>
      <c r="K1100" s="13">
        <v>4.5</v>
      </c>
      <c r="L1100" s="6">
        <v>92557</v>
      </c>
      <c r="M1100" s="48">
        <f t="shared" si="17"/>
        <v>12495195</v>
      </c>
      <c r="N1100" s="49"/>
    </row>
    <row r="1101" spans="1:14" ht="16.5" x14ac:dyDescent="0.3">
      <c r="A1101" s="47">
        <v>76</v>
      </c>
      <c r="B1101" s="13" t="s">
        <v>63</v>
      </c>
      <c r="C1101" s="13">
        <v>76670</v>
      </c>
      <c r="D1101" s="13" t="s">
        <v>251</v>
      </c>
      <c r="E1101" s="13">
        <v>420201</v>
      </c>
      <c r="F1101" s="13" t="s">
        <v>75</v>
      </c>
      <c r="G1101" s="13" t="s">
        <v>76</v>
      </c>
      <c r="H1101" s="13">
        <v>11</v>
      </c>
      <c r="I1101" s="13" t="s">
        <v>14</v>
      </c>
      <c r="J1101" s="13">
        <v>60</v>
      </c>
      <c r="K1101" s="13">
        <v>4.5</v>
      </c>
      <c r="L1101" s="6">
        <v>92557</v>
      </c>
      <c r="M1101" s="48">
        <f t="shared" si="17"/>
        <v>24990390</v>
      </c>
      <c r="N1101" s="49"/>
    </row>
    <row r="1102" spans="1:14" ht="16.5" x14ac:dyDescent="0.3">
      <c r="A1102" s="47">
        <v>76</v>
      </c>
      <c r="B1102" s="13" t="s">
        <v>63</v>
      </c>
      <c r="C1102" s="13">
        <v>76670</v>
      </c>
      <c r="D1102" s="13" t="s">
        <v>251</v>
      </c>
      <c r="E1102" s="13">
        <v>420202</v>
      </c>
      <c r="F1102" s="13" t="s">
        <v>77</v>
      </c>
      <c r="G1102" s="13" t="s">
        <v>76</v>
      </c>
      <c r="H1102" s="13">
        <v>11</v>
      </c>
      <c r="I1102" s="13" t="s">
        <v>14</v>
      </c>
      <c r="J1102" s="13">
        <v>30</v>
      </c>
      <c r="K1102" s="13">
        <v>4.5</v>
      </c>
      <c r="L1102" s="6">
        <v>92557</v>
      </c>
      <c r="M1102" s="48">
        <f t="shared" si="17"/>
        <v>12495195</v>
      </c>
      <c r="N1102" s="49"/>
    </row>
    <row r="1103" spans="1:14" ht="16.5" x14ac:dyDescent="0.3">
      <c r="A1103" s="47">
        <v>76</v>
      </c>
      <c r="B1103" s="13" t="s">
        <v>63</v>
      </c>
      <c r="C1103" s="13">
        <v>76890</v>
      </c>
      <c r="D1103" s="13" t="s">
        <v>480</v>
      </c>
      <c r="E1103" s="13">
        <v>420201</v>
      </c>
      <c r="F1103" s="13" t="s">
        <v>75</v>
      </c>
      <c r="G1103" s="13" t="s">
        <v>76</v>
      </c>
      <c r="H1103" s="13">
        <v>11</v>
      </c>
      <c r="I1103" s="13" t="s">
        <v>14</v>
      </c>
      <c r="J1103" s="13">
        <v>60</v>
      </c>
      <c r="K1103" s="13">
        <v>4.5</v>
      </c>
      <c r="L1103" s="6">
        <v>92557</v>
      </c>
      <c r="M1103" s="48">
        <f t="shared" si="17"/>
        <v>24990390</v>
      </c>
      <c r="N1103" s="49"/>
    </row>
    <row r="1104" spans="1:14" ht="16.5" x14ac:dyDescent="0.3">
      <c r="A1104" s="47">
        <v>76</v>
      </c>
      <c r="B1104" s="13" t="s">
        <v>63</v>
      </c>
      <c r="C1104" s="13">
        <v>76890</v>
      </c>
      <c r="D1104" s="13" t="s">
        <v>480</v>
      </c>
      <c r="E1104" s="13">
        <v>420202</v>
      </c>
      <c r="F1104" s="13" t="s">
        <v>77</v>
      </c>
      <c r="G1104" s="13" t="s">
        <v>76</v>
      </c>
      <c r="H1104" s="13">
        <v>11</v>
      </c>
      <c r="I1104" s="13" t="s">
        <v>14</v>
      </c>
      <c r="J1104" s="13">
        <v>30</v>
      </c>
      <c r="K1104" s="13">
        <v>4.5</v>
      </c>
      <c r="L1104" s="6">
        <v>92557</v>
      </c>
      <c r="M1104" s="48">
        <f t="shared" si="17"/>
        <v>12495195</v>
      </c>
      <c r="N1104" s="49"/>
    </row>
    <row r="1105" spans="1:14" ht="16.5" x14ac:dyDescent="0.3">
      <c r="A1105" s="47">
        <v>76</v>
      </c>
      <c r="B1105" s="13" t="s">
        <v>63</v>
      </c>
      <c r="C1105" s="13">
        <v>76036</v>
      </c>
      <c r="D1105" s="13" t="s">
        <v>481</v>
      </c>
      <c r="E1105" s="13">
        <v>420201</v>
      </c>
      <c r="F1105" s="13" t="s">
        <v>75</v>
      </c>
      <c r="G1105" s="13" t="s">
        <v>76</v>
      </c>
      <c r="H1105" s="13">
        <v>11</v>
      </c>
      <c r="I1105" s="13" t="s">
        <v>14</v>
      </c>
      <c r="J1105" s="13">
        <v>60</v>
      </c>
      <c r="K1105" s="13">
        <v>4.5</v>
      </c>
      <c r="L1105" s="6">
        <v>92557</v>
      </c>
      <c r="M1105" s="48">
        <f t="shared" si="17"/>
        <v>24990390</v>
      </c>
      <c r="N1105" s="49"/>
    </row>
    <row r="1106" spans="1:14" ht="16.5" x14ac:dyDescent="0.3">
      <c r="A1106" s="47">
        <v>76</v>
      </c>
      <c r="B1106" s="13" t="s">
        <v>63</v>
      </c>
      <c r="C1106" s="13">
        <v>76036</v>
      </c>
      <c r="D1106" s="13" t="s">
        <v>481</v>
      </c>
      <c r="E1106" s="13">
        <v>420202</v>
      </c>
      <c r="F1106" s="13" t="s">
        <v>77</v>
      </c>
      <c r="G1106" s="13" t="s">
        <v>76</v>
      </c>
      <c r="H1106" s="13">
        <v>11</v>
      </c>
      <c r="I1106" s="13" t="s">
        <v>14</v>
      </c>
      <c r="J1106" s="13">
        <v>30</v>
      </c>
      <c r="K1106" s="13">
        <v>4.5</v>
      </c>
      <c r="L1106" s="6">
        <v>92557</v>
      </c>
      <c r="M1106" s="48">
        <f t="shared" si="17"/>
        <v>12495195</v>
      </c>
      <c r="N1106" s="49"/>
    </row>
    <row r="1107" spans="1:14" ht="16.5" x14ac:dyDescent="0.3">
      <c r="A1107" s="47">
        <v>76</v>
      </c>
      <c r="B1107" s="13" t="s">
        <v>63</v>
      </c>
      <c r="C1107" s="13">
        <v>76250</v>
      </c>
      <c r="D1107" s="13" t="s">
        <v>482</v>
      </c>
      <c r="E1107" s="13">
        <v>420201</v>
      </c>
      <c r="F1107" s="13" t="s">
        <v>75</v>
      </c>
      <c r="G1107" s="13" t="s">
        <v>76</v>
      </c>
      <c r="H1107" s="13">
        <v>11</v>
      </c>
      <c r="I1107" s="13" t="s">
        <v>14</v>
      </c>
      <c r="J1107" s="13">
        <v>60</v>
      </c>
      <c r="K1107" s="13">
        <v>4.5</v>
      </c>
      <c r="L1107" s="6">
        <v>92557</v>
      </c>
      <c r="M1107" s="48">
        <f t="shared" si="17"/>
        <v>24990390</v>
      </c>
      <c r="N1107" s="49"/>
    </row>
    <row r="1108" spans="1:14" ht="16.5" x14ac:dyDescent="0.3">
      <c r="A1108" s="47">
        <v>76</v>
      </c>
      <c r="B1108" s="13" t="s">
        <v>63</v>
      </c>
      <c r="C1108" s="13">
        <v>76250</v>
      </c>
      <c r="D1108" s="13" t="s">
        <v>482</v>
      </c>
      <c r="E1108" s="13">
        <v>420202</v>
      </c>
      <c r="F1108" s="13" t="s">
        <v>77</v>
      </c>
      <c r="G1108" s="13" t="s">
        <v>76</v>
      </c>
      <c r="H1108" s="13">
        <v>11</v>
      </c>
      <c r="I1108" s="13" t="s">
        <v>14</v>
      </c>
      <c r="J1108" s="13">
        <v>30</v>
      </c>
      <c r="K1108" s="13">
        <v>4.5</v>
      </c>
      <c r="L1108" s="6">
        <v>92557</v>
      </c>
      <c r="M1108" s="48">
        <f t="shared" si="17"/>
        <v>12495195</v>
      </c>
      <c r="N1108" s="49"/>
    </row>
    <row r="1109" spans="1:14" ht="16.5" x14ac:dyDescent="0.3">
      <c r="A1109" s="47">
        <v>76</v>
      </c>
      <c r="B1109" s="13" t="s">
        <v>63</v>
      </c>
      <c r="C1109" s="13">
        <v>76823</v>
      </c>
      <c r="D1109" s="13" t="s">
        <v>483</v>
      </c>
      <c r="E1109" s="13">
        <v>420201</v>
      </c>
      <c r="F1109" s="13" t="s">
        <v>75</v>
      </c>
      <c r="G1109" s="13" t="s">
        <v>76</v>
      </c>
      <c r="H1109" s="13">
        <v>11</v>
      </c>
      <c r="I1109" s="13" t="s">
        <v>14</v>
      </c>
      <c r="J1109" s="13">
        <v>60</v>
      </c>
      <c r="K1109" s="13">
        <v>4.5</v>
      </c>
      <c r="L1109" s="6">
        <v>92557</v>
      </c>
      <c r="M1109" s="48">
        <f t="shared" si="17"/>
        <v>24990390</v>
      </c>
      <c r="N1109" s="49"/>
    </row>
    <row r="1110" spans="1:14" ht="16.5" x14ac:dyDescent="0.3">
      <c r="A1110" s="47">
        <v>76</v>
      </c>
      <c r="B1110" s="13" t="s">
        <v>63</v>
      </c>
      <c r="C1110" s="13">
        <v>76823</v>
      </c>
      <c r="D1110" s="13" t="s">
        <v>483</v>
      </c>
      <c r="E1110" s="13">
        <v>420202</v>
      </c>
      <c r="F1110" s="13" t="s">
        <v>77</v>
      </c>
      <c r="G1110" s="13" t="s">
        <v>76</v>
      </c>
      <c r="H1110" s="13">
        <v>11</v>
      </c>
      <c r="I1110" s="13" t="s">
        <v>14</v>
      </c>
      <c r="J1110" s="13">
        <v>30</v>
      </c>
      <c r="K1110" s="13">
        <v>4.5</v>
      </c>
      <c r="L1110" s="6">
        <v>92557</v>
      </c>
      <c r="M1110" s="48">
        <f t="shared" si="17"/>
        <v>12495195</v>
      </c>
      <c r="N1110" s="49"/>
    </row>
    <row r="1111" spans="1:14" ht="16.5" x14ac:dyDescent="0.3">
      <c r="A1111" s="47">
        <v>76</v>
      </c>
      <c r="B1111" s="13" t="s">
        <v>63</v>
      </c>
      <c r="C1111" s="13">
        <v>76020</v>
      </c>
      <c r="D1111" s="13" t="s">
        <v>550</v>
      </c>
      <c r="E1111" s="13">
        <v>420201</v>
      </c>
      <c r="F1111" s="13" t="s">
        <v>75</v>
      </c>
      <c r="G1111" s="13" t="s">
        <v>76</v>
      </c>
      <c r="H1111" s="13">
        <v>11</v>
      </c>
      <c r="I1111" s="13" t="s">
        <v>14</v>
      </c>
      <c r="J1111" s="13">
        <v>60</v>
      </c>
      <c r="K1111" s="13">
        <v>4.5</v>
      </c>
      <c r="L1111" s="6">
        <v>92557</v>
      </c>
      <c r="M1111" s="48">
        <f t="shared" si="17"/>
        <v>24990390</v>
      </c>
      <c r="N1111" s="49"/>
    </row>
    <row r="1112" spans="1:14" ht="16.5" x14ac:dyDescent="0.3">
      <c r="A1112" s="47">
        <v>76</v>
      </c>
      <c r="B1112" s="13" t="s">
        <v>63</v>
      </c>
      <c r="C1112" s="13">
        <v>76020</v>
      </c>
      <c r="D1112" s="13" t="s">
        <v>550</v>
      </c>
      <c r="E1112" s="13">
        <v>420202</v>
      </c>
      <c r="F1112" s="13" t="s">
        <v>77</v>
      </c>
      <c r="G1112" s="13" t="s">
        <v>76</v>
      </c>
      <c r="H1112" s="13">
        <v>11</v>
      </c>
      <c r="I1112" s="13" t="s">
        <v>14</v>
      </c>
      <c r="J1112" s="13">
        <v>30</v>
      </c>
      <c r="K1112" s="13">
        <v>4.5</v>
      </c>
      <c r="L1112" s="6">
        <v>92557</v>
      </c>
      <c r="M1112" s="48">
        <f t="shared" si="17"/>
        <v>12495195</v>
      </c>
      <c r="N1112" s="49"/>
    </row>
    <row r="1113" spans="1:14" ht="16.5" x14ac:dyDescent="0.3">
      <c r="A1113" s="47">
        <v>76</v>
      </c>
      <c r="B1113" s="13" t="s">
        <v>63</v>
      </c>
      <c r="C1113" s="13">
        <v>76041</v>
      </c>
      <c r="D1113" s="13" t="s">
        <v>484</v>
      </c>
      <c r="E1113" s="13">
        <v>420201</v>
      </c>
      <c r="F1113" s="13" t="s">
        <v>75</v>
      </c>
      <c r="G1113" s="13" t="s">
        <v>76</v>
      </c>
      <c r="H1113" s="13">
        <v>11</v>
      </c>
      <c r="I1113" s="13" t="s">
        <v>14</v>
      </c>
      <c r="J1113" s="13">
        <v>60</v>
      </c>
      <c r="K1113" s="13">
        <v>4.5</v>
      </c>
      <c r="L1113" s="6">
        <v>92557</v>
      </c>
      <c r="M1113" s="48">
        <f t="shared" si="17"/>
        <v>24990390</v>
      </c>
      <c r="N1113" s="49"/>
    </row>
    <row r="1114" spans="1:14" ht="16.5" x14ac:dyDescent="0.3">
      <c r="A1114" s="47">
        <v>76</v>
      </c>
      <c r="B1114" s="13" t="s">
        <v>63</v>
      </c>
      <c r="C1114" s="13">
        <v>76041</v>
      </c>
      <c r="D1114" s="13" t="s">
        <v>484</v>
      </c>
      <c r="E1114" s="13">
        <v>420202</v>
      </c>
      <c r="F1114" s="13" t="s">
        <v>77</v>
      </c>
      <c r="G1114" s="13" t="s">
        <v>76</v>
      </c>
      <c r="H1114" s="13">
        <v>11</v>
      </c>
      <c r="I1114" s="13" t="s">
        <v>14</v>
      </c>
      <c r="J1114" s="13">
        <v>30</v>
      </c>
      <c r="K1114" s="13">
        <v>4.5</v>
      </c>
      <c r="L1114" s="6">
        <v>92557</v>
      </c>
      <c r="M1114" s="48">
        <f t="shared" si="17"/>
        <v>12495195</v>
      </c>
      <c r="N1114" s="49"/>
    </row>
    <row r="1115" spans="1:14" ht="16.5" x14ac:dyDescent="0.3">
      <c r="A1115" s="47">
        <v>76</v>
      </c>
      <c r="B1115" s="13" t="s">
        <v>63</v>
      </c>
      <c r="C1115" s="13">
        <v>76054</v>
      </c>
      <c r="D1115" s="13" t="s">
        <v>85</v>
      </c>
      <c r="E1115" s="13">
        <v>420201</v>
      </c>
      <c r="F1115" s="13" t="s">
        <v>75</v>
      </c>
      <c r="G1115" s="13" t="s">
        <v>76</v>
      </c>
      <c r="H1115" s="13">
        <v>11</v>
      </c>
      <c r="I1115" s="13" t="s">
        <v>14</v>
      </c>
      <c r="J1115" s="13">
        <v>60</v>
      </c>
      <c r="K1115" s="13">
        <v>4.5</v>
      </c>
      <c r="L1115" s="6">
        <v>92557</v>
      </c>
      <c r="M1115" s="48">
        <f t="shared" si="17"/>
        <v>24990390</v>
      </c>
      <c r="N1115" s="49"/>
    </row>
    <row r="1116" spans="1:14" ht="16.5" x14ac:dyDescent="0.3">
      <c r="A1116" s="47">
        <v>76</v>
      </c>
      <c r="B1116" s="13" t="s">
        <v>63</v>
      </c>
      <c r="C1116" s="13">
        <v>76054</v>
      </c>
      <c r="D1116" s="13" t="s">
        <v>85</v>
      </c>
      <c r="E1116" s="13">
        <v>420202</v>
      </c>
      <c r="F1116" s="13" t="s">
        <v>77</v>
      </c>
      <c r="G1116" s="13" t="s">
        <v>76</v>
      </c>
      <c r="H1116" s="13">
        <v>11</v>
      </c>
      <c r="I1116" s="13" t="s">
        <v>14</v>
      </c>
      <c r="J1116" s="13">
        <v>30</v>
      </c>
      <c r="K1116" s="13">
        <v>4.5</v>
      </c>
      <c r="L1116" s="6">
        <v>92557</v>
      </c>
      <c r="M1116" s="48">
        <f t="shared" si="17"/>
        <v>12495195</v>
      </c>
      <c r="N1116" s="49"/>
    </row>
    <row r="1117" spans="1:14" ht="16.5" x14ac:dyDescent="0.3">
      <c r="A1117" s="47">
        <v>76</v>
      </c>
      <c r="B1117" s="13" t="s">
        <v>63</v>
      </c>
      <c r="C1117" s="13">
        <v>76147</v>
      </c>
      <c r="D1117" s="13" t="s">
        <v>65</v>
      </c>
      <c r="E1117" s="13">
        <v>420201</v>
      </c>
      <c r="F1117" s="13" t="s">
        <v>75</v>
      </c>
      <c r="G1117" s="13" t="s">
        <v>76</v>
      </c>
      <c r="H1117" s="13">
        <v>11</v>
      </c>
      <c r="I1117" s="13" t="s">
        <v>14</v>
      </c>
      <c r="J1117" s="13">
        <v>60</v>
      </c>
      <c r="K1117" s="13">
        <v>4.5</v>
      </c>
      <c r="L1117" s="6">
        <v>92557</v>
      </c>
      <c r="M1117" s="48">
        <f t="shared" si="17"/>
        <v>24990390</v>
      </c>
      <c r="N1117" s="49"/>
    </row>
    <row r="1118" spans="1:14" ht="16.5" x14ac:dyDescent="0.3">
      <c r="A1118" s="47">
        <v>76</v>
      </c>
      <c r="B1118" s="13" t="s">
        <v>63</v>
      </c>
      <c r="C1118" s="13">
        <v>76147</v>
      </c>
      <c r="D1118" s="13" t="s">
        <v>65</v>
      </c>
      <c r="E1118" s="13">
        <v>420202</v>
      </c>
      <c r="F1118" s="13" t="s">
        <v>77</v>
      </c>
      <c r="G1118" s="13" t="s">
        <v>76</v>
      </c>
      <c r="H1118" s="13">
        <v>11</v>
      </c>
      <c r="I1118" s="13" t="s">
        <v>14</v>
      </c>
      <c r="J1118" s="13">
        <v>30</v>
      </c>
      <c r="K1118" s="13">
        <v>4.5</v>
      </c>
      <c r="L1118" s="6">
        <v>92557</v>
      </c>
      <c r="M1118" s="48">
        <f t="shared" si="17"/>
        <v>12495195</v>
      </c>
      <c r="N1118" s="49"/>
    </row>
    <row r="1119" spans="1:14" ht="16.5" x14ac:dyDescent="0.3">
      <c r="A1119" s="47">
        <v>76</v>
      </c>
      <c r="B1119" s="13" t="s">
        <v>63</v>
      </c>
      <c r="C1119" s="13">
        <v>76243</v>
      </c>
      <c r="D1119" s="13" t="s">
        <v>485</v>
      </c>
      <c r="E1119" s="13">
        <v>420201</v>
      </c>
      <c r="F1119" s="13" t="s">
        <v>75</v>
      </c>
      <c r="G1119" s="13" t="s">
        <v>76</v>
      </c>
      <c r="H1119" s="13">
        <v>11</v>
      </c>
      <c r="I1119" s="13" t="s">
        <v>14</v>
      </c>
      <c r="J1119" s="13">
        <v>60</v>
      </c>
      <c r="K1119" s="13">
        <v>4.5</v>
      </c>
      <c r="L1119" s="6">
        <v>92557</v>
      </c>
      <c r="M1119" s="48">
        <f t="shared" si="17"/>
        <v>24990390</v>
      </c>
      <c r="N1119" s="49"/>
    </row>
    <row r="1120" spans="1:14" ht="16.5" x14ac:dyDescent="0.3">
      <c r="A1120" s="47">
        <v>76</v>
      </c>
      <c r="B1120" s="13" t="s">
        <v>63</v>
      </c>
      <c r="C1120" s="13">
        <v>76243</v>
      </c>
      <c r="D1120" s="13" t="s">
        <v>485</v>
      </c>
      <c r="E1120" s="13">
        <v>420202</v>
      </c>
      <c r="F1120" s="13" t="s">
        <v>77</v>
      </c>
      <c r="G1120" s="13" t="s">
        <v>76</v>
      </c>
      <c r="H1120" s="13">
        <v>11</v>
      </c>
      <c r="I1120" s="13" t="s">
        <v>14</v>
      </c>
      <c r="J1120" s="13">
        <v>30</v>
      </c>
      <c r="K1120" s="13">
        <v>4.5</v>
      </c>
      <c r="L1120" s="6">
        <v>92557</v>
      </c>
      <c r="M1120" s="48">
        <f t="shared" si="17"/>
        <v>12495195</v>
      </c>
      <c r="N1120" s="49"/>
    </row>
    <row r="1121" spans="1:14" ht="16.5" x14ac:dyDescent="0.3">
      <c r="A1121" s="47">
        <v>76</v>
      </c>
      <c r="B1121" s="13" t="s">
        <v>63</v>
      </c>
      <c r="C1121" s="13">
        <v>76403</v>
      </c>
      <c r="D1121" s="13" t="s">
        <v>486</v>
      </c>
      <c r="E1121" s="13">
        <v>420201</v>
      </c>
      <c r="F1121" s="13" t="s">
        <v>75</v>
      </c>
      <c r="G1121" s="13" t="s">
        <v>76</v>
      </c>
      <c r="H1121" s="13">
        <v>11</v>
      </c>
      <c r="I1121" s="13" t="s">
        <v>14</v>
      </c>
      <c r="J1121" s="13">
        <v>60</v>
      </c>
      <c r="K1121" s="13">
        <v>4.5</v>
      </c>
      <c r="L1121" s="6">
        <v>92557</v>
      </c>
      <c r="M1121" s="48">
        <f t="shared" si="17"/>
        <v>24990390</v>
      </c>
      <c r="N1121" s="49"/>
    </row>
    <row r="1122" spans="1:14" ht="16.5" x14ac:dyDescent="0.3">
      <c r="A1122" s="47">
        <v>76</v>
      </c>
      <c r="B1122" s="13" t="s">
        <v>63</v>
      </c>
      <c r="C1122" s="13">
        <v>76403</v>
      </c>
      <c r="D1122" s="13" t="s">
        <v>486</v>
      </c>
      <c r="E1122" s="13">
        <v>420202</v>
      </c>
      <c r="F1122" s="13" t="s">
        <v>77</v>
      </c>
      <c r="G1122" s="13" t="s">
        <v>76</v>
      </c>
      <c r="H1122" s="13">
        <v>11</v>
      </c>
      <c r="I1122" s="13" t="s">
        <v>14</v>
      </c>
      <c r="J1122" s="13">
        <v>30</v>
      </c>
      <c r="K1122" s="13">
        <v>4.5</v>
      </c>
      <c r="L1122" s="6">
        <v>92557</v>
      </c>
      <c r="M1122" s="48">
        <f t="shared" si="17"/>
        <v>12495195</v>
      </c>
      <c r="N1122" s="49"/>
    </row>
    <row r="1123" spans="1:14" ht="16.5" x14ac:dyDescent="0.3">
      <c r="A1123" s="47">
        <v>76</v>
      </c>
      <c r="B1123" s="13" t="s">
        <v>63</v>
      </c>
      <c r="C1123" s="13">
        <v>76001</v>
      </c>
      <c r="D1123" s="13" t="s">
        <v>64</v>
      </c>
      <c r="E1123" s="13">
        <v>420201</v>
      </c>
      <c r="F1123" s="13" t="s">
        <v>75</v>
      </c>
      <c r="G1123" s="13" t="s">
        <v>76</v>
      </c>
      <c r="H1123" s="13">
        <v>11</v>
      </c>
      <c r="I1123" s="13" t="s">
        <v>14</v>
      </c>
      <c r="J1123" s="13">
        <v>420</v>
      </c>
      <c r="K1123" s="13">
        <v>4.5</v>
      </c>
      <c r="L1123" s="6">
        <v>92557</v>
      </c>
      <c r="M1123" s="48">
        <f t="shared" si="17"/>
        <v>174932730</v>
      </c>
      <c r="N1123" s="49"/>
    </row>
    <row r="1124" spans="1:14" ht="16.5" x14ac:dyDescent="0.3">
      <c r="A1124" s="47">
        <v>76</v>
      </c>
      <c r="B1124" s="13" t="s">
        <v>63</v>
      </c>
      <c r="C1124" s="13">
        <v>76001</v>
      </c>
      <c r="D1124" s="13" t="s">
        <v>64</v>
      </c>
      <c r="E1124" s="13">
        <v>420202</v>
      </c>
      <c r="F1124" s="13" t="s">
        <v>77</v>
      </c>
      <c r="G1124" s="13" t="s">
        <v>76</v>
      </c>
      <c r="H1124" s="13">
        <v>11</v>
      </c>
      <c r="I1124" s="13" t="s">
        <v>14</v>
      </c>
      <c r="J1124" s="13">
        <v>180</v>
      </c>
      <c r="K1124" s="13">
        <v>4.5</v>
      </c>
      <c r="L1124" s="6">
        <v>92557</v>
      </c>
      <c r="M1124" s="48">
        <f t="shared" si="17"/>
        <v>74971170</v>
      </c>
      <c r="N1124" s="49"/>
    </row>
    <row r="1125" spans="1:14" ht="16.5" x14ac:dyDescent="0.3">
      <c r="A1125" s="47">
        <v>76</v>
      </c>
      <c r="B1125" s="13" t="s">
        <v>63</v>
      </c>
      <c r="C1125" s="13">
        <v>76364</v>
      </c>
      <c r="D1125" s="13" t="s">
        <v>530</v>
      </c>
      <c r="E1125" s="13">
        <v>420201</v>
      </c>
      <c r="F1125" s="13" t="s">
        <v>75</v>
      </c>
      <c r="G1125" s="13" t="s">
        <v>76</v>
      </c>
      <c r="H1125" s="13">
        <v>11</v>
      </c>
      <c r="I1125" s="13" t="s">
        <v>14</v>
      </c>
      <c r="J1125" s="13">
        <v>60</v>
      </c>
      <c r="K1125" s="13">
        <v>4.5</v>
      </c>
      <c r="L1125" s="6">
        <v>92557</v>
      </c>
      <c r="M1125" s="48">
        <f t="shared" si="17"/>
        <v>24990390</v>
      </c>
      <c r="N1125" s="49"/>
    </row>
    <row r="1126" spans="1:14" ht="16.5" x14ac:dyDescent="0.3">
      <c r="A1126" s="47">
        <v>76</v>
      </c>
      <c r="B1126" s="13" t="s">
        <v>63</v>
      </c>
      <c r="C1126" s="13">
        <v>76364</v>
      </c>
      <c r="D1126" s="13" t="s">
        <v>530</v>
      </c>
      <c r="E1126" s="13">
        <v>420202</v>
      </c>
      <c r="F1126" s="13" t="s">
        <v>77</v>
      </c>
      <c r="G1126" s="13" t="s">
        <v>76</v>
      </c>
      <c r="H1126" s="13">
        <v>11</v>
      </c>
      <c r="I1126" s="13" t="s">
        <v>14</v>
      </c>
      <c r="J1126" s="13">
        <v>30</v>
      </c>
      <c r="K1126" s="13">
        <v>4.5</v>
      </c>
      <c r="L1126" s="6">
        <v>92557</v>
      </c>
      <c r="M1126" s="48">
        <f t="shared" si="17"/>
        <v>12495195</v>
      </c>
      <c r="N1126" s="49"/>
    </row>
    <row r="1127" spans="1:14" ht="16.5" x14ac:dyDescent="0.3">
      <c r="A1127" s="47">
        <v>76</v>
      </c>
      <c r="B1127" s="13" t="s">
        <v>63</v>
      </c>
      <c r="C1127" s="13">
        <v>76869</v>
      </c>
      <c r="D1127" s="13" t="s">
        <v>531</v>
      </c>
      <c r="E1127" s="13">
        <v>420201</v>
      </c>
      <c r="F1127" s="13" t="s">
        <v>75</v>
      </c>
      <c r="G1127" s="13" t="s">
        <v>76</v>
      </c>
      <c r="H1127" s="13">
        <v>11</v>
      </c>
      <c r="I1127" s="13" t="s">
        <v>14</v>
      </c>
      <c r="J1127" s="13">
        <v>60</v>
      </c>
      <c r="K1127" s="13">
        <v>4.5</v>
      </c>
      <c r="L1127" s="6">
        <v>92557</v>
      </c>
      <c r="M1127" s="48">
        <f t="shared" si="17"/>
        <v>24990390</v>
      </c>
      <c r="N1127" s="49"/>
    </row>
    <row r="1128" spans="1:14" ht="16.5" x14ac:dyDescent="0.3">
      <c r="A1128" s="47">
        <v>76</v>
      </c>
      <c r="B1128" s="13" t="s">
        <v>63</v>
      </c>
      <c r="C1128" s="13">
        <v>76869</v>
      </c>
      <c r="D1128" s="13" t="s">
        <v>531</v>
      </c>
      <c r="E1128" s="13">
        <v>420202</v>
      </c>
      <c r="F1128" s="13" t="s">
        <v>77</v>
      </c>
      <c r="G1128" s="13" t="s">
        <v>76</v>
      </c>
      <c r="H1128" s="13">
        <v>11</v>
      </c>
      <c r="I1128" s="13" t="s">
        <v>14</v>
      </c>
      <c r="J1128" s="13">
        <v>30</v>
      </c>
      <c r="K1128" s="13">
        <v>4.5</v>
      </c>
      <c r="L1128" s="6">
        <v>92557</v>
      </c>
      <c r="M1128" s="48">
        <f t="shared" si="17"/>
        <v>12495195</v>
      </c>
      <c r="N1128" s="49"/>
    </row>
    <row r="1129" spans="1:14" ht="16.5" x14ac:dyDescent="0.3">
      <c r="A1129" s="47">
        <v>76</v>
      </c>
      <c r="B1129" s="13" t="s">
        <v>63</v>
      </c>
      <c r="C1129" s="13">
        <v>76109</v>
      </c>
      <c r="D1129" s="13" t="s">
        <v>570</v>
      </c>
      <c r="E1129" s="13">
        <v>420201</v>
      </c>
      <c r="F1129" s="13" t="s">
        <v>75</v>
      </c>
      <c r="G1129" s="13" t="s">
        <v>76</v>
      </c>
      <c r="H1129" s="13">
        <v>11</v>
      </c>
      <c r="I1129" s="13" t="s">
        <v>14</v>
      </c>
      <c r="J1129" s="13">
        <v>600</v>
      </c>
      <c r="K1129" s="13">
        <v>4.5</v>
      </c>
      <c r="L1129" s="6">
        <v>92557</v>
      </c>
      <c r="M1129" s="48">
        <f t="shared" si="17"/>
        <v>249903900</v>
      </c>
      <c r="N1129" s="49"/>
    </row>
    <row r="1130" spans="1:14" ht="16.5" x14ac:dyDescent="0.3">
      <c r="A1130" s="47">
        <v>76</v>
      </c>
      <c r="B1130" s="13" t="s">
        <v>63</v>
      </c>
      <c r="C1130" s="13">
        <v>76109</v>
      </c>
      <c r="D1130" s="13" t="s">
        <v>570</v>
      </c>
      <c r="E1130" s="13">
        <v>420202</v>
      </c>
      <c r="F1130" s="13" t="s">
        <v>77</v>
      </c>
      <c r="G1130" s="13" t="s">
        <v>76</v>
      </c>
      <c r="H1130" s="13">
        <v>11</v>
      </c>
      <c r="I1130" s="13" t="s">
        <v>14</v>
      </c>
      <c r="J1130" s="13">
        <v>250</v>
      </c>
      <c r="K1130" s="13">
        <v>4.5</v>
      </c>
      <c r="L1130" s="6">
        <v>92557</v>
      </c>
      <c r="M1130" s="48">
        <f t="shared" si="17"/>
        <v>104126625</v>
      </c>
      <c r="N1130" s="49"/>
    </row>
    <row r="1131" spans="1:14" ht="16.5" x14ac:dyDescent="0.3">
      <c r="A1131" s="47">
        <v>76</v>
      </c>
      <c r="B1131" s="13" t="s">
        <v>63</v>
      </c>
      <c r="C1131" s="13">
        <v>76275</v>
      </c>
      <c r="D1131" s="13" t="s">
        <v>539</v>
      </c>
      <c r="E1131" s="13">
        <v>420201</v>
      </c>
      <c r="F1131" s="13" t="s">
        <v>75</v>
      </c>
      <c r="G1131" s="13" t="s">
        <v>76</v>
      </c>
      <c r="H1131" s="13">
        <v>27</v>
      </c>
      <c r="I1131" s="13" t="s">
        <v>14</v>
      </c>
      <c r="J1131" s="13">
        <v>70</v>
      </c>
      <c r="K1131" s="13">
        <v>4.5</v>
      </c>
      <c r="L1131" s="6">
        <v>92557</v>
      </c>
      <c r="M1131" s="48">
        <f t="shared" si="17"/>
        <v>29155455</v>
      </c>
      <c r="N1131" s="49"/>
    </row>
    <row r="1132" spans="1:14" ht="16.5" x14ac:dyDescent="0.3">
      <c r="A1132" s="47">
        <v>76</v>
      </c>
      <c r="B1132" s="13" t="s">
        <v>63</v>
      </c>
      <c r="C1132" s="13">
        <v>76275</v>
      </c>
      <c r="D1132" s="13" t="s">
        <v>539</v>
      </c>
      <c r="E1132" s="13">
        <v>420202</v>
      </c>
      <c r="F1132" s="13" t="s">
        <v>77</v>
      </c>
      <c r="G1132" s="13" t="s">
        <v>76</v>
      </c>
      <c r="H1132" s="13">
        <v>27</v>
      </c>
      <c r="I1132" s="13" t="s">
        <v>14</v>
      </c>
      <c r="J1132" s="13">
        <v>30</v>
      </c>
      <c r="K1132" s="13">
        <v>4.5</v>
      </c>
      <c r="L1132" s="6">
        <v>92557</v>
      </c>
      <c r="M1132" s="48">
        <f t="shared" si="17"/>
        <v>12495195</v>
      </c>
      <c r="N1132" s="49"/>
    </row>
    <row r="1133" spans="1:14" ht="16.5" x14ac:dyDescent="0.3">
      <c r="A1133" s="47">
        <v>76</v>
      </c>
      <c r="B1133" s="13" t="s">
        <v>63</v>
      </c>
      <c r="C1133" s="13">
        <v>76497</v>
      </c>
      <c r="D1133" s="13" t="s">
        <v>540</v>
      </c>
      <c r="E1133" s="13">
        <v>420201</v>
      </c>
      <c r="F1133" s="13" t="s">
        <v>75</v>
      </c>
      <c r="G1133" s="13" t="s">
        <v>76</v>
      </c>
      <c r="H1133" s="13">
        <v>27</v>
      </c>
      <c r="I1133" s="13" t="s">
        <v>14</v>
      </c>
      <c r="J1133" s="13">
        <v>70</v>
      </c>
      <c r="K1133" s="13">
        <v>4.5</v>
      </c>
      <c r="L1133" s="6">
        <v>92557</v>
      </c>
      <c r="M1133" s="48">
        <f t="shared" si="17"/>
        <v>29155455</v>
      </c>
      <c r="N1133" s="49"/>
    </row>
    <row r="1134" spans="1:14" ht="16.5" x14ac:dyDescent="0.3">
      <c r="A1134" s="47">
        <v>76</v>
      </c>
      <c r="B1134" s="13" t="s">
        <v>63</v>
      </c>
      <c r="C1134" s="13">
        <v>76497</v>
      </c>
      <c r="D1134" s="13" t="s">
        <v>540</v>
      </c>
      <c r="E1134" s="13">
        <v>420202</v>
      </c>
      <c r="F1134" s="13" t="s">
        <v>77</v>
      </c>
      <c r="G1134" s="13" t="s">
        <v>76</v>
      </c>
      <c r="H1134" s="13">
        <v>27</v>
      </c>
      <c r="I1134" s="13" t="s">
        <v>14</v>
      </c>
      <c r="J1134" s="13">
        <v>30</v>
      </c>
      <c r="K1134" s="13">
        <v>4.5</v>
      </c>
      <c r="L1134" s="6">
        <v>92557</v>
      </c>
      <c r="M1134" s="48">
        <f t="shared" si="17"/>
        <v>12495195</v>
      </c>
      <c r="N1134" s="49"/>
    </row>
    <row r="1135" spans="1:14" ht="16.5" x14ac:dyDescent="0.3">
      <c r="A1135" s="47">
        <v>76</v>
      </c>
      <c r="B1135" s="13" t="s">
        <v>63</v>
      </c>
      <c r="C1135" s="13">
        <v>76616</v>
      </c>
      <c r="D1135" s="13" t="s">
        <v>541</v>
      </c>
      <c r="E1135" s="13">
        <v>420201</v>
      </c>
      <c r="F1135" s="13" t="s">
        <v>75</v>
      </c>
      <c r="G1135" s="13" t="s">
        <v>76</v>
      </c>
      <c r="H1135" s="13">
        <v>27</v>
      </c>
      <c r="I1135" s="13" t="s">
        <v>14</v>
      </c>
      <c r="J1135" s="13">
        <v>70</v>
      </c>
      <c r="K1135" s="13">
        <v>4.5</v>
      </c>
      <c r="L1135" s="6">
        <v>92557</v>
      </c>
      <c r="M1135" s="48">
        <f t="shared" si="17"/>
        <v>29155455</v>
      </c>
      <c r="N1135" s="49"/>
    </row>
    <row r="1136" spans="1:14" ht="16.5" x14ac:dyDescent="0.3">
      <c r="A1136" s="47">
        <v>76</v>
      </c>
      <c r="B1136" s="13" t="s">
        <v>63</v>
      </c>
      <c r="C1136" s="13">
        <v>76616</v>
      </c>
      <c r="D1136" s="13" t="s">
        <v>541</v>
      </c>
      <c r="E1136" s="13">
        <v>420202</v>
      </c>
      <c r="F1136" s="13" t="s">
        <v>77</v>
      </c>
      <c r="G1136" s="13" t="s">
        <v>76</v>
      </c>
      <c r="H1136" s="13">
        <v>27</v>
      </c>
      <c r="I1136" s="13" t="s">
        <v>14</v>
      </c>
      <c r="J1136" s="13">
        <v>30</v>
      </c>
      <c r="K1136" s="13">
        <v>4.5</v>
      </c>
      <c r="L1136" s="6">
        <v>92557</v>
      </c>
      <c r="M1136" s="48">
        <f t="shared" si="17"/>
        <v>12495195</v>
      </c>
      <c r="N1136" s="49"/>
    </row>
    <row r="1137" spans="1:14" ht="16.5" x14ac:dyDescent="0.3">
      <c r="A1137" s="47">
        <v>76</v>
      </c>
      <c r="B1137" s="13" t="s">
        <v>63</v>
      </c>
      <c r="C1137" s="13">
        <v>76736</v>
      </c>
      <c r="D1137" s="13" t="s">
        <v>542</v>
      </c>
      <c r="E1137" s="13">
        <v>420201</v>
      </c>
      <c r="F1137" s="13" t="s">
        <v>75</v>
      </c>
      <c r="G1137" s="13" t="s">
        <v>76</v>
      </c>
      <c r="H1137" s="13">
        <v>27</v>
      </c>
      <c r="I1137" s="13" t="s">
        <v>14</v>
      </c>
      <c r="J1137" s="13">
        <v>70</v>
      </c>
      <c r="K1137" s="13">
        <v>4.5</v>
      </c>
      <c r="L1137" s="6">
        <v>92557</v>
      </c>
      <c r="M1137" s="48">
        <f t="shared" si="17"/>
        <v>29155455</v>
      </c>
      <c r="N1137" s="49"/>
    </row>
    <row r="1138" spans="1:14" ht="16.5" x14ac:dyDescent="0.3">
      <c r="A1138" s="47">
        <v>76</v>
      </c>
      <c r="B1138" s="13" t="s">
        <v>63</v>
      </c>
      <c r="C1138" s="13">
        <v>76736</v>
      </c>
      <c r="D1138" s="13" t="s">
        <v>542</v>
      </c>
      <c r="E1138" s="13">
        <v>420202</v>
      </c>
      <c r="F1138" s="13" t="s">
        <v>77</v>
      </c>
      <c r="G1138" s="13" t="s">
        <v>76</v>
      </c>
      <c r="H1138" s="13">
        <v>27</v>
      </c>
      <c r="I1138" s="13" t="s">
        <v>14</v>
      </c>
      <c r="J1138" s="13">
        <v>30</v>
      </c>
      <c r="K1138" s="13">
        <v>4.5</v>
      </c>
      <c r="L1138" s="6">
        <v>92557</v>
      </c>
      <c r="M1138" s="48">
        <f t="shared" si="17"/>
        <v>12495195</v>
      </c>
      <c r="N1138" s="49"/>
    </row>
    <row r="1139" spans="1:14" ht="16.5" x14ac:dyDescent="0.3">
      <c r="A1139" s="47">
        <v>76</v>
      </c>
      <c r="B1139" s="13" t="s">
        <v>63</v>
      </c>
      <c r="C1139" s="13">
        <v>76845</v>
      </c>
      <c r="D1139" s="13" t="s">
        <v>543</v>
      </c>
      <c r="E1139" s="13">
        <v>420201</v>
      </c>
      <c r="F1139" s="13" t="s">
        <v>75</v>
      </c>
      <c r="G1139" s="13" t="s">
        <v>76</v>
      </c>
      <c r="H1139" s="13">
        <v>27</v>
      </c>
      <c r="I1139" s="13" t="s">
        <v>14</v>
      </c>
      <c r="J1139" s="13">
        <v>70</v>
      </c>
      <c r="K1139" s="13">
        <v>4.5</v>
      </c>
      <c r="L1139" s="6">
        <v>92557</v>
      </c>
      <c r="M1139" s="48">
        <f t="shared" si="17"/>
        <v>29155455</v>
      </c>
      <c r="N1139" s="49"/>
    </row>
    <row r="1140" spans="1:14" ht="16.5" x14ac:dyDescent="0.3">
      <c r="A1140" s="47">
        <v>76</v>
      </c>
      <c r="B1140" s="13" t="s">
        <v>63</v>
      </c>
      <c r="C1140" s="13">
        <v>76845</v>
      </c>
      <c r="D1140" s="13" t="s">
        <v>543</v>
      </c>
      <c r="E1140" s="13">
        <v>420202</v>
      </c>
      <c r="F1140" s="13" t="s">
        <v>77</v>
      </c>
      <c r="G1140" s="13" t="s">
        <v>76</v>
      </c>
      <c r="H1140" s="13">
        <v>27</v>
      </c>
      <c r="I1140" s="13" t="s">
        <v>14</v>
      </c>
      <c r="J1140" s="13">
        <v>30</v>
      </c>
      <c r="K1140" s="13">
        <v>4.5</v>
      </c>
      <c r="L1140" s="6">
        <v>92557</v>
      </c>
      <c r="M1140" s="48">
        <f t="shared" si="17"/>
        <v>12495195</v>
      </c>
      <c r="N1140" s="49"/>
    </row>
    <row r="1141" spans="1:14" ht="16.5" x14ac:dyDescent="0.3">
      <c r="A1141" s="47">
        <v>97</v>
      </c>
      <c r="B1141" s="13" t="s">
        <v>73</v>
      </c>
      <c r="C1141" s="13">
        <v>97001</v>
      </c>
      <c r="D1141" s="13" t="s">
        <v>289</v>
      </c>
      <c r="E1141" s="13">
        <v>420201</v>
      </c>
      <c r="F1141" s="13" t="s">
        <v>75</v>
      </c>
      <c r="G1141" s="13" t="s">
        <v>76</v>
      </c>
      <c r="H1141" s="13">
        <v>11</v>
      </c>
      <c r="I1141" s="13" t="s">
        <v>14</v>
      </c>
      <c r="J1141" s="13">
        <v>250</v>
      </c>
      <c r="K1141" s="13">
        <v>4.5</v>
      </c>
      <c r="L1141" s="6">
        <v>175799</v>
      </c>
      <c r="M1141" s="48">
        <f t="shared" si="17"/>
        <v>197773875</v>
      </c>
      <c r="N1141" s="49"/>
    </row>
    <row r="1142" spans="1:14" ht="16.5" x14ac:dyDescent="0.3">
      <c r="A1142" s="47">
        <v>97</v>
      </c>
      <c r="B1142" s="13" t="s">
        <v>73</v>
      </c>
      <c r="C1142" s="13">
        <v>97001</v>
      </c>
      <c r="D1142" s="13" t="s">
        <v>289</v>
      </c>
      <c r="E1142" s="13">
        <v>420202</v>
      </c>
      <c r="F1142" s="13" t="s">
        <v>77</v>
      </c>
      <c r="G1142" s="13" t="s">
        <v>76</v>
      </c>
      <c r="H1142" s="13">
        <v>11</v>
      </c>
      <c r="I1142" s="13" t="s">
        <v>14</v>
      </c>
      <c r="J1142" s="13">
        <v>110</v>
      </c>
      <c r="K1142" s="13">
        <v>4.5</v>
      </c>
      <c r="L1142" s="6">
        <v>175799</v>
      </c>
      <c r="M1142" s="48">
        <f t="shared" si="17"/>
        <v>87020505</v>
      </c>
      <c r="N1142" s="49"/>
    </row>
    <row r="1143" spans="1:14" ht="16.5" x14ac:dyDescent="0.3">
      <c r="A1143" s="47">
        <v>97</v>
      </c>
      <c r="B1143" s="13" t="s">
        <v>73</v>
      </c>
      <c r="C1143" s="13">
        <v>97161</v>
      </c>
      <c r="D1143" s="13" t="s">
        <v>492</v>
      </c>
      <c r="E1143" s="13">
        <v>420201</v>
      </c>
      <c r="F1143" s="13" t="s">
        <v>75</v>
      </c>
      <c r="G1143" s="13" t="s">
        <v>76</v>
      </c>
      <c r="H1143" s="13">
        <v>11</v>
      </c>
      <c r="I1143" s="13" t="s">
        <v>14</v>
      </c>
      <c r="J1143" s="13">
        <v>60</v>
      </c>
      <c r="K1143" s="13">
        <v>4.5</v>
      </c>
      <c r="L1143" s="6">
        <v>175799</v>
      </c>
      <c r="M1143" s="48">
        <f t="shared" si="17"/>
        <v>47465730</v>
      </c>
      <c r="N1143" s="49"/>
    </row>
    <row r="1144" spans="1:14" ht="16.5" x14ac:dyDescent="0.3">
      <c r="A1144" s="47">
        <v>97</v>
      </c>
      <c r="B1144" s="13" t="s">
        <v>73</v>
      </c>
      <c r="C1144" s="13">
        <v>97161</v>
      </c>
      <c r="D1144" s="13" t="s">
        <v>492</v>
      </c>
      <c r="E1144" s="13">
        <v>420202</v>
      </c>
      <c r="F1144" s="13" t="s">
        <v>77</v>
      </c>
      <c r="G1144" s="13" t="s">
        <v>76</v>
      </c>
      <c r="H1144" s="13">
        <v>11</v>
      </c>
      <c r="I1144" s="13" t="s">
        <v>14</v>
      </c>
      <c r="J1144" s="13">
        <v>30</v>
      </c>
      <c r="K1144" s="13">
        <v>4.5</v>
      </c>
      <c r="L1144" s="6">
        <v>175799</v>
      </c>
      <c r="M1144" s="48">
        <f t="shared" si="17"/>
        <v>23732865</v>
      </c>
      <c r="N1144" s="49"/>
    </row>
    <row r="1145" spans="1:14" ht="16.5" x14ac:dyDescent="0.3">
      <c r="A1145" s="47">
        <v>99</v>
      </c>
      <c r="B1145" s="13" t="s">
        <v>302</v>
      </c>
      <c r="C1145" s="13">
        <v>99001</v>
      </c>
      <c r="D1145" s="13" t="s">
        <v>303</v>
      </c>
      <c r="E1145" s="13">
        <v>420201</v>
      </c>
      <c r="F1145" s="13" t="s">
        <v>75</v>
      </c>
      <c r="G1145" s="13" t="s">
        <v>76</v>
      </c>
      <c r="H1145" s="13">
        <v>11</v>
      </c>
      <c r="I1145" s="13" t="s">
        <v>14</v>
      </c>
      <c r="J1145" s="13">
        <v>315</v>
      </c>
      <c r="K1145" s="13">
        <v>4.5</v>
      </c>
      <c r="L1145" s="6">
        <v>172538</v>
      </c>
      <c r="M1145" s="48">
        <f t="shared" si="17"/>
        <v>244572615</v>
      </c>
      <c r="N1145" s="49"/>
    </row>
    <row r="1146" spans="1:14" ht="16.5" x14ac:dyDescent="0.3">
      <c r="A1146" s="47">
        <v>99</v>
      </c>
      <c r="B1146" s="13" t="s">
        <v>302</v>
      </c>
      <c r="C1146" s="13">
        <v>99001</v>
      </c>
      <c r="D1146" s="13" t="s">
        <v>303</v>
      </c>
      <c r="E1146" s="13">
        <v>420202</v>
      </c>
      <c r="F1146" s="13" t="s">
        <v>77</v>
      </c>
      <c r="G1146" s="13" t="s">
        <v>76</v>
      </c>
      <c r="H1146" s="13">
        <v>11</v>
      </c>
      <c r="I1146" s="13" t="s">
        <v>14</v>
      </c>
      <c r="J1146" s="13">
        <v>135</v>
      </c>
      <c r="K1146" s="13">
        <v>4.5</v>
      </c>
      <c r="L1146" s="6">
        <v>172538</v>
      </c>
      <c r="M1146" s="48">
        <f t="shared" si="17"/>
        <v>104816835</v>
      </c>
      <c r="N1146" s="49"/>
    </row>
    <row r="1147" spans="1:14" ht="16.5" x14ac:dyDescent="0.3">
      <c r="A1147" s="47">
        <v>99</v>
      </c>
      <c r="B1147" s="13" t="s">
        <v>302</v>
      </c>
      <c r="C1147" s="13">
        <v>99524</v>
      </c>
      <c r="D1147" s="13" t="s">
        <v>493</v>
      </c>
      <c r="E1147" s="13">
        <v>420201</v>
      </c>
      <c r="F1147" s="13" t="s">
        <v>75</v>
      </c>
      <c r="G1147" s="13" t="s">
        <v>76</v>
      </c>
      <c r="H1147" s="13">
        <v>11</v>
      </c>
      <c r="I1147" s="13" t="s">
        <v>14</v>
      </c>
      <c r="J1147" s="13">
        <v>60</v>
      </c>
      <c r="K1147" s="13">
        <v>4.5</v>
      </c>
      <c r="L1147" s="6">
        <v>172538</v>
      </c>
      <c r="M1147" s="48">
        <f t="shared" si="17"/>
        <v>46585260</v>
      </c>
      <c r="N1147" s="49"/>
    </row>
    <row r="1148" spans="1:14" ht="16.5" x14ac:dyDescent="0.3">
      <c r="A1148" s="47">
        <v>99</v>
      </c>
      <c r="B1148" s="13" t="s">
        <v>302</v>
      </c>
      <c r="C1148" s="13">
        <v>99524</v>
      </c>
      <c r="D1148" s="13" t="s">
        <v>493</v>
      </c>
      <c r="E1148" s="13">
        <v>420202</v>
      </c>
      <c r="F1148" s="13" t="s">
        <v>77</v>
      </c>
      <c r="G1148" s="13" t="s">
        <v>76</v>
      </c>
      <c r="H1148" s="13">
        <v>11</v>
      </c>
      <c r="I1148" s="13" t="s">
        <v>14</v>
      </c>
      <c r="J1148" s="13">
        <v>30</v>
      </c>
      <c r="K1148" s="13">
        <v>4.5</v>
      </c>
      <c r="L1148" s="6">
        <v>172538</v>
      </c>
      <c r="M1148" s="48">
        <f t="shared" si="17"/>
        <v>23292630</v>
      </c>
      <c r="N1148" s="49"/>
    </row>
    <row r="1149" spans="1:14" ht="16.5" x14ac:dyDescent="0.3">
      <c r="A1149" s="47">
        <v>99</v>
      </c>
      <c r="B1149" s="13" t="s">
        <v>302</v>
      </c>
      <c r="C1149" s="13">
        <v>99624</v>
      </c>
      <c r="D1149" s="13" t="s">
        <v>494</v>
      </c>
      <c r="E1149" s="13">
        <v>420201</v>
      </c>
      <c r="F1149" s="13" t="s">
        <v>75</v>
      </c>
      <c r="G1149" s="13" t="s">
        <v>76</v>
      </c>
      <c r="H1149" s="13">
        <v>11</v>
      </c>
      <c r="I1149" s="13" t="s">
        <v>14</v>
      </c>
      <c r="J1149" s="13">
        <v>60</v>
      </c>
      <c r="K1149" s="13">
        <v>4.5</v>
      </c>
      <c r="L1149" s="6">
        <v>172538</v>
      </c>
      <c r="M1149" s="48">
        <f t="shared" si="17"/>
        <v>46585260</v>
      </c>
      <c r="N1149" s="49"/>
    </row>
    <row r="1150" spans="1:14" ht="16.5" x14ac:dyDescent="0.3">
      <c r="A1150" s="47">
        <v>99</v>
      </c>
      <c r="B1150" s="13" t="s">
        <v>302</v>
      </c>
      <c r="C1150" s="13">
        <v>99624</v>
      </c>
      <c r="D1150" s="13" t="s">
        <v>494</v>
      </c>
      <c r="E1150" s="13">
        <v>420202</v>
      </c>
      <c r="F1150" s="13" t="s">
        <v>77</v>
      </c>
      <c r="G1150" s="13" t="s">
        <v>76</v>
      </c>
      <c r="H1150" s="13">
        <v>11</v>
      </c>
      <c r="I1150" s="13" t="s">
        <v>14</v>
      </c>
      <c r="J1150" s="13">
        <v>30</v>
      </c>
      <c r="K1150" s="13">
        <v>4.5</v>
      </c>
      <c r="L1150" s="6">
        <v>172538</v>
      </c>
      <c r="M1150" s="48">
        <f t="shared" si="17"/>
        <v>23292630</v>
      </c>
      <c r="N1150" s="49"/>
    </row>
    <row r="1151" spans="1:14" ht="16.5" x14ac:dyDescent="0.3">
      <c r="A1151" s="47">
        <v>99</v>
      </c>
      <c r="B1151" s="13" t="s">
        <v>302</v>
      </c>
      <c r="C1151" s="13">
        <v>99773</v>
      </c>
      <c r="D1151" s="13" t="s">
        <v>495</v>
      </c>
      <c r="E1151" s="13">
        <v>420201</v>
      </c>
      <c r="F1151" s="13" t="s">
        <v>75</v>
      </c>
      <c r="G1151" s="13" t="s">
        <v>76</v>
      </c>
      <c r="H1151" s="13">
        <v>11</v>
      </c>
      <c r="I1151" s="13" t="s">
        <v>14</v>
      </c>
      <c r="J1151" s="13">
        <v>120</v>
      </c>
      <c r="K1151" s="13">
        <v>4.5</v>
      </c>
      <c r="L1151" s="6">
        <v>172538</v>
      </c>
      <c r="M1151" s="48">
        <f t="shared" si="17"/>
        <v>93170520</v>
      </c>
      <c r="N1151" s="49"/>
    </row>
    <row r="1152" spans="1:14" ht="16.5" x14ac:dyDescent="0.3">
      <c r="A1152" s="47">
        <v>99</v>
      </c>
      <c r="B1152" s="13" t="s">
        <v>302</v>
      </c>
      <c r="C1152" s="13">
        <v>99773</v>
      </c>
      <c r="D1152" s="13" t="s">
        <v>495</v>
      </c>
      <c r="E1152" s="13">
        <v>420202</v>
      </c>
      <c r="F1152" s="13" t="s">
        <v>77</v>
      </c>
      <c r="G1152" s="13" t="s">
        <v>76</v>
      </c>
      <c r="H1152" s="13">
        <v>11</v>
      </c>
      <c r="I1152" s="13" t="s">
        <v>14</v>
      </c>
      <c r="J1152" s="13">
        <v>60</v>
      </c>
      <c r="K1152" s="13">
        <v>4.5</v>
      </c>
      <c r="L1152" s="6">
        <v>172538</v>
      </c>
      <c r="M1152" s="48">
        <f t="shared" si="17"/>
        <v>46585260</v>
      </c>
      <c r="N1152" s="49"/>
    </row>
    <row r="1153" spans="1:13" ht="16.5" x14ac:dyDescent="0.3">
      <c r="C1153" s="17"/>
      <c r="D1153" s="17"/>
      <c r="E1153" s="18"/>
      <c r="F1153" s="17"/>
      <c r="G1153" s="17"/>
      <c r="H1153" s="17"/>
      <c r="I1153" s="17"/>
      <c r="J1153" s="17"/>
      <c r="K1153" s="17"/>
      <c r="L1153" s="10"/>
      <c r="M1153" s="19"/>
    </row>
    <row r="1154" spans="1:13" ht="16.5" x14ac:dyDescent="0.3">
      <c r="A1154" s="43"/>
      <c r="C1154" s="17"/>
      <c r="D1154" s="17"/>
      <c r="E1154" s="17"/>
    </row>
    <row r="1155" spans="1:13" ht="16.5" x14ac:dyDescent="0.3">
      <c r="A1155" s="43"/>
      <c r="J1155" s="15">
        <f>SUBTOTAL(9,J3:J1152)</f>
        <v>71656</v>
      </c>
      <c r="K1155" s="15"/>
      <c r="L1155" s="15"/>
      <c r="M1155" s="16">
        <f>SUBTOTAL(9,M3:M1152)</f>
        <v>31941831276</v>
      </c>
    </row>
    <row r="1156" spans="1:13" x14ac:dyDescent="0.25">
      <c r="A1156" s="43"/>
    </row>
    <row r="1157" spans="1:13" x14ac:dyDescent="0.25">
      <c r="A1157" s="43"/>
      <c r="E1157" s="44"/>
      <c r="F1157" s="45"/>
      <c r="J1157" s="45"/>
    </row>
    <row r="1158" spans="1:13" x14ac:dyDescent="0.25">
      <c r="A1158" s="43"/>
      <c r="E1158" s="44"/>
      <c r="F1158" s="45"/>
      <c r="J1158" s="45"/>
    </row>
    <row r="1159" spans="1:13" ht="16.5" x14ac:dyDescent="0.3">
      <c r="A1159" s="43"/>
      <c r="C1159" s="3"/>
      <c r="D1159" s="3"/>
      <c r="E1159" s="44"/>
      <c r="F1159" s="46"/>
      <c r="J1159" s="45"/>
    </row>
    <row r="1160" spans="1:13" ht="16.5" x14ac:dyDescent="0.3">
      <c r="A1160" s="43"/>
      <c r="C1160" s="3"/>
      <c r="D1160" s="3"/>
      <c r="E1160" s="44"/>
      <c r="F1160" s="46"/>
      <c r="J1160" s="45"/>
    </row>
    <row r="1161" spans="1:13" ht="16.5" x14ac:dyDescent="0.3">
      <c r="A1161" s="43"/>
      <c r="C1161" s="3"/>
      <c r="D1161" s="3"/>
      <c r="E1161" s="44"/>
      <c r="F1161" s="46"/>
      <c r="J1161" s="45"/>
    </row>
    <row r="1162" spans="1:13" ht="16.5" x14ac:dyDescent="0.3">
      <c r="A1162" s="43"/>
      <c r="C1162" s="3"/>
      <c r="D1162" s="3"/>
      <c r="E1162" s="44"/>
      <c r="F1162" s="46"/>
      <c r="J1162" s="45"/>
    </row>
    <row r="1163" spans="1:13" ht="16.5" x14ac:dyDescent="0.3">
      <c r="C1163" s="3"/>
      <c r="D1163" s="3"/>
      <c r="E1163" s="44"/>
      <c r="F1163" s="45"/>
      <c r="J1163" s="45"/>
    </row>
    <row r="1164" spans="1:13" ht="16.5" x14ac:dyDescent="0.3">
      <c r="C1164" s="3"/>
      <c r="D1164" s="3"/>
      <c r="E1164" s="44"/>
      <c r="F1164" s="45"/>
      <c r="J1164" s="45"/>
    </row>
  </sheetData>
  <sortState xmlns:xlrd2="http://schemas.microsoft.com/office/spreadsheetml/2017/richdata2" ref="A3:N1152">
    <sortCondition ref="B3:B115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9157-14A8-41D5-9DB3-39BB24EAD192}">
  <dimension ref="A2:L5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4" sqref="H4"/>
    </sheetView>
  </sheetViews>
  <sheetFormatPr baseColWidth="10" defaultRowHeight="15" x14ac:dyDescent="0.25"/>
  <cols>
    <col min="1" max="1" width="10.140625" customWidth="1"/>
    <col min="2" max="2" width="15.140625" bestFit="1" customWidth="1"/>
    <col min="3" max="3" width="9" customWidth="1"/>
    <col min="4" max="4" width="20.5703125" customWidth="1"/>
    <col min="5" max="5" width="7.140625" customWidth="1"/>
    <col min="6" max="6" width="19.42578125" bestFit="1" customWidth="1"/>
    <col min="7" max="7" width="7.5703125" bestFit="1" customWidth="1"/>
    <col min="8" max="11" width="16.85546875" bestFit="1" customWidth="1"/>
    <col min="12" max="12" width="22" bestFit="1" customWidth="1"/>
  </cols>
  <sheetData>
    <row r="2" spans="1:12" ht="15.75" thickBot="1" x14ac:dyDescent="0.3"/>
    <row r="3" spans="1:12" ht="15.75" thickBot="1" x14ac:dyDescent="0.3">
      <c r="A3" s="59" t="s">
        <v>635</v>
      </c>
      <c r="B3" s="59" t="s">
        <v>1</v>
      </c>
      <c r="C3" s="59" t="s">
        <v>7</v>
      </c>
      <c r="D3" s="59" t="s">
        <v>6</v>
      </c>
      <c r="E3" s="59" t="s">
        <v>10</v>
      </c>
      <c r="F3" s="59" t="s">
        <v>11</v>
      </c>
      <c r="G3" s="60" t="s">
        <v>636</v>
      </c>
      <c r="H3" s="55" t="s">
        <v>637</v>
      </c>
      <c r="I3" s="55" t="s">
        <v>638</v>
      </c>
      <c r="J3" s="55" t="s">
        <v>639</v>
      </c>
      <c r="K3" s="56" t="s">
        <v>640</v>
      </c>
      <c r="L3" s="56" t="s">
        <v>641</v>
      </c>
    </row>
    <row r="4" spans="1:12" x14ac:dyDescent="0.25">
      <c r="A4" s="67">
        <v>5</v>
      </c>
      <c r="B4" s="68" t="s">
        <v>13</v>
      </c>
      <c r="C4" s="68">
        <v>14</v>
      </c>
      <c r="D4" s="68" t="s">
        <v>188</v>
      </c>
      <c r="E4" s="68">
        <v>4</v>
      </c>
      <c r="F4" s="69">
        <v>92043</v>
      </c>
      <c r="G4" s="70">
        <v>1080</v>
      </c>
      <c r="H4" s="71">
        <v>99406440</v>
      </c>
      <c r="I4" s="71">
        <v>99406440</v>
      </c>
      <c r="J4" s="71">
        <v>99406440</v>
      </c>
      <c r="K4" s="71">
        <v>99406440</v>
      </c>
      <c r="L4" s="72">
        <v>397625760</v>
      </c>
    </row>
    <row r="5" spans="1:12" x14ac:dyDescent="0.25">
      <c r="A5" s="73">
        <v>5</v>
      </c>
      <c r="B5" s="62" t="s">
        <v>13</v>
      </c>
      <c r="C5" s="62">
        <v>27</v>
      </c>
      <c r="D5" s="62" t="s">
        <v>76</v>
      </c>
      <c r="E5" s="62">
        <v>4</v>
      </c>
      <c r="F5" s="63">
        <v>92043</v>
      </c>
      <c r="G5" s="64">
        <v>3710</v>
      </c>
      <c r="H5" s="65">
        <v>341479530</v>
      </c>
      <c r="I5" s="65">
        <v>341479530</v>
      </c>
      <c r="J5" s="65">
        <v>341479530</v>
      </c>
      <c r="K5" s="65">
        <v>341479530</v>
      </c>
      <c r="L5" s="74">
        <v>1365918120</v>
      </c>
    </row>
    <row r="6" spans="1:12" x14ac:dyDescent="0.25">
      <c r="A6" s="73">
        <v>8</v>
      </c>
      <c r="B6" s="62" t="s">
        <v>17</v>
      </c>
      <c r="C6" s="62">
        <v>11</v>
      </c>
      <c r="D6" s="62" t="s">
        <v>76</v>
      </c>
      <c r="E6" s="62">
        <v>4</v>
      </c>
      <c r="F6" s="63">
        <v>88726</v>
      </c>
      <c r="G6" s="64">
        <v>2340</v>
      </c>
      <c r="H6" s="65">
        <v>207618840</v>
      </c>
      <c r="I6" s="65">
        <v>207618840</v>
      </c>
      <c r="J6" s="65">
        <v>207618840</v>
      </c>
      <c r="K6" s="65">
        <v>207618840</v>
      </c>
      <c r="L6" s="74">
        <v>830475360</v>
      </c>
    </row>
    <row r="7" spans="1:12" x14ac:dyDescent="0.25">
      <c r="A7" s="73">
        <v>11</v>
      </c>
      <c r="B7" s="62" t="s">
        <v>320</v>
      </c>
      <c r="C7" s="62">
        <v>11</v>
      </c>
      <c r="D7" s="62" t="s">
        <v>76</v>
      </c>
      <c r="E7" s="62">
        <v>4</v>
      </c>
      <c r="F7" s="63">
        <v>89695</v>
      </c>
      <c r="G7" s="64">
        <v>1155</v>
      </c>
      <c r="H7" s="65">
        <v>103597725</v>
      </c>
      <c r="I7" s="65">
        <v>103597725</v>
      </c>
      <c r="J7" s="65">
        <v>103597725</v>
      </c>
      <c r="K7" s="65">
        <v>103597725</v>
      </c>
      <c r="L7" s="74">
        <v>414390900</v>
      </c>
    </row>
    <row r="8" spans="1:12" x14ac:dyDescent="0.25">
      <c r="A8" s="73">
        <v>13</v>
      </c>
      <c r="B8" s="62" t="s">
        <v>107</v>
      </c>
      <c r="C8" s="62">
        <v>11</v>
      </c>
      <c r="D8" s="62" t="s">
        <v>76</v>
      </c>
      <c r="E8" s="62">
        <v>4</v>
      </c>
      <c r="F8" s="63">
        <v>95159</v>
      </c>
      <c r="G8" s="64">
        <v>3270</v>
      </c>
      <c r="H8" s="65">
        <v>311169930</v>
      </c>
      <c r="I8" s="65">
        <v>311169930</v>
      </c>
      <c r="J8" s="65">
        <v>311169930</v>
      </c>
      <c r="K8" s="65">
        <v>311169930</v>
      </c>
      <c r="L8" s="74">
        <v>1244679720</v>
      </c>
    </row>
    <row r="9" spans="1:12" x14ac:dyDescent="0.25">
      <c r="A9" s="73">
        <v>13</v>
      </c>
      <c r="B9" s="62" t="s">
        <v>107</v>
      </c>
      <c r="C9" s="62">
        <v>27</v>
      </c>
      <c r="D9" s="62" t="s">
        <v>76</v>
      </c>
      <c r="E9" s="62">
        <v>4</v>
      </c>
      <c r="F9" s="63">
        <v>95159</v>
      </c>
      <c r="G9" s="64">
        <v>100</v>
      </c>
      <c r="H9" s="65">
        <v>9515900</v>
      </c>
      <c r="I9" s="65">
        <v>9515900</v>
      </c>
      <c r="J9" s="65">
        <v>9515900</v>
      </c>
      <c r="K9" s="65">
        <v>9515900</v>
      </c>
      <c r="L9" s="74">
        <v>38063600</v>
      </c>
    </row>
    <row r="10" spans="1:12" x14ac:dyDescent="0.25">
      <c r="A10" s="73">
        <v>15</v>
      </c>
      <c r="B10" s="62" t="s">
        <v>115</v>
      </c>
      <c r="C10" s="62">
        <v>11</v>
      </c>
      <c r="D10" s="62" t="s">
        <v>76</v>
      </c>
      <c r="E10" s="62">
        <v>4</v>
      </c>
      <c r="F10" s="63">
        <v>90883</v>
      </c>
      <c r="G10" s="64">
        <v>3150</v>
      </c>
      <c r="H10" s="65">
        <v>286281450</v>
      </c>
      <c r="I10" s="65">
        <v>286281450</v>
      </c>
      <c r="J10" s="65">
        <v>286281450</v>
      </c>
      <c r="K10" s="65">
        <v>286281450</v>
      </c>
      <c r="L10" s="74">
        <v>1145125800</v>
      </c>
    </row>
    <row r="11" spans="1:12" x14ac:dyDescent="0.25">
      <c r="A11" s="73">
        <v>17</v>
      </c>
      <c r="B11" s="62" t="s">
        <v>89</v>
      </c>
      <c r="C11" s="62">
        <v>27</v>
      </c>
      <c r="D11" s="62" t="s">
        <v>76</v>
      </c>
      <c r="E11" s="62">
        <v>4</v>
      </c>
      <c r="F11" s="63">
        <v>105219</v>
      </c>
      <c r="G11" s="64">
        <v>1260</v>
      </c>
      <c r="H11" s="65">
        <v>132575940</v>
      </c>
      <c r="I11" s="65">
        <v>132575940</v>
      </c>
      <c r="J11" s="65">
        <v>132575940</v>
      </c>
      <c r="K11" s="65">
        <v>132575940</v>
      </c>
      <c r="L11" s="74">
        <v>530303760</v>
      </c>
    </row>
    <row r="12" spans="1:12" x14ac:dyDescent="0.25">
      <c r="A12" s="73">
        <v>18</v>
      </c>
      <c r="B12" s="62" t="s">
        <v>24</v>
      </c>
      <c r="C12" s="62">
        <v>27</v>
      </c>
      <c r="D12" s="62" t="s">
        <v>76</v>
      </c>
      <c r="E12" s="62">
        <v>4</v>
      </c>
      <c r="F12" s="63">
        <v>90724</v>
      </c>
      <c r="G12" s="64">
        <v>1130</v>
      </c>
      <c r="H12" s="65">
        <v>102518120</v>
      </c>
      <c r="I12" s="65">
        <v>102518120</v>
      </c>
      <c r="J12" s="65">
        <v>102518120</v>
      </c>
      <c r="K12" s="65">
        <v>102518120</v>
      </c>
      <c r="L12" s="74">
        <v>410072480</v>
      </c>
    </row>
    <row r="13" spans="1:12" x14ac:dyDescent="0.25">
      <c r="A13" s="73">
        <v>19</v>
      </c>
      <c r="B13" s="62" t="s">
        <v>25</v>
      </c>
      <c r="C13" s="62">
        <v>11</v>
      </c>
      <c r="D13" s="62" t="s">
        <v>76</v>
      </c>
      <c r="E13" s="62">
        <v>4</v>
      </c>
      <c r="F13" s="63">
        <v>91998</v>
      </c>
      <c r="G13" s="64">
        <v>2700</v>
      </c>
      <c r="H13" s="65">
        <v>248394600</v>
      </c>
      <c r="I13" s="65">
        <v>248394600</v>
      </c>
      <c r="J13" s="65">
        <v>248394600</v>
      </c>
      <c r="K13" s="65">
        <v>248394600</v>
      </c>
      <c r="L13" s="74">
        <v>993578400</v>
      </c>
    </row>
    <row r="14" spans="1:12" x14ac:dyDescent="0.25">
      <c r="A14" s="73">
        <v>19</v>
      </c>
      <c r="B14" s="62" t="s">
        <v>25</v>
      </c>
      <c r="C14" s="62">
        <v>27</v>
      </c>
      <c r="D14" s="62" t="s">
        <v>76</v>
      </c>
      <c r="E14" s="62">
        <v>4</v>
      </c>
      <c r="F14" s="63">
        <v>91998</v>
      </c>
      <c r="G14" s="64">
        <v>710</v>
      </c>
      <c r="H14" s="65">
        <v>65318580</v>
      </c>
      <c r="I14" s="65">
        <v>65318580</v>
      </c>
      <c r="J14" s="65">
        <v>65318580</v>
      </c>
      <c r="K14" s="65">
        <v>65318580</v>
      </c>
      <c r="L14" s="74">
        <v>261274320</v>
      </c>
    </row>
    <row r="15" spans="1:12" x14ac:dyDescent="0.25">
      <c r="A15" s="73">
        <v>20</v>
      </c>
      <c r="B15" s="62" t="s">
        <v>29</v>
      </c>
      <c r="C15" s="62">
        <v>11</v>
      </c>
      <c r="D15" s="62" t="s">
        <v>76</v>
      </c>
      <c r="E15" s="62">
        <v>4</v>
      </c>
      <c r="F15" s="63">
        <v>94264</v>
      </c>
      <c r="G15" s="64">
        <v>2910</v>
      </c>
      <c r="H15" s="65">
        <v>274308240</v>
      </c>
      <c r="I15" s="65">
        <v>274308240</v>
      </c>
      <c r="J15" s="65">
        <v>274308240</v>
      </c>
      <c r="K15" s="65">
        <v>274308240</v>
      </c>
      <c r="L15" s="74">
        <v>1097232960</v>
      </c>
    </row>
    <row r="16" spans="1:12" x14ac:dyDescent="0.25">
      <c r="A16" s="73">
        <v>23</v>
      </c>
      <c r="B16" s="62" t="s">
        <v>147</v>
      </c>
      <c r="C16" s="62">
        <v>11</v>
      </c>
      <c r="D16" s="62" t="s">
        <v>76</v>
      </c>
      <c r="E16" s="62">
        <v>4</v>
      </c>
      <c r="F16" s="63">
        <v>93905</v>
      </c>
      <c r="G16" s="64">
        <v>3270</v>
      </c>
      <c r="H16" s="65">
        <v>307069350</v>
      </c>
      <c r="I16" s="65">
        <v>307069350</v>
      </c>
      <c r="J16" s="65">
        <v>307069350</v>
      </c>
      <c r="K16" s="65">
        <v>307069350</v>
      </c>
      <c r="L16" s="74">
        <v>1228277400</v>
      </c>
    </row>
    <row r="17" spans="1:12" x14ac:dyDescent="0.25">
      <c r="A17" s="73">
        <v>23</v>
      </c>
      <c r="B17" s="62" t="s">
        <v>147</v>
      </c>
      <c r="C17" s="62">
        <v>27</v>
      </c>
      <c r="D17" s="62" t="s">
        <v>76</v>
      </c>
      <c r="E17" s="62">
        <v>4</v>
      </c>
      <c r="F17" s="63">
        <v>93905</v>
      </c>
      <c r="G17" s="64">
        <v>300</v>
      </c>
      <c r="H17" s="65">
        <v>28171500</v>
      </c>
      <c r="I17" s="65">
        <v>28171500</v>
      </c>
      <c r="J17" s="65">
        <v>28171500</v>
      </c>
      <c r="K17" s="65">
        <v>28171500</v>
      </c>
      <c r="L17" s="74">
        <v>112686000</v>
      </c>
    </row>
    <row r="18" spans="1:12" x14ac:dyDescent="0.25">
      <c r="A18" s="73">
        <v>25</v>
      </c>
      <c r="B18" s="62" t="s">
        <v>31</v>
      </c>
      <c r="C18" s="62">
        <v>11</v>
      </c>
      <c r="D18" s="62" t="s">
        <v>76</v>
      </c>
      <c r="E18" s="62">
        <v>4</v>
      </c>
      <c r="F18" s="63">
        <v>94046</v>
      </c>
      <c r="G18" s="64">
        <v>1890</v>
      </c>
      <c r="H18" s="65">
        <v>177746940</v>
      </c>
      <c r="I18" s="65">
        <v>177746940</v>
      </c>
      <c r="J18" s="65">
        <v>177746940</v>
      </c>
      <c r="K18" s="65">
        <v>177746940</v>
      </c>
      <c r="L18" s="74">
        <v>710987760</v>
      </c>
    </row>
    <row r="19" spans="1:12" x14ac:dyDescent="0.25">
      <c r="A19" s="73">
        <v>27</v>
      </c>
      <c r="B19" s="62" t="s">
        <v>36</v>
      </c>
      <c r="C19" s="62">
        <v>11</v>
      </c>
      <c r="D19" s="62" t="s">
        <v>76</v>
      </c>
      <c r="E19" s="62">
        <v>4</v>
      </c>
      <c r="F19" s="63">
        <v>99101</v>
      </c>
      <c r="G19" s="64">
        <v>3370</v>
      </c>
      <c r="H19" s="65">
        <v>333970370</v>
      </c>
      <c r="I19" s="65">
        <v>333970370</v>
      </c>
      <c r="J19" s="65">
        <v>333970370</v>
      </c>
      <c r="K19" s="65">
        <v>333970370</v>
      </c>
      <c r="L19" s="74">
        <v>1335881480</v>
      </c>
    </row>
    <row r="20" spans="1:12" x14ac:dyDescent="0.25">
      <c r="A20" s="73">
        <v>27</v>
      </c>
      <c r="B20" s="62" t="s">
        <v>36</v>
      </c>
      <c r="C20" s="62">
        <v>14</v>
      </c>
      <c r="D20" s="62" t="s">
        <v>188</v>
      </c>
      <c r="E20" s="62">
        <v>4</v>
      </c>
      <c r="F20" s="63">
        <v>99101</v>
      </c>
      <c r="G20" s="64">
        <v>490</v>
      </c>
      <c r="H20" s="65">
        <v>48559490</v>
      </c>
      <c r="I20" s="65">
        <v>48559490</v>
      </c>
      <c r="J20" s="65">
        <v>48559490</v>
      </c>
      <c r="K20" s="65">
        <v>48559490</v>
      </c>
      <c r="L20" s="74">
        <v>194237960</v>
      </c>
    </row>
    <row r="21" spans="1:12" x14ac:dyDescent="0.25">
      <c r="A21" s="73">
        <v>27</v>
      </c>
      <c r="B21" s="62" t="s">
        <v>36</v>
      </c>
      <c r="C21" s="62">
        <v>27</v>
      </c>
      <c r="D21" s="62" t="s">
        <v>76</v>
      </c>
      <c r="E21" s="62">
        <v>4</v>
      </c>
      <c r="F21" s="63">
        <v>99101</v>
      </c>
      <c r="G21" s="64">
        <v>200</v>
      </c>
      <c r="H21" s="65">
        <v>19820200</v>
      </c>
      <c r="I21" s="65">
        <v>19820200</v>
      </c>
      <c r="J21" s="65">
        <v>19820200</v>
      </c>
      <c r="K21" s="65">
        <v>19820200</v>
      </c>
      <c r="L21" s="74">
        <v>79280800</v>
      </c>
    </row>
    <row r="22" spans="1:12" x14ac:dyDescent="0.25">
      <c r="A22" s="73">
        <v>41</v>
      </c>
      <c r="B22" s="62" t="s">
        <v>38</v>
      </c>
      <c r="C22" s="62">
        <v>11</v>
      </c>
      <c r="D22" s="62" t="s">
        <v>76</v>
      </c>
      <c r="E22" s="62">
        <v>4</v>
      </c>
      <c r="F22" s="63">
        <v>92238</v>
      </c>
      <c r="G22" s="64">
        <v>1800</v>
      </c>
      <c r="H22" s="65">
        <v>166028400</v>
      </c>
      <c r="I22" s="65">
        <v>166028400</v>
      </c>
      <c r="J22" s="65">
        <v>166028400</v>
      </c>
      <c r="K22" s="65">
        <v>166028400</v>
      </c>
      <c r="L22" s="74">
        <v>664113600</v>
      </c>
    </row>
    <row r="23" spans="1:12" x14ac:dyDescent="0.25">
      <c r="A23" s="73">
        <v>44</v>
      </c>
      <c r="B23" s="62" t="s">
        <v>41</v>
      </c>
      <c r="C23" s="62">
        <v>11</v>
      </c>
      <c r="D23" s="62" t="s">
        <v>76</v>
      </c>
      <c r="E23" s="62">
        <v>4</v>
      </c>
      <c r="F23" s="63">
        <v>96285</v>
      </c>
      <c r="G23" s="64">
        <v>3120</v>
      </c>
      <c r="H23" s="65">
        <v>300409200</v>
      </c>
      <c r="I23" s="65">
        <v>300409200</v>
      </c>
      <c r="J23" s="65">
        <v>300409200</v>
      </c>
      <c r="K23" s="65">
        <v>300409200</v>
      </c>
      <c r="L23" s="74">
        <v>1201636800</v>
      </c>
    </row>
    <row r="24" spans="1:12" x14ac:dyDescent="0.25">
      <c r="A24" s="73">
        <v>44</v>
      </c>
      <c r="B24" s="62" t="s">
        <v>41</v>
      </c>
      <c r="C24" s="62">
        <v>27</v>
      </c>
      <c r="D24" s="62" t="s">
        <v>76</v>
      </c>
      <c r="E24" s="62">
        <v>4</v>
      </c>
      <c r="F24" s="63">
        <v>96285</v>
      </c>
      <c r="G24" s="64">
        <v>260</v>
      </c>
      <c r="H24" s="65">
        <v>25034100</v>
      </c>
      <c r="I24" s="65">
        <v>25034100</v>
      </c>
      <c r="J24" s="65">
        <v>25034100</v>
      </c>
      <c r="K24" s="65">
        <v>25034100</v>
      </c>
      <c r="L24" s="74">
        <v>100136400</v>
      </c>
    </row>
    <row r="25" spans="1:12" x14ac:dyDescent="0.25">
      <c r="A25" s="73">
        <v>47</v>
      </c>
      <c r="B25" s="62" t="s">
        <v>46</v>
      </c>
      <c r="C25" s="62">
        <v>11</v>
      </c>
      <c r="D25" s="62" t="s">
        <v>76</v>
      </c>
      <c r="E25" s="62">
        <v>4</v>
      </c>
      <c r="F25" s="63">
        <v>91536</v>
      </c>
      <c r="G25" s="64">
        <v>2370</v>
      </c>
      <c r="H25" s="65">
        <v>216940320</v>
      </c>
      <c r="I25" s="65">
        <v>216940320</v>
      </c>
      <c r="J25" s="65">
        <v>216940320</v>
      </c>
      <c r="K25" s="65">
        <v>216940320</v>
      </c>
      <c r="L25" s="74">
        <v>867761280</v>
      </c>
    </row>
    <row r="26" spans="1:12" x14ac:dyDescent="0.25">
      <c r="A26" s="73">
        <v>50</v>
      </c>
      <c r="B26" s="62" t="s">
        <v>49</v>
      </c>
      <c r="C26" s="62">
        <v>14</v>
      </c>
      <c r="D26" s="62" t="s">
        <v>188</v>
      </c>
      <c r="E26" s="62">
        <v>4</v>
      </c>
      <c r="F26" s="63">
        <v>93143</v>
      </c>
      <c r="G26" s="64">
        <v>2210</v>
      </c>
      <c r="H26" s="65">
        <v>205846030</v>
      </c>
      <c r="I26" s="65">
        <v>205846030</v>
      </c>
      <c r="J26" s="65">
        <v>205846030</v>
      </c>
      <c r="K26" s="65">
        <v>205846030</v>
      </c>
      <c r="L26" s="74">
        <v>823384120</v>
      </c>
    </row>
    <row r="27" spans="1:12" x14ac:dyDescent="0.25">
      <c r="A27" s="73">
        <v>52</v>
      </c>
      <c r="B27" s="62" t="s">
        <v>52</v>
      </c>
      <c r="C27" s="62">
        <v>11</v>
      </c>
      <c r="D27" s="62" t="s">
        <v>76</v>
      </c>
      <c r="E27" s="62">
        <v>4</v>
      </c>
      <c r="F27" s="63">
        <v>92449</v>
      </c>
      <c r="G27" s="64">
        <v>2170</v>
      </c>
      <c r="H27" s="65">
        <v>200614330</v>
      </c>
      <c r="I27" s="65">
        <v>200614330</v>
      </c>
      <c r="J27" s="65">
        <v>200614330</v>
      </c>
      <c r="K27" s="65">
        <v>200614330</v>
      </c>
      <c r="L27" s="74">
        <v>802457320</v>
      </c>
    </row>
    <row r="28" spans="1:12" x14ac:dyDescent="0.25">
      <c r="A28" s="73">
        <v>52</v>
      </c>
      <c r="B28" s="62" t="s">
        <v>52</v>
      </c>
      <c r="C28" s="62">
        <v>14</v>
      </c>
      <c r="D28" s="62" t="s">
        <v>188</v>
      </c>
      <c r="E28" s="62">
        <v>4</v>
      </c>
      <c r="F28" s="63">
        <v>92449</v>
      </c>
      <c r="G28" s="64">
        <v>1010</v>
      </c>
      <c r="H28" s="65">
        <v>93373490</v>
      </c>
      <c r="I28" s="65">
        <v>93373490</v>
      </c>
      <c r="J28" s="65">
        <v>93373490</v>
      </c>
      <c r="K28" s="65">
        <v>93373490</v>
      </c>
      <c r="L28" s="74">
        <v>373493960</v>
      </c>
    </row>
    <row r="29" spans="1:12" x14ac:dyDescent="0.25">
      <c r="A29" s="73">
        <v>54</v>
      </c>
      <c r="B29" s="62" t="s">
        <v>55</v>
      </c>
      <c r="C29" s="62">
        <v>11</v>
      </c>
      <c r="D29" s="62" t="s">
        <v>76</v>
      </c>
      <c r="E29" s="62">
        <v>4</v>
      </c>
      <c r="F29" s="63">
        <v>93078</v>
      </c>
      <c r="G29" s="64">
        <v>1650</v>
      </c>
      <c r="H29" s="65">
        <v>153578700</v>
      </c>
      <c r="I29" s="65">
        <v>153578700</v>
      </c>
      <c r="J29" s="65">
        <v>153578700</v>
      </c>
      <c r="K29" s="65">
        <v>153578700</v>
      </c>
      <c r="L29" s="74">
        <v>614314800</v>
      </c>
    </row>
    <row r="30" spans="1:12" x14ac:dyDescent="0.25">
      <c r="A30" s="73">
        <v>63</v>
      </c>
      <c r="B30" s="62" t="s">
        <v>57</v>
      </c>
      <c r="C30" s="62">
        <v>11</v>
      </c>
      <c r="D30" s="62" t="s">
        <v>76</v>
      </c>
      <c r="E30" s="62">
        <v>4</v>
      </c>
      <c r="F30" s="63">
        <v>105255</v>
      </c>
      <c r="G30" s="64">
        <v>810</v>
      </c>
      <c r="H30" s="65">
        <v>85256550</v>
      </c>
      <c r="I30" s="65">
        <v>85256550</v>
      </c>
      <c r="J30" s="65">
        <v>85256550</v>
      </c>
      <c r="K30" s="65">
        <v>85256550</v>
      </c>
      <c r="L30" s="74">
        <v>341026200</v>
      </c>
    </row>
    <row r="31" spans="1:12" x14ac:dyDescent="0.25">
      <c r="A31" s="73">
        <v>66</v>
      </c>
      <c r="B31" s="62" t="s">
        <v>222</v>
      </c>
      <c r="C31" s="62">
        <v>14</v>
      </c>
      <c r="D31" s="62" t="s">
        <v>188</v>
      </c>
      <c r="E31" s="62">
        <v>4</v>
      </c>
      <c r="F31" s="63">
        <v>94059</v>
      </c>
      <c r="G31" s="64">
        <v>1730</v>
      </c>
      <c r="H31" s="65">
        <v>162722070</v>
      </c>
      <c r="I31" s="65">
        <v>162722070</v>
      </c>
      <c r="J31" s="65">
        <v>162722070</v>
      </c>
      <c r="K31" s="65">
        <v>162722070</v>
      </c>
      <c r="L31" s="74">
        <v>650888280</v>
      </c>
    </row>
    <row r="32" spans="1:12" x14ac:dyDescent="0.25">
      <c r="A32" s="73">
        <v>68</v>
      </c>
      <c r="B32" s="62" t="s">
        <v>229</v>
      </c>
      <c r="C32" s="62">
        <v>11</v>
      </c>
      <c r="D32" s="62" t="s">
        <v>76</v>
      </c>
      <c r="E32" s="62">
        <v>4</v>
      </c>
      <c r="F32" s="63">
        <v>90456</v>
      </c>
      <c r="G32" s="64">
        <v>2790</v>
      </c>
      <c r="H32" s="65">
        <v>252372240</v>
      </c>
      <c r="I32" s="65">
        <v>252372240</v>
      </c>
      <c r="J32" s="65">
        <v>252372240</v>
      </c>
      <c r="K32" s="65">
        <v>252372240</v>
      </c>
      <c r="L32" s="74">
        <v>1009488960</v>
      </c>
    </row>
    <row r="33" spans="1:12" x14ac:dyDescent="0.25">
      <c r="A33" s="73">
        <v>70</v>
      </c>
      <c r="B33" s="62" t="s">
        <v>240</v>
      </c>
      <c r="C33" s="62">
        <v>11</v>
      </c>
      <c r="D33" s="62" t="s">
        <v>76</v>
      </c>
      <c r="E33" s="62">
        <v>4</v>
      </c>
      <c r="F33" s="63">
        <v>92433</v>
      </c>
      <c r="G33" s="64">
        <v>2761</v>
      </c>
      <c r="H33" s="65">
        <v>255207513</v>
      </c>
      <c r="I33" s="65">
        <v>255207513</v>
      </c>
      <c r="J33" s="65">
        <v>255207513</v>
      </c>
      <c r="K33" s="65">
        <v>255207513</v>
      </c>
      <c r="L33" s="74">
        <v>1020830052</v>
      </c>
    </row>
    <row r="34" spans="1:12" x14ac:dyDescent="0.25">
      <c r="A34" s="73">
        <v>70</v>
      </c>
      <c r="B34" s="62" t="s">
        <v>240</v>
      </c>
      <c r="C34" s="62">
        <v>27</v>
      </c>
      <c r="D34" s="62" t="s">
        <v>76</v>
      </c>
      <c r="E34" s="62">
        <v>4</v>
      </c>
      <c r="F34" s="63">
        <v>92433</v>
      </c>
      <c r="G34" s="64">
        <v>230</v>
      </c>
      <c r="H34" s="65">
        <v>21259590</v>
      </c>
      <c r="I34" s="65">
        <v>21259590</v>
      </c>
      <c r="J34" s="65">
        <v>21259590</v>
      </c>
      <c r="K34" s="65">
        <v>21259590</v>
      </c>
      <c r="L34" s="74">
        <v>85038360</v>
      </c>
    </row>
    <row r="35" spans="1:12" x14ac:dyDescent="0.25">
      <c r="A35" s="73">
        <v>73</v>
      </c>
      <c r="B35" s="62" t="s">
        <v>59</v>
      </c>
      <c r="C35" s="62">
        <v>14</v>
      </c>
      <c r="D35" s="62" t="s">
        <v>188</v>
      </c>
      <c r="E35" s="62">
        <v>4</v>
      </c>
      <c r="F35" s="63">
        <v>93165</v>
      </c>
      <c r="G35" s="64">
        <v>2010</v>
      </c>
      <c r="H35" s="65">
        <v>187261650</v>
      </c>
      <c r="I35" s="65">
        <v>187261650</v>
      </c>
      <c r="J35" s="65">
        <v>187261650</v>
      </c>
      <c r="K35" s="65">
        <v>187261650</v>
      </c>
      <c r="L35" s="74">
        <v>749046600</v>
      </c>
    </row>
    <row r="36" spans="1:12" x14ac:dyDescent="0.25">
      <c r="A36" s="73">
        <v>76</v>
      </c>
      <c r="B36" s="62" t="s">
        <v>63</v>
      </c>
      <c r="C36" s="62">
        <v>11</v>
      </c>
      <c r="D36" s="62" t="s">
        <v>76</v>
      </c>
      <c r="E36" s="62">
        <v>4</v>
      </c>
      <c r="F36" s="63">
        <v>92557</v>
      </c>
      <c r="G36" s="64">
        <v>4060</v>
      </c>
      <c r="H36" s="65">
        <v>375781420</v>
      </c>
      <c r="I36" s="65">
        <v>375781420</v>
      </c>
      <c r="J36" s="65">
        <v>375781420</v>
      </c>
      <c r="K36" s="65">
        <v>375781420</v>
      </c>
      <c r="L36" s="74">
        <v>1503125680</v>
      </c>
    </row>
    <row r="37" spans="1:12" x14ac:dyDescent="0.25">
      <c r="A37" s="73">
        <v>76</v>
      </c>
      <c r="B37" s="62" t="s">
        <v>63</v>
      </c>
      <c r="C37" s="62">
        <v>27</v>
      </c>
      <c r="D37" s="62" t="s">
        <v>76</v>
      </c>
      <c r="E37" s="62">
        <v>4</v>
      </c>
      <c r="F37" s="63">
        <v>92557</v>
      </c>
      <c r="G37" s="64">
        <v>500</v>
      </c>
      <c r="H37" s="65">
        <v>46278500</v>
      </c>
      <c r="I37" s="65">
        <v>46278500</v>
      </c>
      <c r="J37" s="65">
        <v>46278500</v>
      </c>
      <c r="K37" s="65">
        <v>46278500</v>
      </c>
      <c r="L37" s="74">
        <v>185114000</v>
      </c>
    </row>
    <row r="38" spans="1:12" x14ac:dyDescent="0.25">
      <c r="A38" s="73">
        <v>81</v>
      </c>
      <c r="B38" s="62" t="s">
        <v>67</v>
      </c>
      <c r="C38" s="62">
        <v>11</v>
      </c>
      <c r="D38" s="62" t="s">
        <v>76</v>
      </c>
      <c r="E38" s="62">
        <v>4</v>
      </c>
      <c r="F38" s="63">
        <v>97208</v>
      </c>
      <c r="G38" s="64">
        <v>990</v>
      </c>
      <c r="H38" s="65">
        <v>96235920</v>
      </c>
      <c r="I38" s="65">
        <v>96235920</v>
      </c>
      <c r="J38" s="65">
        <v>96235920</v>
      </c>
      <c r="K38" s="65">
        <v>96235920</v>
      </c>
      <c r="L38" s="74">
        <v>384943680</v>
      </c>
    </row>
    <row r="39" spans="1:12" x14ac:dyDescent="0.25">
      <c r="A39" s="73">
        <v>81</v>
      </c>
      <c r="B39" s="62" t="s">
        <v>67</v>
      </c>
      <c r="C39" s="62">
        <v>27</v>
      </c>
      <c r="D39" s="62" t="s">
        <v>76</v>
      </c>
      <c r="E39" s="62">
        <v>4</v>
      </c>
      <c r="F39" s="63">
        <v>97208</v>
      </c>
      <c r="G39" s="64">
        <v>100</v>
      </c>
      <c r="H39" s="65">
        <v>9720800</v>
      </c>
      <c r="I39" s="65">
        <v>9720800</v>
      </c>
      <c r="J39" s="65">
        <v>9720800</v>
      </c>
      <c r="K39" s="65">
        <v>9720800</v>
      </c>
      <c r="L39" s="74">
        <v>38883200</v>
      </c>
    </row>
    <row r="40" spans="1:12" x14ac:dyDescent="0.25">
      <c r="A40" s="73">
        <v>85</v>
      </c>
      <c r="B40" s="62" t="s">
        <v>266</v>
      </c>
      <c r="C40" s="62">
        <v>11</v>
      </c>
      <c r="D40" s="62" t="s">
        <v>76</v>
      </c>
      <c r="E40" s="62">
        <v>4</v>
      </c>
      <c r="F40" s="63">
        <v>94624</v>
      </c>
      <c r="G40" s="64">
        <v>1890</v>
      </c>
      <c r="H40" s="65">
        <v>178839360</v>
      </c>
      <c r="I40" s="65">
        <v>178839360</v>
      </c>
      <c r="J40" s="65">
        <v>178839360</v>
      </c>
      <c r="K40" s="65">
        <v>178839360</v>
      </c>
      <c r="L40" s="74">
        <v>715357440</v>
      </c>
    </row>
    <row r="41" spans="1:12" x14ac:dyDescent="0.25">
      <c r="A41" s="73">
        <v>86</v>
      </c>
      <c r="B41" s="62" t="s">
        <v>69</v>
      </c>
      <c r="C41" s="62">
        <v>11</v>
      </c>
      <c r="D41" s="62" t="s">
        <v>76</v>
      </c>
      <c r="E41" s="62">
        <v>4</v>
      </c>
      <c r="F41" s="63">
        <v>170302</v>
      </c>
      <c r="G41" s="64">
        <v>630</v>
      </c>
      <c r="H41" s="65">
        <v>107290260</v>
      </c>
      <c r="I41" s="65">
        <v>107290260</v>
      </c>
      <c r="J41" s="65">
        <v>107290260</v>
      </c>
      <c r="K41" s="65">
        <v>107290260</v>
      </c>
      <c r="L41" s="74">
        <v>429161040</v>
      </c>
    </row>
    <row r="42" spans="1:12" x14ac:dyDescent="0.25">
      <c r="A42" s="73">
        <v>86</v>
      </c>
      <c r="B42" s="62" t="s">
        <v>69</v>
      </c>
      <c r="C42" s="62">
        <v>27</v>
      </c>
      <c r="D42" s="62" t="s">
        <v>76</v>
      </c>
      <c r="E42" s="62">
        <v>4</v>
      </c>
      <c r="F42" s="63">
        <v>170302</v>
      </c>
      <c r="G42" s="64">
        <v>200</v>
      </c>
      <c r="H42" s="65">
        <v>34060400</v>
      </c>
      <c r="I42" s="65">
        <v>34060400</v>
      </c>
      <c r="J42" s="65">
        <v>34060400</v>
      </c>
      <c r="K42" s="65">
        <v>34060400</v>
      </c>
      <c r="L42" s="74">
        <v>136241600</v>
      </c>
    </row>
    <row r="43" spans="1:12" x14ac:dyDescent="0.25">
      <c r="A43" s="73">
        <v>88</v>
      </c>
      <c r="B43" s="62" t="s">
        <v>279</v>
      </c>
      <c r="C43" s="62">
        <v>11</v>
      </c>
      <c r="D43" s="62" t="s">
        <v>76</v>
      </c>
      <c r="E43" s="62">
        <v>4</v>
      </c>
      <c r="F43" s="63">
        <v>112039</v>
      </c>
      <c r="G43" s="64">
        <v>1600</v>
      </c>
      <c r="H43" s="65">
        <v>179262400</v>
      </c>
      <c r="I43" s="65">
        <v>179262400</v>
      </c>
      <c r="J43" s="65">
        <v>179262400</v>
      </c>
      <c r="K43" s="65">
        <v>179262400</v>
      </c>
      <c r="L43" s="74">
        <v>717049600</v>
      </c>
    </row>
    <row r="44" spans="1:12" x14ac:dyDescent="0.25">
      <c r="A44" s="73">
        <v>91</v>
      </c>
      <c r="B44" s="62" t="s">
        <v>281</v>
      </c>
      <c r="C44" s="62">
        <v>11</v>
      </c>
      <c r="D44" s="62" t="s">
        <v>76</v>
      </c>
      <c r="E44" s="62">
        <v>4</v>
      </c>
      <c r="F44" s="63">
        <v>173488</v>
      </c>
      <c r="G44" s="64">
        <v>990</v>
      </c>
      <c r="H44" s="65">
        <v>171753120</v>
      </c>
      <c r="I44" s="65">
        <v>171753120</v>
      </c>
      <c r="J44" s="65">
        <v>171753120</v>
      </c>
      <c r="K44" s="65">
        <v>171753120</v>
      </c>
      <c r="L44" s="74">
        <v>687012480</v>
      </c>
    </row>
    <row r="45" spans="1:12" x14ac:dyDescent="0.25">
      <c r="A45" s="73">
        <v>94</v>
      </c>
      <c r="B45" s="62" t="s">
        <v>284</v>
      </c>
      <c r="C45" s="62">
        <v>11</v>
      </c>
      <c r="D45" s="62" t="s">
        <v>76</v>
      </c>
      <c r="E45" s="62">
        <v>4</v>
      </c>
      <c r="F45" s="63">
        <v>175488</v>
      </c>
      <c r="G45" s="64">
        <v>130</v>
      </c>
      <c r="H45" s="65">
        <v>22813440</v>
      </c>
      <c r="I45" s="65">
        <v>22813440</v>
      </c>
      <c r="J45" s="65">
        <v>22813440</v>
      </c>
      <c r="K45" s="65">
        <v>22813440</v>
      </c>
      <c r="L45" s="74">
        <v>91253760</v>
      </c>
    </row>
    <row r="46" spans="1:12" x14ac:dyDescent="0.25">
      <c r="A46" s="73">
        <v>94</v>
      </c>
      <c r="B46" s="62" t="s">
        <v>284</v>
      </c>
      <c r="C46" s="62">
        <v>27</v>
      </c>
      <c r="D46" s="62" t="s">
        <v>76</v>
      </c>
      <c r="E46" s="62">
        <v>4</v>
      </c>
      <c r="F46" s="63">
        <v>175488</v>
      </c>
      <c r="G46" s="64">
        <v>500</v>
      </c>
      <c r="H46" s="65">
        <v>87744000</v>
      </c>
      <c r="I46" s="65">
        <v>87744000</v>
      </c>
      <c r="J46" s="65">
        <v>87744000</v>
      </c>
      <c r="K46" s="65">
        <v>87744000</v>
      </c>
      <c r="L46" s="74">
        <v>350976000</v>
      </c>
    </row>
    <row r="47" spans="1:12" x14ac:dyDescent="0.25">
      <c r="A47" s="73">
        <v>95</v>
      </c>
      <c r="B47" s="62" t="s">
        <v>72</v>
      </c>
      <c r="C47" s="62">
        <v>11</v>
      </c>
      <c r="D47" s="62" t="s">
        <v>76</v>
      </c>
      <c r="E47" s="62">
        <v>4</v>
      </c>
      <c r="F47" s="63">
        <v>171897</v>
      </c>
      <c r="G47" s="64">
        <v>850</v>
      </c>
      <c r="H47" s="65">
        <v>146112450</v>
      </c>
      <c r="I47" s="65">
        <v>146112450</v>
      </c>
      <c r="J47" s="65">
        <v>146112450</v>
      </c>
      <c r="K47" s="65">
        <v>146112450</v>
      </c>
      <c r="L47" s="74">
        <v>584449800</v>
      </c>
    </row>
    <row r="48" spans="1:12" x14ac:dyDescent="0.25">
      <c r="A48" s="73">
        <v>97</v>
      </c>
      <c r="B48" s="62" t="s">
        <v>73</v>
      </c>
      <c r="C48" s="62">
        <v>11</v>
      </c>
      <c r="D48" s="62" t="s">
        <v>76</v>
      </c>
      <c r="E48" s="62">
        <v>4</v>
      </c>
      <c r="F48" s="63">
        <v>175799</v>
      </c>
      <c r="G48" s="64">
        <v>450</v>
      </c>
      <c r="H48" s="65">
        <v>79109550</v>
      </c>
      <c r="I48" s="65">
        <v>79109550</v>
      </c>
      <c r="J48" s="65">
        <v>79109550</v>
      </c>
      <c r="K48" s="65">
        <v>79109550</v>
      </c>
      <c r="L48" s="74">
        <v>316438200</v>
      </c>
    </row>
    <row r="49" spans="1:12" ht="15.75" thickBot="1" x14ac:dyDescent="0.3">
      <c r="A49" s="75">
        <v>99</v>
      </c>
      <c r="B49" s="76" t="s">
        <v>302</v>
      </c>
      <c r="C49" s="76">
        <v>11</v>
      </c>
      <c r="D49" s="76" t="s">
        <v>76</v>
      </c>
      <c r="E49" s="76">
        <v>4</v>
      </c>
      <c r="F49" s="77">
        <v>172538</v>
      </c>
      <c r="G49" s="78">
        <v>810</v>
      </c>
      <c r="H49" s="79">
        <v>139755780</v>
      </c>
      <c r="I49" s="79">
        <v>139755780</v>
      </c>
      <c r="J49" s="79">
        <v>139755780</v>
      </c>
      <c r="K49" s="79">
        <v>139755780</v>
      </c>
      <c r="L49" s="80">
        <v>559023120</v>
      </c>
    </row>
    <row r="50" spans="1:12" ht="15.75" thickBot="1" x14ac:dyDescent="0.3">
      <c r="A50" s="57" t="s">
        <v>634</v>
      </c>
      <c r="B50" s="58"/>
      <c r="C50" s="58"/>
      <c r="D50" s="58"/>
      <c r="E50" s="58"/>
      <c r="F50" s="61"/>
      <c r="G50" s="54">
        <v>71656</v>
      </c>
      <c r="H50" s="53">
        <v>7098184728</v>
      </c>
      <c r="I50" s="53">
        <v>7098184728</v>
      </c>
      <c r="J50" s="53">
        <v>7098184728</v>
      </c>
      <c r="K50" s="53">
        <v>7098184728</v>
      </c>
      <c r="L50" s="66">
        <v>28392738912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AF3A-CA0F-49B7-93EC-022844782B7D}">
  <sheetPr filterMode="1"/>
  <dimension ref="A1:T71"/>
  <sheetViews>
    <sheetView tabSelected="1" zoomScaleNormal="100" workbookViewId="0">
      <pane xSplit="6" ySplit="2" topLeftCell="G3" activePane="bottomRight" state="frozen"/>
      <selection pane="topRight" activeCell="F1" sqref="F1"/>
      <selection pane="bottomLeft" activeCell="A3" sqref="A3"/>
      <selection pane="bottomRight" activeCell="T11" sqref="T11"/>
    </sheetView>
  </sheetViews>
  <sheetFormatPr baseColWidth="10" defaultRowHeight="15" x14ac:dyDescent="0.25"/>
  <cols>
    <col min="1" max="1" width="10.42578125" style="42" hidden="1" customWidth="1"/>
    <col min="2" max="3" width="0" hidden="1" customWidth="1"/>
    <col min="4" max="4" width="14" customWidth="1"/>
    <col min="5" max="5" width="11" customWidth="1"/>
    <col min="6" max="6" width="8.7109375" style="5" customWidth="1"/>
    <col min="7" max="7" width="36.85546875" customWidth="1"/>
    <col min="8" max="8" width="19.5703125" customWidth="1"/>
    <col min="9" max="9" width="7.140625" customWidth="1"/>
    <col min="10" max="10" width="32.42578125" customWidth="1"/>
    <col min="11" max="11" width="7.5703125" customWidth="1"/>
    <col min="12" max="12" width="11.42578125" customWidth="1"/>
    <col min="13" max="13" width="14.7109375" customWidth="1"/>
    <col min="14" max="14" width="16.28515625" customWidth="1"/>
    <col min="15" max="15" width="14.42578125" customWidth="1"/>
    <col min="16" max="16" width="13.28515625" style="14" customWidth="1"/>
    <col min="17" max="17" width="12.28515625" style="14" customWidth="1"/>
    <col min="18" max="18" width="12.85546875" style="14" customWidth="1"/>
    <col min="19" max="19" width="13" style="14" customWidth="1"/>
    <col min="20" max="20" width="14.140625" bestFit="1" customWidth="1"/>
  </cols>
  <sheetData>
    <row r="1" spans="1:19" ht="15.75" thickBot="1" x14ac:dyDescent="0.3">
      <c r="P1" s="14" t="s">
        <v>628</v>
      </c>
    </row>
    <row r="2" spans="1:19" s="3" customFormat="1" ht="49.5" x14ac:dyDescent="0.3">
      <c r="A2" s="51" t="s">
        <v>635</v>
      </c>
      <c r="B2" s="52" t="s">
        <v>1</v>
      </c>
      <c r="C2" s="52" t="s">
        <v>2</v>
      </c>
      <c r="D2" s="52" t="s">
        <v>3</v>
      </c>
      <c r="E2" s="52"/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52" t="s">
        <v>11</v>
      </c>
      <c r="N2" s="52" t="s">
        <v>12</v>
      </c>
      <c r="O2" s="52" t="s">
        <v>627</v>
      </c>
      <c r="P2" s="81" t="s">
        <v>629</v>
      </c>
      <c r="Q2" s="81" t="s">
        <v>630</v>
      </c>
      <c r="R2" s="81" t="s">
        <v>631</v>
      </c>
      <c r="S2" s="81" t="s">
        <v>632</v>
      </c>
    </row>
    <row r="3" spans="1:19" s="85" customFormat="1" ht="16.5" hidden="1" x14ac:dyDescent="0.3">
      <c r="A3" s="82">
        <v>27</v>
      </c>
      <c r="B3" s="83" t="s">
        <v>36</v>
      </c>
      <c r="C3" s="83">
        <v>27001</v>
      </c>
      <c r="D3" s="99" t="s">
        <v>37</v>
      </c>
      <c r="E3" s="99" t="s">
        <v>642</v>
      </c>
      <c r="F3" s="99">
        <v>420207</v>
      </c>
      <c r="G3" s="99" t="s">
        <v>187</v>
      </c>
      <c r="H3" s="99" t="s">
        <v>188</v>
      </c>
      <c r="I3" s="99">
        <v>14</v>
      </c>
      <c r="J3" s="99" t="s">
        <v>189</v>
      </c>
      <c r="K3" s="99">
        <v>300</v>
      </c>
      <c r="L3" s="100">
        <v>4</v>
      </c>
      <c r="M3" s="101">
        <v>99101</v>
      </c>
      <c r="N3" s="102">
        <f t="shared" ref="N3:N6" si="0">K3*L3*M3</f>
        <v>118921200</v>
      </c>
      <c r="O3" s="100">
        <v>1</v>
      </c>
      <c r="P3" s="103">
        <f t="shared" ref="P3:S7" si="1">+$K3*$M3</f>
        <v>29730300</v>
      </c>
      <c r="Q3" s="103">
        <f t="shared" si="1"/>
        <v>29730300</v>
      </c>
      <c r="R3" s="103">
        <f t="shared" si="1"/>
        <v>29730300</v>
      </c>
      <c r="S3" s="103">
        <f t="shared" si="1"/>
        <v>29730300</v>
      </c>
    </row>
    <row r="4" spans="1:19" s="85" customFormat="1" ht="16.5" hidden="1" x14ac:dyDescent="0.3">
      <c r="A4" s="82">
        <v>27</v>
      </c>
      <c r="B4" s="83" t="s">
        <v>36</v>
      </c>
      <c r="C4" s="83">
        <v>27001</v>
      </c>
      <c r="D4" s="99" t="s">
        <v>37</v>
      </c>
      <c r="E4" s="99" t="s">
        <v>642</v>
      </c>
      <c r="F4" s="99">
        <v>420208</v>
      </c>
      <c r="G4" s="99" t="s">
        <v>190</v>
      </c>
      <c r="H4" s="99" t="s">
        <v>188</v>
      </c>
      <c r="I4" s="99">
        <v>14</v>
      </c>
      <c r="J4" s="99" t="s">
        <v>189</v>
      </c>
      <c r="K4" s="99">
        <v>100</v>
      </c>
      <c r="L4" s="100">
        <v>4</v>
      </c>
      <c r="M4" s="101">
        <v>99101</v>
      </c>
      <c r="N4" s="102">
        <f t="shared" si="0"/>
        <v>39640400</v>
      </c>
      <c r="O4" s="100">
        <v>1</v>
      </c>
      <c r="P4" s="103">
        <f t="shared" si="1"/>
        <v>9910100</v>
      </c>
      <c r="Q4" s="103">
        <f t="shared" si="1"/>
        <v>9910100</v>
      </c>
      <c r="R4" s="103">
        <f t="shared" si="1"/>
        <v>9910100</v>
      </c>
      <c r="S4" s="103">
        <f t="shared" si="1"/>
        <v>9910100</v>
      </c>
    </row>
    <row r="5" spans="1:19" s="85" customFormat="1" ht="16.5" hidden="1" x14ac:dyDescent="0.3">
      <c r="A5" s="82">
        <v>27</v>
      </c>
      <c r="B5" s="83" t="s">
        <v>36</v>
      </c>
      <c r="C5" s="83">
        <v>27361</v>
      </c>
      <c r="D5" s="99" t="s">
        <v>532</v>
      </c>
      <c r="E5" s="99" t="s">
        <v>643</v>
      </c>
      <c r="F5" s="99">
        <v>420207</v>
      </c>
      <c r="G5" s="99" t="s">
        <v>187</v>
      </c>
      <c r="H5" s="99" t="s">
        <v>188</v>
      </c>
      <c r="I5" s="99">
        <v>14</v>
      </c>
      <c r="J5" s="99" t="s">
        <v>189</v>
      </c>
      <c r="K5" s="99">
        <v>60</v>
      </c>
      <c r="L5" s="100">
        <v>4</v>
      </c>
      <c r="M5" s="101">
        <v>99101</v>
      </c>
      <c r="N5" s="102">
        <f t="shared" si="0"/>
        <v>23784240</v>
      </c>
      <c r="O5" s="100">
        <v>1</v>
      </c>
      <c r="P5" s="103">
        <f t="shared" si="1"/>
        <v>5946060</v>
      </c>
      <c r="Q5" s="103">
        <f t="shared" si="1"/>
        <v>5946060</v>
      </c>
      <c r="R5" s="103">
        <f t="shared" si="1"/>
        <v>5946060</v>
      </c>
      <c r="S5" s="103">
        <f t="shared" si="1"/>
        <v>5946060</v>
      </c>
    </row>
    <row r="6" spans="1:19" s="85" customFormat="1" ht="16.5" hidden="1" x14ac:dyDescent="0.3">
      <c r="A6" s="82">
        <v>27</v>
      </c>
      <c r="B6" s="83" t="s">
        <v>36</v>
      </c>
      <c r="C6" s="83">
        <v>27361</v>
      </c>
      <c r="D6" s="99" t="s">
        <v>532</v>
      </c>
      <c r="E6" s="99" t="s">
        <v>643</v>
      </c>
      <c r="F6" s="99">
        <v>420208</v>
      </c>
      <c r="G6" s="99" t="s">
        <v>190</v>
      </c>
      <c r="H6" s="99" t="s">
        <v>188</v>
      </c>
      <c r="I6" s="99">
        <v>14</v>
      </c>
      <c r="J6" s="99" t="s">
        <v>189</v>
      </c>
      <c r="K6" s="99">
        <v>30</v>
      </c>
      <c r="L6" s="100">
        <v>4</v>
      </c>
      <c r="M6" s="101">
        <v>99101</v>
      </c>
      <c r="N6" s="102">
        <f t="shared" si="0"/>
        <v>11892120</v>
      </c>
      <c r="O6" s="104">
        <v>1</v>
      </c>
      <c r="P6" s="103">
        <f t="shared" si="1"/>
        <v>2973030</v>
      </c>
      <c r="Q6" s="103">
        <f t="shared" si="1"/>
        <v>2973030</v>
      </c>
      <c r="R6" s="103">
        <f t="shared" si="1"/>
        <v>2973030</v>
      </c>
      <c r="S6" s="103">
        <f t="shared" si="1"/>
        <v>2973030</v>
      </c>
    </row>
    <row r="7" spans="1:19" s="85" customFormat="1" ht="16.5" hidden="1" x14ac:dyDescent="0.3">
      <c r="A7" s="86">
        <v>27</v>
      </c>
      <c r="B7" s="84" t="s">
        <v>36</v>
      </c>
      <c r="C7" s="84">
        <v>27001</v>
      </c>
      <c r="D7" s="99" t="s">
        <v>37</v>
      </c>
      <c r="E7" s="99" t="s">
        <v>642</v>
      </c>
      <c r="F7" s="100">
        <v>420201</v>
      </c>
      <c r="G7" s="100" t="s">
        <v>75</v>
      </c>
      <c r="H7" s="100" t="s">
        <v>76</v>
      </c>
      <c r="I7" s="100">
        <v>11</v>
      </c>
      <c r="J7" s="100" t="s">
        <v>14</v>
      </c>
      <c r="K7" s="100">
        <v>720</v>
      </c>
      <c r="L7" s="100">
        <v>4</v>
      </c>
      <c r="M7" s="101">
        <v>99101</v>
      </c>
      <c r="N7" s="105">
        <f t="shared" ref="N7:N46" si="2">K7*L7*M7</f>
        <v>285410880</v>
      </c>
      <c r="O7" s="104">
        <v>4</v>
      </c>
      <c r="P7" s="103">
        <f t="shared" si="1"/>
        <v>71352720</v>
      </c>
      <c r="Q7" s="103">
        <f t="shared" si="1"/>
        <v>71352720</v>
      </c>
      <c r="R7" s="103">
        <f t="shared" si="1"/>
        <v>71352720</v>
      </c>
      <c r="S7" s="103">
        <f t="shared" ref="Q7:S46" si="3">+$K7*$M7</f>
        <v>71352720</v>
      </c>
    </row>
    <row r="8" spans="1:19" s="85" customFormat="1" ht="16.5" hidden="1" x14ac:dyDescent="0.3">
      <c r="A8" s="86">
        <v>27</v>
      </c>
      <c r="B8" s="84" t="s">
        <v>36</v>
      </c>
      <c r="C8" s="84">
        <v>27001</v>
      </c>
      <c r="D8" s="99" t="s">
        <v>37</v>
      </c>
      <c r="E8" s="99" t="s">
        <v>642</v>
      </c>
      <c r="F8" s="100">
        <v>420202</v>
      </c>
      <c r="G8" s="100" t="s">
        <v>77</v>
      </c>
      <c r="H8" s="100" t="s">
        <v>76</v>
      </c>
      <c r="I8" s="100">
        <v>11</v>
      </c>
      <c r="J8" s="100" t="s">
        <v>14</v>
      </c>
      <c r="K8" s="100">
        <v>310</v>
      </c>
      <c r="L8" s="100">
        <v>4</v>
      </c>
      <c r="M8" s="101">
        <v>99101</v>
      </c>
      <c r="N8" s="105">
        <f t="shared" si="2"/>
        <v>122885240</v>
      </c>
      <c r="O8" s="104">
        <v>4</v>
      </c>
      <c r="P8" s="103">
        <f t="shared" ref="P8:P46" si="4">+$K8*$M8</f>
        <v>30721310</v>
      </c>
      <c r="Q8" s="103">
        <f t="shared" si="3"/>
        <v>30721310</v>
      </c>
      <c r="R8" s="103">
        <f t="shared" si="3"/>
        <v>30721310</v>
      </c>
      <c r="S8" s="103">
        <f t="shared" si="3"/>
        <v>30721310</v>
      </c>
    </row>
    <row r="9" spans="1:19" s="85" customFormat="1" ht="16.5" hidden="1" x14ac:dyDescent="0.3">
      <c r="A9" s="86">
        <v>27</v>
      </c>
      <c r="B9" s="84" t="s">
        <v>36</v>
      </c>
      <c r="C9" s="84">
        <v>27025</v>
      </c>
      <c r="D9" s="100" t="s">
        <v>159</v>
      </c>
      <c r="E9" s="100" t="s">
        <v>643</v>
      </c>
      <c r="F9" s="100">
        <v>420201</v>
      </c>
      <c r="G9" s="100" t="s">
        <v>75</v>
      </c>
      <c r="H9" s="100" t="s">
        <v>76</v>
      </c>
      <c r="I9" s="100">
        <v>11</v>
      </c>
      <c r="J9" s="100" t="s">
        <v>14</v>
      </c>
      <c r="K9" s="100">
        <f>150+70</f>
        <v>220</v>
      </c>
      <c r="L9" s="100">
        <v>4</v>
      </c>
      <c r="M9" s="101">
        <v>99101</v>
      </c>
      <c r="N9" s="105">
        <f t="shared" si="2"/>
        <v>87208880</v>
      </c>
      <c r="O9" s="104">
        <v>3</v>
      </c>
      <c r="P9" s="103">
        <f t="shared" si="4"/>
        <v>21802220</v>
      </c>
      <c r="Q9" s="103">
        <f t="shared" si="3"/>
        <v>21802220</v>
      </c>
      <c r="R9" s="103">
        <f t="shared" si="3"/>
        <v>21802220</v>
      </c>
      <c r="S9" s="103">
        <f t="shared" si="3"/>
        <v>21802220</v>
      </c>
    </row>
    <row r="10" spans="1:19" s="85" customFormat="1" ht="16.5" hidden="1" x14ac:dyDescent="0.3">
      <c r="A10" s="86">
        <v>27</v>
      </c>
      <c r="B10" s="84" t="s">
        <v>36</v>
      </c>
      <c r="C10" s="84">
        <v>27025</v>
      </c>
      <c r="D10" s="100" t="s">
        <v>159</v>
      </c>
      <c r="E10" s="100" t="s">
        <v>643</v>
      </c>
      <c r="F10" s="100">
        <v>420202</v>
      </c>
      <c r="G10" s="100" t="s">
        <v>77</v>
      </c>
      <c r="H10" s="100" t="s">
        <v>76</v>
      </c>
      <c r="I10" s="100">
        <v>11</v>
      </c>
      <c r="J10" s="100" t="s">
        <v>14</v>
      </c>
      <c r="K10" s="100">
        <v>60</v>
      </c>
      <c r="L10" s="100">
        <v>4</v>
      </c>
      <c r="M10" s="101">
        <v>99101</v>
      </c>
      <c r="N10" s="105">
        <f t="shared" si="2"/>
        <v>23784240</v>
      </c>
      <c r="O10" s="104">
        <v>3</v>
      </c>
      <c r="P10" s="103">
        <f t="shared" si="4"/>
        <v>5946060</v>
      </c>
      <c r="Q10" s="103">
        <f t="shared" si="3"/>
        <v>5946060</v>
      </c>
      <c r="R10" s="103">
        <f t="shared" si="3"/>
        <v>5946060</v>
      </c>
      <c r="S10" s="103">
        <f t="shared" si="3"/>
        <v>5946060</v>
      </c>
    </row>
    <row r="11" spans="1:19" s="85" customFormat="1" ht="16.5" hidden="1" x14ac:dyDescent="0.3">
      <c r="A11" s="86">
        <v>27</v>
      </c>
      <c r="B11" s="84" t="s">
        <v>36</v>
      </c>
      <c r="C11" s="84">
        <v>27050</v>
      </c>
      <c r="D11" s="100" t="s">
        <v>160</v>
      </c>
      <c r="E11" s="99" t="s">
        <v>642</v>
      </c>
      <c r="F11" s="100">
        <v>420201</v>
      </c>
      <c r="G11" s="100" t="s">
        <v>75</v>
      </c>
      <c r="H11" s="100" t="s">
        <v>76</v>
      </c>
      <c r="I11" s="100">
        <v>11</v>
      </c>
      <c r="J11" s="100" t="s">
        <v>14</v>
      </c>
      <c r="K11" s="100">
        <v>60</v>
      </c>
      <c r="L11" s="100">
        <v>4</v>
      </c>
      <c r="M11" s="101">
        <v>99101</v>
      </c>
      <c r="N11" s="105">
        <f t="shared" si="2"/>
        <v>23784240</v>
      </c>
      <c r="O11" s="104">
        <v>4</v>
      </c>
      <c r="P11" s="103">
        <f t="shared" si="4"/>
        <v>5946060</v>
      </c>
      <c r="Q11" s="103">
        <f t="shared" si="3"/>
        <v>5946060</v>
      </c>
      <c r="R11" s="103">
        <f t="shared" si="3"/>
        <v>5946060</v>
      </c>
      <c r="S11" s="103">
        <f t="shared" si="3"/>
        <v>5946060</v>
      </c>
    </row>
    <row r="12" spans="1:19" s="85" customFormat="1" ht="16.5" hidden="1" x14ac:dyDescent="0.3">
      <c r="A12" s="86">
        <v>27</v>
      </c>
      <c r="B12" s="84" t="s">
        <v>36</v>
      </c>
      <c r="C12" s="84">
        <v>27050</v>
      </c>
      <c r="D12" s="100" t="s">
        <v>160</v>
      </c>
      <c r="E12" s="99" t="s">
        <v>642</v>
      </c>
      <c r="F12" s="100">
        <v>420202</v>
      </c>
      <c r="G12" s="100" t="s">
        <v>77</v>
      </c>
      <c r="H12" s="100" t="s">
        <v>76</v>
      </c>
      <c r="I12" s="100">
        <v>11</v>
      </c>
      <c r="J12" s="100" t="s">
        <v>14</v>
      </c>
      <c r="K12" s="100">
        <v>30</v>
      </c>
      <c r="L12" s="100">
        <v>4</v>
      </c>
      <c r="M12" s="101">
        <v>99101</v>
      </c>
      <c r="N12" s="105">
        <f t="shared" si="2"/>
        <v>11892120</v>
      </c>
      <c r="O12" s="104">
        <v>4</v>
      </c>
      <c r="P12" s="103">
        <f t="shared" si="4"/>
        <v>2973030</v>
      </c>
      <c r="Q12" s="103">
        <f t="shared" si="3"/>
        <v>2973030</v>
      </c>
      <c r="R12" s="103">
        <f t="shared" si="3"/>
        <v>2973030</v>
      </c>
      <c r="S12" s="103">
        <f t="shared" si="3"/>
        <v>2973030</v>
      </c>
    </row>
    <row r="13" spans="1:19" s="85" customFormat="1" ht="16.5" hidden="1" x14ac:dyDescent="0.3">
      <c r="A13" s="86">
        <v>27</v>
      </c>
      <c r="B13" s="84" t="s">
        <v>36</v>
      </c>
      <c r="C13" s="84">
        <v>27073</v>
      </c>
      <c r="D13" s="100" t="s">
        <v>161</v>
      </c>
      <c r="E13" s="100" t="s">
        <v>644</v>
      </c>
      <c r="F13" s="100">
        <v>420201</v>
      </c>
      <c r="G13" s="100" t="s">
        <v>75</v>
      </c>
      <c r="H13" s="100" t="s">
        <v>76</v>
      </c>
      <c r="I13" s="100">
        <v>11</v>
      </c>
      <c r="J13" s="100" t="s">
        <v>14</v>
      </c>
      <c r="K13" s="100">
        <v>60</v>
      </c>
      <c r="L13" s="100">
        <v>4</v>
      </c>
      <c r="M13" s="101">
        <v>99101</v>
      </c>
      <c r="N13" s="105">
        <f t="shared" si="2"/>
        <v>23784240</v>
      </c>
      <c r="O13" s="104">
        <v>5</v>
      </c>
      <c r="P13" s="103">
        <f t="shared" si="4"/>
        <v>5946060</v>
      </c>
      <c r="Q13" s="103">
        <f t="shared" si="3"/>
        <v>5946060</v>
      </c>
      <c r="R13" s="103">
        <f t="shared" si="3"/>
        <v>5946060</v>
      </c>
      <c r="S13" s="103">
        <f t="shared" si="3"/>
        <v>5946060</v>
      </c>
    </row>
    <row r="14" spans="1:19" s="85" customFormat="1" ht="16.5" hidden="1" x14ac:dyDescent="0.3">
      <c r="A14" s="86">
        <v>27</v>
      </c>
      <c r="B14" s="84" t="s">
        <v>36</v>
      </c>
      <c r="C14" s="84">
        <v>27073</v>
      </c>
      <c r="D14" s="100" t="s">
        <v>161</v>
      </c>
      <c r="E14" s="100" t="s">
        <v>644</v>
      </c>
      <c r="F14" s="100">
        <v>420202</v>
      </c>
      <c r="G14" s="100" t="s">
        <v>77</v>
      </c>
      <c r="H14" s="100" t="s">
        <v>76</v>
      </c>
      <c r="I14" s="100">
        <v>11</v>
      </c>
      <c r="J14" s="100" t="s">
        <v>14</v>
      </c>
      <c r="K14" s="100">
        <v>20</v>
      </c>
      <c r="L14" s="100">
        <v>4</v>
      </c>
      <c r="M14" s="101">
        <v>99101</v>
      </c>
      <c r="N14" s="105">
        <f t="shared" si="2"/>
        <v>7928080</v>
      </c>
      <c r="O14" s="104">
        <v>5</v>
      </c>
      <c r="P14" s="103">
        <f t="shared" si="4"/>
        <v>1982020</v>
      </c>
      <c r="Q14" s="103">
        <f t="shared" si="3"/>
        <v>1982020</v>
      </c>
      <c r="R14" s="103">
        <f t="shared" si="3"/>
        <v>1982020</v>
      </c>
      <c r="S14" s="103">
        <f t="shared" si="3"/>
        <v>1982020</v>
      </c>
    </row>
    <row r="15" spans="1:19" s="85" customFormat="1" ht="16.5" x14ac:dyDescent="0.3">
      <c r="A15" s="86">
        <v>27</v>
      </c>
      <c r="B15" s="84" t="s">
        <v>36</v>
      </c>
      <c r="C15" s="84">
        <v>27075</v>
      </c>
      <c r="D15" s="100" t="s">
        <v>162</v>
      </c>
      <c r="E15" s="100" t="s">
        <v>646</v>
      </c>
      <c r="F15" s="100">
        <v>420201</v>
      </c>
      <c r="G15" s="100" t="s">
        <v>75</v>
      </c>
      <c r="H15" s="100" t="s">
        <v>76</v>
      </c>
      <c r="I15" s="100">
        <v>11</v>
      </c>
      <c r="J15" s="100" t="s">
        <v>14</v>
      </c>
      <c r="K15" s="100">
        <v>120</v>
      </c>
      <c r="L15" s="100">
        <v>4</v>
      </c>
      <c r="M15" s="101">
        <v>99101</v>
      </c>
      <c r="N15" s="105">
        <f t="shared" si="2"/>
        <v>47568480</v>
      </c>
      <c r="O15" s="104">
        <v>2</v>
      </c>
      <c r="P15" s="103">
        <f t="shared" si="4"/>
        <v>11892120</v>
      </c>
      <c r="Q15" s="103">
        <f t="shared" si="3"/>
        <v>11892120</v>
      </c>
      <c r="R15" s="103">
        <f t="shared" si="3"/>
        <v>11892120</v>
      </c>
      <c r="S15" s="103">
        <f t="shared" si="3"/>
        <v>11892120</v>
      </c>
    </row>
    <row r="16" spans="1:19" s="85" customFormat="1" ht="16.5" x14ac:dyDescent="0.3">
      <c r="A16" s="86">
        <v>27</v>
      </c>
      <c r="B16" s="84" t="s">
        <v>36</v>
      </c>
      <c r="C16" s="84">
        <v>27075</v>
      </c>
      <c r="D16" s="100" t="s">
        <v>162</v>
      </c>
      <c r="E16" s="100" t="s">
        <v>646</v>
      </c>
      <c r="F16" s="100">
        <v>420202</v>
      </c>
      <c r="G16" s="100" t="s">
        <v>77</v>
      </c>
      <c r="H16" s="100" t="s">
        <v>76</v>
      </c>
      <c r="I16" s="100">
        <v>11</v>
      </c>
      <c r="J16" s="100" t="s">
        <v>14</v>
      </c>
      <c r="K16" s="100">
        <v>30</v>
      </c>
      <c r="L16" s="100">
        <v>4</v>
      </c>
      <c r="M16" s="101">
        <v>99101</v>
      </c>
      <c r="N16" s="105">
        <f t="shared" si="2"/>
        <v>11892120</v>
      </c>
      <c r="O16" s="104">
        <v>2</v>
      </c>
      <c r="P16" s="103">
        <f t="shared" si="4"/>
        <v>2973030</v>
      </c>
      <c r="Q16" s="103">
        <f t="shared" si="3"/>
        <v>2973030</v>
      </c>
      <c r="R16" s="103">
        <f t="shared" si="3"/>
        <v>2973030</v>
      </c>
      <c r="S16" s="103">
        <f t="shared" si="3"/>
        <v>2973030</v>
      </c>
    </row>
    <row r="17" spans="1:19" s="85" customFormat="1" ht="16.5" hidden="1" x14ac:dyDescent="0.3">
      <c r="A17" s="86">
        <v>27</v>
      </c>
      <c r="B17" s="84" t="s">
        <v>36</v>
      </c>
      <c r="C17" s="84">
        <v>27077</v>
      </c>
      <c r="D17" s="100" t="s">
        <v>163</v>
      </c>
      <c r="E17" s="100" t="s">
        <v>643</v>
      </c>
      <c r="F17" s="100">
        <v>420201</v>
      </c>
      <c r="G17" s="100" t="s">
        <v>75</v>
      </c>
      <c r="H17" s="100" t="s">
        <v>76</v>
      </c>
      <c r="I17" s="100">
        <v>11</v>
      </c>
      <c r="J17" s="100" t="s">
        <v>14</v>
      </c>
      <c r="K17" s="100">
        <v>235</v>
      </c>
      <c r="L17" s="100">
        <v>4</v>
      </c>
      <c r="M17" s="101">
        <v>99101</v>
      </c>
      <c r="N17" s="105">
        <f t="shared" si="2"/>
        <v>93154940</v>
      </c>
      <c r="O17" s="104">
        <v>3</v>
      </c>
      <c r="P17" s="103">
        <f t="shared" si="4"/>
        <v>23288735</v>
      </c>
      <c r="Q17" s="103">
        <f t="shared" si="3"/>
        <v>23288735</v>
      </c>
      <c r="R17" s="103">
        <f t="shared" si="3"/>
        <v>23288735</v>
      </c>
      <c r="S17" s="103">
        <f t="shared" si="3"/>
        <v>23288735</v>
      </c>
    </row>
    <row r="18" spans="1:19" s="85" customFormat="1" ht="16.5" hidden="1" x14ac:dyDescent="0.3">
      <c r="A18" s="86">
        <v>27</v>
      </c>
      <c r="B18" s="84" t="s">
        <v>36</v>
      </c>
      <c r="C18" s="84">
        <v>27077</v>
      </c>
      <c r="D18" s="100" t="s">
        <v>163</v>
      </c>
      <c r="E18" s="100" t="s">
        <v>643</v>
      </c>
      <c r="F18" s="100">
        <v>420202</v>
      </c>
      <c r="G18" s="100" t="s">
        <v>77</v>
      </c>
      <c r="H18" s="100" t="s">
        <v>76</v>
      </c>
      <c r="I18" s="100">
        <v>11</v>
      </c>
      <c r="J18" s="100" t="s">
        <v>14</v>
      </c>
      <c r="K18" s="100">
        <v>95</v>
      </c>
      <c r="L18" s="100">
        <v>4</v>
      </c>
      <c r="M18" s="101">
        <v>99101</v>
      </c>
      <c r="N18" s="105">
        <f t="shared" si="2"/>
        <v>37658380</v>
      </c>
      <c r="O18" s="104">
        <v>3</v>
      </c>
      <c r="P18" s="103">
        <f t="shared" si="4"/>
        <v>9414595</v>
      </c>
      <c r="Q18" s="103">
        <f t="shared" si="3"/>
        <v>9414595</v>
      </c>
      <c r="R18" s="103">
        <f t="shared" si="3"/>
        <v>9414595</v>
      </c>
      <c r="S18" s="103">
        <f t="shared" si="3"/>
        <v>9414595</v>
      </c>
    </row>
    <row r="19" spans="1:19" s="85" customFormat="1" ht="16.5" hidden="1" x14ac:dyDescent="0.3">
      <c r="A19" s="86">
        <v>27</v>
      </c>
      <c r="B19" s="84" t="s">
        <v>36</v>
      </c>
      <c r="C19" s="84">
        <v>27160</v>
      </c>
      <c r="D19" s="100" t="s">
        <v>164</v>
      </c>
      <c r="E19" s="100" t="s">
        <v>644</v>
      </c>
      <c r="F19" s="100">
        <v>420201</v>
      </c>
      <c r="G19" s="100" t="s">
        <v>75</v>
      </c>
      <c r="H19" s="100" t="s">
        <v>76</v>
      </c>
      <c r="I19" s="100">
        <v>11</v>
      </c>
      <c r="J19" s="100" t="s">
        <v>14</v>
      </c>
      <c r="K19" s="100">
        <v>60</v>
      </c>
      <c r="L19" s="100">
        <v>4</v>
      </c>
      <c r="M19" s="101">
        <v>99101</v>
      </c>
      <c r="N19" s="105">
        <f t="shared" si="2"/>
        <v>23784240</v>
      </c>
      <c r="O19" s="104">
        <v>5</v>
      </c>
      <c r="P19" s="103">
        <f t="shared" si="4"/>
        <v>5946060</v>
      </c>
      <c r="Q19" s="103">
        <f t="shared" si="3"/>
        <v>5946060</v>
      </c>
      <c r="R19" s="103">
        <f t="shared" si="3"/>
        <v>5946060</v>
      </c>
      <c r="S19" s="103">
        <f t="shared" si="3"/>
        <v>5946060</v>
      </c>
    </row>
    <row r="20" spans="1:19" s="85" customFormat="1" ht="16.5" hidden="1" x14ac:dyDescent="0.3">
      <c r="A20" s="86">
        <v>27</v>
      </c>
      <c r="B20" s="84" t="s">
        <v>36</v>
      </c>
      <c r="C20" s="84">
        <v>27160</v>
      </c>
      <c r="D20" s="100" t="s">
        <v>164</v>
      </c>
      <c r="E20" s="100" t="s">
        <v>644</v>
      </c>
      <c r="F20" s="100">
        <v>420202</v>
      </c>
      <c r="G20" s="100" t="s">
        <v>77</v>
      </c>
      <c r="H20" s="100" t="s">
        <v>76</v>
      </c>
      <c r="I20" s="100">
        <v>11</v>
      </c>
      <c r="J20" s="100" t="s">
        <v>14</v>
      </c>
      <c r="K20" s="100">
        <v>30</v>
      </c>
      <c r="L20" s="100">
        <v>4</v>
      </c>
      <c r="M20" s="101">
        <v>99101</v>
      </c>
      <c r="N20" s="105">
        <f t="shared" si="2"/>
        <v>11892120</v>
      </c>
      <c r="O20" s="104">
        <v>5</v>
      </c>
      <c r="P20" s="103">
        <f t="shared" si="4"/>
        <v>2973030</v>
      </c>
      <c r="Q20" s="103">
        <f t="shared" si="3"/>
        <v>2973030</v>
      </c>
      <c r="R20" s="103">
        <f t="shared" si="3"/>
        <v>2973030</v>
      </c>
      <c r="S20" s="103">
        <f t="shared" si="3"/>
        <v>2973030</v>
      </c>
    </row>
    <row r="21" spans="1:19" s="85" customFormat="1" ht="16.5" hidden="1" x14ac:dyDescent="0.3">
      <c r="A21" s="86">
        <v>27</v>
      </c>
      <c r="B21" s="84" t="s">
        <v>36</v>
      </c>
      <c r="C21" s="84">
        <v>27413</v>
      </c>
      <c r="D21" s="100" t="s">
        <v>165</v>
      </c>
      <c r="E21" s="99" t="s">
        <v>642</v>
      </c>
      <c r="F21" s="100">
        <v>420201</v>
      </c>
      <c r="G21" s="100" t="s">
        <v>75</v>
      </c>
      <c r="H21" s="100" t="s">
        <v>76</v>
      </c>
      <c r="I21" s="100">
        <v>11</v>
      </c>
      <c r="J21" s="100" t="s">
        <v>14</v>
      </c>
      <c r="K21" s="100">
        <v>60</v>
      </c>
      <c r="L21" s="100">
        <v>4</v>
      </c>
      <c r="M21" s="101">
        <v>99101</v>
      </c>
      <c r="N21" s="105">
        <f t="shared" si="2"/>
        <v>23784240</v>
      </c>
      <c r="O21" s="104">
        <v>4</v>
      </c>
      <c r="P21" s="103">
        <f t="shared" si="4"/>
        <v>5946060</v>
      </c>
      <c r="Q21" s="103">
        <f t="shared" si="3"/>
        <v>5946060</v>
      </c>
      <c r="R21" s="103">
        <f t="shared" si="3"/>
        <v>5946060</v>
      </c>
      <c r="S21" s="103">
        <f t="shared" si="3"/>
        <v>5946060</v>
      </c>
    </row>
    <row r="22" spans="1:19" s="85" customFormat="1" ht="16.5" hidden="1" x14ac:dyDescent="0.3">
      <c r="A22" s="86">
        <v>27</v>
      </c>
      <c r="B22" s="84" t="s">
        <v>36</v>
      </c>
      <c r="C22" s="84">
        <v>27413</v>
      </c>
      <c r="D22" s="100" t="s">
        <v>165</v>
      </c>
      <c r="E22" s="99" t="s">
        <v>642</v>
      </c>
      <c r="F22" s="100">
        <v>420202</v>
      </c>
      <c r="G22" s="100" t="s">
        <v>77</v>
      </c>
      <c r="H22" s="100" t="s">
        <v>76</v>
      </c>
      <c r="I22" s="100">
        <v>11</v>
      </c>
      <c r="J22" s="100" t="s">
        <v>14</v>
      </c>
      <c r="K22" s="100">
        <v>30</v>
      </c>
      <c r="L22" s="100">
        <v>4</v>
      </c>
      <c r="M22" s="101">
        <v>99101</v>
      </c>
      <c r="N22" s="105">
        <f t="shared" si="2"/>
        <v>11892120</v>
      </c>
      <c r="O22" s="104">
        <v>4</v>
      </c>
      <c r="P22" s="103">
        <f t="shared" si="4"/>
        <v>2973030</v>
      </c>
      <c r="Q22" s="103">
        <f t="shared" si="3"/>
        <v>2973030</v>
      </c>
      <c r="R22" s="103">
        <f t="shared" si="3"/>
        <v>2973030</v>
      </c>
      <c r="S22" s="103">
        <f t="shared" si="3"/>
        <v>2973030</v>
      </c>
    </row>
    <row r="23" spans="1:19" s="85" customFormat="1" ht="16.5" hidden="1" x14ac:dyDescent="0.3">
      <c r="A23" s="86">
        <v>27</v>
      </c>
      <c r="B23" s="84" t="s">
        <v>36</v>
      </c>
      <c r="C23" s="84">
        <v>27430</v>
      </c>
      <c r="D23" s="100" t="s">
        <v>166</v>
      </c>
      <c r="E23" s="100" t="s">
        <v>643</v>
      </c>
      <c r="F23" s="100">
        <v>420201</v>
      </c>
      <c r="G23" s="100" t="s">
        <v>75</v>
      </c>
      <c r="H23" s="100" t="s">
        <v>76</v>
      </c>
      <c r="I23" s="100">
        <v>11</v>
      </c>
      <c r="J23" s="100" t="s">
        <v>14</v>
      </c>
      <c r="K23" s="100">
        <v>90</v>
      </c>
      <c r="L23" s="100">
        <v>4</v>
      </c>
      <c r="M23" s="101">
        <v>99101</v>
      </c>
      <c r="N23" s="105">
        <f t="shared" si="2"/>
        <v>35676360</v>
      </c>
      <c r="O23" s="104">
        <v>3</v>
      </c>
      <c r="P23" s="103">
        <f t="shared" si="4"/>
        <v>8919090</v>
      </c>
      <c r="Q23" s="103">
        <f t="shared" si="3"/>
        <v>8919090</v>
      </c>
      <c r="R23" s="103">
        <f t="shared" si="3"/>
        <v>8919090</v>
      </c>
      <c r="S23" s="103">
        <f t="shared" si="3"/>
        <v>8919090</v>
      </c>
    </row>
    <row r="24" spans="1:19" s="85" customFormat="1" ht="16.5" hidden="1" x14ac:dyDescent="0.3">
      <c r="A24" s="86">
        <v>27</v>
      </c>
      <c r="B24" s="84" t="s">
        <v>36</v>
      </c>
      <c r="C24" s="84">
        <v>27430</v>
      </c>
      <c r="D24" s="100" t="s">
        <v>166</v>
      </c>
      <c r="E24" s="100" t="s">
        <v>643</v>
      </c>
      <c r="F24" s="100">
        <v>420202</v>
      </c>
      <c r="G24" s="100" t="s">
        <v>77</v>
      </c>
      <c r="H24" s="100" t="s">
        <v>76</v>
      </c>
      <c r="I24" s="100">
        <v>11</v>
      </c>
      <c r="J24" s="100" t="s">
        <v>14</v>
      </c>
      <c r="K24" s="100">
        <v>30</v>
      </c>
      <c r="L24" s="100">
        <v>4</v>
      </c>
      <c r="M24" s="101">
        <v>99101</v>
      </c>
      <c r="N24" s="105">
        <f t="shared" si="2"/>
        <v>11892120</v>
      </c>
      <c r="O24" s="104">
        <v>3</v>
      </c>
      <c r="P24" s="103">
        <f t="shared" si="4"/>
        <v>2973030</v>
      </c>
      <c r="Q24" s="103">
        <f t="shared" si="3"/>
        <v>2973030</v>
      </c>
      <c r="R24" s="103">
        <f t="shared" si="3"/>
        <v>2973030</v>
      </c>
      <c r="S24" s="103">
        <f t="shared" si="3"/>
        <v>2973030</v>
      </c>
    </row>
    <row r="25" spans="1:19" s="85" customFormat="1" ht="16.5" x14ac:dyDescent="0.3">
      <c r="A25" s="86">
        <v>27</v>
      </c>
      <c r="B25" s="84" t="s">
        <v>36</v>
      </c>
      <c r="C25" s="84">
        <v>27495</v>
      </c>
      <c r="D25" s="100" t="s">
        <v>167</v>
      </c>
      <c r="E25" s="100" t="s">
        <v>646</v>
      </c>
      <c r="F25" s="100">
        <v>420201</v>
      </c>
      <c r="G25" s="100" t="s">
        <v>75</v>
      </c>
      <c r="H25" s="100" t="s">
        <v>76</v>
      </c>
      <c r="I25" s="100">
        <v>11</v>
      </c>
      <c r="J25" s="100" t="s">
        <v>14</v>
      </c>
      <c r="K25" s="100">
        <v>90</v>
      </c>
      <c r="L25" s="100">
        <v>4</v>
      </c>
      <c r="M25" s="101">
        <v>99101</v>
      </c>
      <c r="N25" s="105">
        <f t="shared" si="2"/>
        <v>35676360</v>
      </c>
      <c r="O25" s="104">
        <v>2</v>
      </c>
      <c r="P25" s="103">
        <f t="shared" si="4"/>
        <v>8919090</v>
      </c>
      <c r="Q25" s="103">
        <f t="shared" si="3"/>
        <v>8919090</v>
      </c>
      <c r="R25" s="103">
        <f t="shared" si="3"/>
        <v>8919090</v>
      </c>
      <c r="S25" s="103">
        <f t="shared" si="3"/>
        <v>8919090</v>
      </c>
    </row>
    <row r="26" spans="1:19" s="85" customFormat="1" ht="16.5" x14ac:dyDescent="0.3">
      <c r="A26" s="86">
        <v>27</v>
      </c>
      <c r="B26" s="84" t="s">
        <v>36</v>
      </c>
      <c r="C26" s="84">
        <v>27495</v>
      </c>
      <c r="D26" s="100" t="s">
        <v>167</v>
      </c>
      <c r="E26" s="100" t="s">
        <v>646</v>
      </c>
      <c r="F26" s="100">
        <v>420202</v>
      </c>
      <c r="G26" s="100" t="s">
        <v>77</v>
      </c>
      <c r="H26" s="100" t="s">
        <v>76</v>
      </c>
      <c r="I26" s="100">
        <v>11</v>
      </c>
      <c r="J26" s="100" t="s">
        <v>14</v>
      </c>
      <c r="K26" s="100">
        <v>30</v>
      </c>
      <c r="L26" s="100">
        <v>4</v>
      </c>
      <c r="M26" s="101">
        <v>99101</v>
      </c>
      <c r="N26" s="105">
        <f t="shared" si="2"/>
        <v>11892120</v>
      </c>
      <c r="O26" s="104">
        <v>2</v>
      </c>
      <c r="P26" s="103">
        <f t="shared" si="4"/>
        <v>2973030</v>
      </c>
      <c r="Q26" s="103">
        <f t="shared" si="3"/>
        <v>2973030</v>
      </c>
      <c r="R26" s="103">
        <f t="shared" si="3"/>
        <v>2973030</v>
      </c>
      <c r="S26" s="103">
        <f t="shared" si="3"/>
        <v>2973030</v>
      </c>
    </row>
    <row r="27" spans="1:19" s="85" customFormat="1" ht="16.5" hidden="1" x14ac:dyDescent="0.3">
      <c r="A27" s="86">
        <v>27</v>
      </c>
      <c r="B27" s="84" t="s">
        <v>36</v>
      </c>
      <c r="C27" s="84">
        <v>27660</v>
      </c>
      <c r="D27" s="100" t="s">
        <v>168</v>
      </c>
      <c r="E27" s="100" t="s">
        <v>644</v>
      </c>
      <c r="F27" s="100">
        <v>420201</v>
      </c>
      <c r="G27" s="100" t="s">
        <v>75</v>
      </c>
      <c r="H27" s="100" t="s">
        <v>76</v>
      </c>
      <c r="I27" s="100">
        <v>11</v>
      </c>
      <c r="J27" s="100" t="s">
        <v>14</v>
      </c>
      <c r="K27" s="100">
        <v>70</v>
      </c>
      <c r="L27" s="100">
        <v>4</v>
      </c>
      <c r="M27" s="101">
        <v>99101</v>
      </c>
      <c r="N27" s="105">
        <f t="shared" si="2"/>
        <v>27748280</v>
      </c>
      <c r="O27" s="104">
        <v>5</v>
      </c>
      <c r="P27" s="103">
        <f t="shared" si="4"/>
        <v>6937070</v>
      </c>
      <c r="Q27" s="103">
        <f t="shared" si="3"/>
        <v>6937070</v>
      </c>
      <c r="R27" s="103">
        <f t="shared" si="3"/>
        <v>6937070</v>
      </c>
      <c r="S27" s="103">
        <f t="shared" si="3"/>
        <v>6937070</v>
      </c>
    </row>
    <row r="28" spans="1:19" s="85" customFormat="1" ht="16.5" hidden="1" x14ac:dyDescent="0.3">
      <c r="A28" s="86">
        <v>27</v>
      </c>
      <c r="B28" s="84" t="s">
        <v>36</v>
      </c>
      <c r="C28" s="84">
        <v>27660</v>
      </c>
      <c r="D28" s="100" t="s">
        <v>168</v>
      </c>
      <c r="E28" s="100" t="s">
        <v>644</v>
      </c>
      <c r="F28" s="100">
        <v>420202</v>
      </c>
      <c r="G28" s="100" t="s">
        <v>77</v>
      </c>
      <c r="H28" s="100" t="s">
        <v>76</v>
      </c>
      <c r="I28" s="100">
        <v>11</v>
      </c>
      <c r="J28" s="100" t="s">
        <v>14</v>
      </c>
      <c r="K28" s="100">
        <v>20</v>
      </c>
      <c r="L28" s="100">
        <v>4</v>
      </c>
      <c r="M28" s="101">
        <v>99101</v>
      </c>
      <c r="N28" s="105">
        <f t="shared" si="2"/>
        <v>7928080</v>
      </c>
      <c r="O28" s="104">
        <v>5</v>
      </c>
      <c r="P28" s="103">
        <f t="shared" si="4"/>
        <v>1982020</v>
      </c>
      <c r="Q28" s="103">
        <f t="shared" si="3"/>
        <v>1982020</v>
      </c>
      <c r="R28" s="103">
        <f t="shared" si="3"/>
        <v>1982020</v>
      </c>
      <c r="S28" s="103">
        <f t="shared" si="3"/>
        <v>1982020</v>
      </c>
    </row>
    <row r="29" spans="1:19" s="85" customFormat="1" ht="16.5" hidden="1" x14ac:dyDescent="0.3">
      <c r="A29" s="86">
        <v>27</v>
      </c>
      <c r="B29" s="84" t="s">
        <v>36</v>
      </c>
      <c r="C29" s="84">
        <v>27787</v>
      </c>
      <c r="D29" s="100" t="s">
        <v>169</v>
      </c>
      <c r="E29" s="100" t="s">
        <v>644</v>
      </c>
      <c r="F29" s="100">
        <v>420201</v>
      </c>
      <c r="G29" s="100" t="s">
        <v>75</v>
      </c>
      <c r="H29" s="100" t="s">
        <v>76</v>
      </c>
      <c r="I29" s="100">
        <v>11</v>
      </c>
      <c r="J29" s="100" t="s">
        <v>14</v>
      </c>
      <c r="K29" s="100">
        <v>250</v>
      </c>
      <c r="L29" s="100">
        <v>4</v>
      </c>
      <c r="M29" s="101">
        <v>99101</v>
      </c>
      <c r="N29" s="105">
        <f t="shared" si="2"/>
        <v>99101000</v>
      </c>
      <c r="O29" s="104">
        <v>5</v>
      </c>
      <c r="P29" s="103">
        <f t="shared" si="4"/>
        <v>24775250</v>
      </c>
      <c r="Q29" s="103">
        <f t="shared" si="3"/>
        <v>24775250</v>
      </c>
      <c r="R29" s="103">
        <f t="shared" si="3"/>
        <v>24775250</v>
      </c>
      <c r="S29" s="103">
        <f t="shared" si="3"/>
        <v>24775250</v>
      </c>
    </row>
    <row r="30" spans="1:19" s="85" customFormat="1" ht="16.5" hidden="1" x14ac:dyDescent="0.3">
      <c r="A30" s="86">
        <v>27</v>
      </c>
      <c r="B30" s="84" t="s">
        <v>36</v>
      </c>
      <c r="C30" s="84">
        <v>27787</v>
      </c>
      <c r="D30" s="100" t="s">
        <v>169</v>
      </c>
      <c r="E30" s="100" t="s">
        <v>644</v>
      </c>
      <c r="F30" s="100">
        <v>420202</v>
      </c>
      <c r="G30" s="100" t="s">
        <v>77</v>
      </c>
      <c r="H30" s="100" t="s">
        <v>76</v>
      </c>
      <c r="I30" s="100">
        <v>11</v>
      </c>
      <c r="J30" s="100" t="s">
        <v>14</v>
      </c>
      <c r="K30" s="100">
        <v>110</v>
      </c>
      <c r="L30" s="100">
        <v>4</v>
      </c>
      <c r="M30" s="101">
        <v>99101</v>
      </c>
      <c r="N30" s="105">
        <f t="shared" si="2"/>
        <v>43604440</v>
      </c>
      <c r="O30" s="104">
        <v>5</v>
      </c>
      <c r="P30" s="103">
        <f t="shared" si="4"/>
        <v>10901110</v>
      </c>
      <c r="Q30" s="103">
        <f t="shared" si="3"/>
        <v>10901110</v>
      </c>
      <c r="R30" s="103">
        <f t="shared" si="3"/>
        <v>10901110</v>
      </c>
      <c r="S30" s="103">
        <f t="shared" si="3"/>
        <v>10901110</v>
      </c>
    </row>
    <row r="31" spans="1:19" s="85" customFormat="1" ht="16.5" hidden="1" x14ac:dyDescent="0.3">
      <c r="A31" s="86">
        <v>27</v>
      </c>
      <c r="B31" s="84" t="s">
        <v>36</v>
      </c>
      <c r="C31" s="84">
        <v>27245</v>
      </c>
      <c r="D31" s="100" t="s">
        <v>420</v>
      </c>
      <c r="E31" s="99" t="s">
        <v>642</v>
      </c>
      <c r="F31" s="100">
        <v>420201</v>
      </c>
      <c r="G31" s="100" t="s">
        <v>75</v>
      </c>
      <c r="H31" s="100" t="s">
        <v>76</v>
      </c>
      <c r="I31" s="100">
        <v>11</v>
      </c>
      <c r="J31" s="100" t="s">
        <v>14</v>
      </c>
      <c r="K31" s="100">
        <v>60</v>
      </c>
      <c r="L31" s="100">
        <v>4</v>
      </c>
      <c r="M31" s="101">
        <v>99101</v>
      </c>
      <c r="N31" s="105">
        <f t="shared" si="2"/>
        <v>23784240</v>
      </c>
      <c r="O31" s="104">
        <v>4</v>
      </c>
      <c r="P31" s="103">
        <f t="shared" si="4"/>
        <v>5946060</v>
      </c>
      <c r="Q31" s="103">
        <f t="shared" si="3"/>
        <v>5946060</v>
      </c>
      <c r="R31" s="103">
        <f t="shared" si="3"/>
        <v>5946060</v>
      </c>
      <c r="S31" s="103">
        <f t="shared" si="3"/>
        <v>5946060</v>
      </c>
    </row>
    <row r="32" spans="1:19" s="85" customFormat="1" ht="16.5" hidden="1" x14ac:dyDescent="0.3">
      <c r="A32" s="86">
        <v>27</v>
      </c>
      <c r="B32" s="84" t="s">
        <v>36</v>
      </c>
      <c r="C32" s="84">
        <v>27245</v>
      </c>
      <c r="D32" s="100" t="s">
        <v>420</v>
      </c>
      <c r="E32" s="99" t="s">
        <v>642</v>
      </c>
      <c r="F32" s="100">
        <v>420202</v>
      </c>
      <c r="G32" s="100" t="s">
        <v>77</v>
      </c>
      <c r="H32" s="100" t="s">
        <v>76</v>
      </c>
      <c r="I32" s="100">
        <v>11</v>
      </c>
      <c r="J32" s="100" t="s">
        <v>14</v>
      </c>
      <c r="K32" s="100">
        <v>30</v>
      </c>
      <c r="L32" s="100">
        <v>4</v>
      </c>
      <c r="M32" s="101">
        <v>99101</v>
      </c>
      <c r="N32" s="105">
        <f t="shared" si="2"/>
        <v>11892120</v>
      </c>
      <c r="O32" s="104">
        <v>4</v>
      </c>
      <c r="P32" s="103">
        <f t="shared" si="4"/>
        <v>2973030</v>
      </c>
      <c r="Q32" s="103">
        <f t="shared" si="3"/>
        <v>2973030</v>
      </c>
      <c r="R32" s="103">
        <f t="shared" si="3"/>
        <v>2973030</v>
      </c>
      <c r="S32" s="103">
        <f t="shared" si="3"/>
        <v>2973030</v>
      </c>
    </row>
    <row r="33" spans="1:19" s="85" customFormat="1" ht="16.5" hidden="1" x14ac:dyDescent="0.3">
      <c r="A33" s="86">
        <v>27</v>
      </c>
      <c r="B33" s="84" t="s">
        <v>36</v>
      </c>
      <c r="C33" s="84">
        <v>27600</v>
      </c>
      <c r="D33" s="100" t="s">
        <v>421</v>
      </c>
      <c r="E33" s="99" t="s">
        <v>642</v>
      </c>
      <c r="F33" s="100">
        <v>420201</v>
      </c>
      <c r="G33" s="100" t="s">
        <v>75</v>
      </c>
      <c r="H33" s="100" t="s">
        <v>76</v>
      </c>
      <c r="I33" s="100">
        <v>11</v>
      </c>
      <c r="J33" s="100" t="s">
        <v>14</v>
      </c>
      <c r="K33" s="100">
        <v>60</v>
      </c>
      <c r="L33" s="100">
        <v>4</v>
      </c>
      <c r="M33" s="101">
        <v>99101</v>
      </c>
      <c r="N33" s="105">
        <f t="shared" si="2"/>
        <v>23784240</v>
      </c>
      <c r="O33" s="104">
        <v>4</v>
      </c>
      <c r="P33" s="103">
        <f t="shared" si="4"/>
        <v>5946060</v>
      </c>
      <c r="Q33" s="103">
        <f t="shared" si="3"/>
        <v>5946060</v>
      </c>
      <c r="R33" s="103">
        <f t="shared" si="3"/>
        <v>5946060</v>
      </c>
      <c r="S33" s="103">
        <f t="shared" si="3"/>
        <v>5946060</v>
      </c>
    </row>
    <row r="34" spans="1:19" s="85" customFormat="1" ht="16.5" hidden="1" x14ac:dyDescent="0.3">
      <c r="A34" s="86">
        <v>27</v>
      </c>
      <c r="B34" s="84" t="s">
        <v>36</v>
      </c>
      <c r="C34" s="84">
        <v>27600</v>
      </c>
      <c r="D34" s="100" t="s">
        <v>421</v>
      </c>
      <c r="E34" s="99" t="s">
        <v>642</v>
      </c>
      <c r="F34" s="100">
        <v>420202</v>
      </c>
      <c r="G34" s="100" t="s">
        <v>77</v>
      </c>
      <c r="H34" s="100" t="s">
        <v>76</v>
      </c>
      <c r="I34" s="100">
        <v>11</v>
      </c>
      <c r="J34" s="100" t="s">
        <v>14</v>
      </c>
      <c r="K34" s="100">
        <v>30</v>
      </c>
      <c r="L34" s="100">
        <v>4</v>
      </c>
      <c r="M34" s="101">
        <v>99101</v>
      </c>
      <c r="N34" s="105">
        <f t="shared" si="2"/>
        <v>11892120</v>
      </c>
      <c r="O34" s="104">
        <v>4</v>
      </c>
      <c r="P34" s="103">
        <f t="shared" si="4"/>
        <v>2973030</v>
      </c>
      <c r="Q34" s="103">
        <f t="shared" si="3"/>
        <v>2973030</v>
      </c>
      <c r="R34" s="103">
        <f t="shared" si="3"/>
        <v>2973030</v>
      </c>
      <c r="S34" s="103">
        <f t="shared" si="3"/>
        <v>2973030</v>
      </c>
    </row>
    <row r="35" spans="1:19" s="85" customFormat="1" ht="16.5" hidden="1" x14ac:dyDescent="0.3">
      <c r="A35" s="86">
        <v>27</v>
      </c>
      <c r="B35" s="84" t="s">
        <v>36</v>
      </c>
      <c r="C35" s="84">
        <v>27580</v>
      </c>
      <c r="D35" s="100" t="s">
        <v>422</v>
      </c>
      <c r="E35" s="100" t="s">
        <v>643</v>
      </c>
      <c r="F35" s="100">
        <v>420201</v>
      </c>
      <c r="G35" s="100" t="s">
        <v>75</v>
      </c>
      <c r="H35" s="100" t="s">
        <v>76</v>
      </c>
      <c r="I35" s="100">
        <v>11</v>
      </c>
      <c r="J35" s="100" t="s">
        <v>14</v>
      </c>
      <c r="K35" s="100">
        <v>70</v>
      </c>
      <c r="L35" s="100">
        <v>4</v>
      </c>
      <c r="M35" s="101">
        <v>99101</v>
      </c>
      <c r="N35" s="105">
        <f t="shared" si="2"/>
        <v>27748280</v>
      </c>
      <c r="O35" s="104">
        <v>3</v>
      </c>
      <c r="P35" s="103">
        <f t="shared" si="4"/>
        <v>6937070</v>
      </c>
      <c r="Q35" s="103">
        <f t="shared" si="3"/>
        <v>6937070</v>
      </c>
      <c r="R35" s="103">
        <f t="shared" si="3"/>
        <v>6937070</v>
      </c>
      <c r="S35" s="103">
        <f t="shared" si="3"/>
        <v>6937070</v>
      </c>
    </row>
    <row r="36" spans="1:19" s="85" customFormat="1" ht="16.5" hidden="1" x14ac:dyDescent="0.3">
      <c r="A36" s="86">
        <v>27</v>
      </c>
      <c r="B36" s="84" t="s">
        <v>36</v>
      </c>
      <c r="C36" s="84">
        <v>27580</v>
      </c>
      <c r="D36" s="100" t="s">
        <v>422</v>
      </c>
      <c r="E36" s="100" t="s">
        <v>643</v>
      </c>
      <c r="F36" s="100">
        <v>420202</v>
      </c>
      <c r="G36" s="100" t="s">
        <v>77</v>
      </c>
      <c r="H36" s="100" t="s">
        <v>76</v>
      </c>
      <c r="I36" s="100">
        <v>11</v>
      </c>
      <c r="J36" s="100" t="s">
        <v>14</v>
      </c>
      <c r="K36" s="100">
        <v>20</v>
      </c>
      <c r="L36" s="100">
        <v>4</v>
      </c>
      <c r="M36" s="101">
        <v>99101</v>
      </c>
      <c r="N36" s="105">
        <f t="shared" si="2"/>
        <v>7928080</v>
      </c>
      <c r="O36" s="104">
        <v>3</v>
      </c>
      <c r="P36" s="103">
        <f t="shared" si="4"/>
        <v>1982020</v>
      </c>
      <c r="Q36" s="103">
        <f t="shared" si="3"/>
        <v>1982020</v>
      </c>
      <c r="R36" s="103">
        <f t="shared" si="3"/>
        <v>1982020</v>
      </c>
      <c r="S36" s="103">
        <f t="shared" si="3"/>
        <v>1982020</v>
      </c>
    </row>
    <row r="37" spans="1:19" s="85" customFormat="1" ht="16.5" x14ac:dyDescent="0.3">
      <c r="A37" s="86">
        <v>27</v>
      </c>
      <c r="B37" s="84" t="s">
        <v>36</v>
      </c>
      <c r="C37" s="84">
        <v>27372</v>
      </c>
      <c r="D37" s="100" t="s">
        <v>423</v>
      </c>
      <c r="E37" s="100" t="s">
        <v>646</v>
      </c>
      <c r="F37" s="100">
        <v>420201</v>
      </c>
      <c r="G37" s="100" t="s">
        <v>75</v>
      </c>
      <c r="H37" s="100" t="s">
        <v>76</v>
      </c>
      <c r="I37" s="100">
        <v>11</v>
      </c>
      <c r="J37" s="100" t="s">
        <v>14</v>
      </c>
      <c r="K37" s="100">
        <v>70</v>
      </c>
      <c r="L37" s="100">
        <v>4</v>
      </c>
      <c r="M37" s="101">
        <v>99101</v>
      </c>
      <c r="N37" s="105">
        <f t="shared" si="2"/>
        <v>27748280</v>
      </c>
      <c r="O37" s="104">
        <v>2</v>
      </c>
      <c r="P37" s="103">
        <f t="shared" si="4"/>
        <v>6937070</v>
      </c>
      <c r="Q37" s="103">
        <f t="shared" si="3"/>
        <v>6937070</v>
      </c>
      <c r="R37" s="103">
        <f t="shared" si="3"/>
        <v>6937070</v>
      </c>
      <c r="S37" s="103">
        <f t="shared" si="3"/>
        <v>6937070</v>
      </c>
    </row>
    <row r="38" spans="1:19" s="85" customFormat="1" ht="16.5" x14ac:dyDescent="0.3">
      <c r="A38" s="86">
        <v>27</v>
      </c>
      <c r="B38" s="84" t="s">
        <v>36</v>
      </c>
      <c r="C38" s="84">
        <v>27372</v>
      </c>
      <c r="D38" s="100" t="s">
        <v>423</v>
      </c>
      <c r="E38" s="100" t="s">
        <v>646</v>
      </c>
      <c r="F38" s="100">
        <v>420202</v>
      </c>
      <c r="G38" s="100" t="s">
        <v>77</v>
      </c>
      <c r="H38" s="100" t="s">
        <v>76</v>
      </c>
      <c r="I38" s="100">
        <v>11</v>
      </c>
      <c r="J38" s="100" t="s">
        <v>14</v>
      </c>
      <c r="K38" s="100">
        <v>20</v>
      </c>
      <c r="L38" s="100">
        <v>4</v>
      </c>
      <c r="M38" s="101">
        <v>99101</v>
      </c>
      <c r="N38" s="105">
        <f t="shared" si="2"/>
        <v>7928080</v>
      </c>
      <c r="O38" s="104">
        <v>2</v>
      </c>
      <c r="P38" s="103">
        <f t="shared" si="4"/>
        <v>1982020</v>
      </c>
      <c r="Q38" s="103">
        <f t="shared" si="3"/>
        <v>1982020</v>
      </c>
      <c r="R38" s="103">
        <f t="shared" si="3"/>
        <v>1982020</v>
      </c>
      <c r="S38" s="103">
        <f t="shared" si="3"/>
        <v>1982020</v>
      </c>
    </row>
    <row r="39" spans="1:19" s="85" customFormat="1" ht="16.5" hidden="1" x14ac:dyDescent="0.3">
      <c r="A39" s="86">
        <v>27</v>
      </c>
      <c r="B39" s="84" t="s">
        <v>36</v>
      </c>
      <c r="C39" s="84">
        <v>27135</v>
      </c>
      <c r="D39" s="100" t="s">
        <v>424</v>
      </c>
      <c r="E39" s="100" t="s">
        <v>644</v>
      </c>
      <c r="F39" s="100">
        <v>420201</v>
      </c>
      <c r="G39" s="100" t="s">
        <v>75</v>
      </c>
      <c r="H39" s="100" t="s">
        <v>76</v>
      </c>
      <c r="I39" s="100">
        <v>11</v>
      </c>
      <c r="J39" s="100" t="s">
        <v>14</v>
      </c>
      <c r="K39" s="100">
        <v>70</v>
      </c>
      <c r="L39" s="100">
        <v>4</v>
      </c>
      <c r="M39" s="101">
        <v>99101</v>
      </c>
      <c r="N39" s="105">
        <f t="shared" si="2"/>
        <v>27748280</v>
      </c>
      <c r="O39" s="104">
        <v>5</v>
      </c>
      <c r="P39" s="103">
        <f t="shared" si="4"/>
        <v>6937070</v>
      </c>
      <c r="Q39" s="103">
        <f t="shared" si="3"/>
        <v>6937070</v>
      </c>
      <c r="R39" s="103">
        <f t="shared" si="3"/>
        <v>6937070</v>
      </c>
      <c r="S39" s="103">
        <f t="shared" si="3"/>
        <v>6937070</v>
      </c>
    </row>
    <row r="40" spans="1:19" s="85" customFormat="1" ht="16.5" hidden="1" x14ac:dyDescent="0.3">
      <c r="A40" s="86">
        <v>27</v>
      </c>
      <c r="B40" s="84" t="s">
        <v>36</v>
      </c>
      <c r="C40" s="84">
        <v>27135</v>
      </c>
      <c r="D40" s="100" t="s">
        <v>424</v>
      </c>
      <c r="E40" s="100" t="s">
        <v>644</v>
      </c>
      <c r="F40" s="100">
        <v>420202</v>
      </c>
      <c r="G40" s="100" t="s">
        <v>77</v>
      </c>
      <c r="H40" s="100" t="s">
        <v>76</v>
      </c>
      <c r="I40" s="100">
        <v>11</v>
      </c>
      <c r="J40" s="100" t="s">
        <v>14</v>
      </c>
      <c r="K40" s="100">
        <v>20</v>
      </c>
      <c r="L40" s="100">
        <v>4</v>
      </c>
      <c r="M40" s="101">
        <v>99101</v>
      </c>
      <c r="N40" s="105">
        <f t="shared" si="2"/>
        <v>7928080</v>
      </c>
      <c r="O40" s="104">
        <v>5</v>
      </c>
      <c r="P40" s="103">
        <f t="shared" si="4"/>
        <v>1982020</v>
      </c>
      <c r="Q40" s="103">
        <f t="shared" si="3"/>
        <v>1982020</v>
      </c>
      <c r="R40" s="103">
        <f t="shared" si="3"/>
        <v>1982020</v>
      </c>
      <c r="S40" s="103">
        <f t="shared" si="3"/>
        <v>1982020</v>
      </c>
    </row>
    <row r="41" spans="1:19" s="85" customFormat="1" ht="16.5" hidden="1" x14ac:dyDescent="0.3">
      <c r="A41" s="86">
        <v>27</v>
      </c>
      <c r="B41" s="84" t="s">
        <v>36</v>
      </c>
      <c r="C41" s="84">
        <v>27810</v>
      </c>
      <c r="D41" s="100" t="s">
        <v>425</v>
      </c>
      <c r="E41" s="100" t="s">
        <v>644</v>
      </c>
      <c r="F41" s="100">
        <v>420201</v>
      </c>
      <c r="G41" s="100" t="s">
        <v>75</v>
      </c>
      <c r="H41" s="100" t="s">
        <v>76</v>
      </c>
      <c r="I41" s="100">
        <v>11</v>
      </c>
      <c r="J41" s="100" t="s">
        <v>14</v>
      </c>
      <c r="K41" s="100">
        <v>70</v>
      </c>
      <c r="L41" s="100">
        <v>4</v>
      </c>
      <c r="M41" s="101">
        <v>99101</v>
      </c>
      <c r="N41" s="105">
        <f t="shared" si="2"/>
        <v>27748280</v>
      </c>
      <c r="O41" s="104">
        <v>5</v>
      </c>
      <c r="P41" s="103">
        <f t="shared" si="4"/>
        <v>6937070</v>
      </c>
      <c r="Q41" s="103">
        <f t="shared" si="3"/>
        <v>6937070</v>
      </c>
      <c r="R41" s="103">
        <f t="shared" si="3"/>
        <v>6937070</v>
      </c>
      <c r="S41" s="103">
        <f t="shared" si="3"/>
        <v>6937070</v>
      </c>
    </row>
    <row r="42" spans="1:19" s="85" customFormat="1" ht="16.5" hidden="1" x14ac:dyDescent="0.3">
      <c r="A42" s="86">
        <v>27</v>
      </c>
      <c r="B42" s="84" t="s">
        <v>36</v>
      </c>
      <c r="C42" s="84">
        <v>27810</v>
      </c>
      <c r="D42" s="100" t="s">
        <v>425</v>
      </c>
      <c r="E42" s="100" t="s">
        <v>644</v>
      </c>
      <c r="F42" s="100">
        <v>420202</v>
      </c>
      <c r="G42" s="100" t="s">
        <v>77</v>
      </c>
      <c r="H42" s="100" t="s">
        <v>76</v>
      </c>
      <c r="I42" s="100">
        <v>11</v>
      </c>
      <c r="J42" s="100" t="s">
        <v>14</v>
      </c>
      <c r="K42" s="100">
        <v>20</v>
      </c>
      <c r="L42" s="100">
        <v>4</v>
      </c>
      <c r="M42" s="101">
        <v>99101</v>
      </c>
      <c r="N42" s="105">
        <f t="shared" si="2"/>
        <v>7928080</v>
      </c>
      <c r="O42" s="104">
        <v>5</v>
      </c>
      <c r="P42" s="103">
        <f t="shared" si="4"/>
        <v>1982020</v>
      </c>
      <c r="Q42" s="103">
        <f t="shared" si="3"/>
        <v>1982020</v>
      </c>
      <c r="R42" s="103">
        <f t="shared" si="3"/>
        <v>1982020</v>
      </c>
      <c r="S42" s="103">
        <f t="shared" si="3"/>
        <v>1982020</v>
      </c>
    </row>
    <row r="43" spans="1:19" s="85" customFormat="1" ht="16.5" hidden="1" x14ac:dyDescent="0.3">
      <c r="A43" s="86">
        <v>27</v>
      </c>
      <c r="B43" s="84" t="s">
        <v>36</v>
      </c>
      <c r="C43" s="84">
        <v>27150</v>
      </c>
      <c r="D43" s="100" t="s">
        <v>533</v>
      </c>
      <c r="E43" s="100" t="s">
        <v>645</v>
      </c>
      <c r="F43" s="100">
        <v>420201</v>
      </c>
      <c r="G43" s="100" t="s">
        <v>75</v>
      </c>
      <c r="H43" s="100" t="s">
        <v>76</v>
      </c>
      <c r="I43" s="100">
        <v>27</v>
      </c>
      <c r="J43" s="100" t="s">
        <v>14</v>
      </c>
      <c r="K43" s="100">
        <v>70</v>
      </c>
      <c r="L43" s="100">
        <v>4</v>
      </c>
      <c r="M43" s="101">
        <v>99101</v>
      </c>
      <c r="N43" s="105">
        <f t="shared" si="2"/>
        <v>27748280</v>
      </c>
      <c r="O43" s="104">
        <v>4</v>
      </c>
      <c r="P43" s="103">
        <f t="shared" si="4"/>
        <v>6937070</v>
      </c>
      <c r="Q43" s="103">
        <f t="shared" si="3"/>
        <v>6937070</v>
      </c>
      <c r="R43" s="103">
        <f t="shared" si="3"/>
        <v>6937070</v>
      </c>
      <c r="S43" s="103">
        <f t="shared" si="3"/>
        <v>6937070</v>
      </c>
    </row>
    <row r="44" spans="1:19" s="85" customFormat="1" ht="16.5" hidden="1" x14ac:dyDescent="0.3">
      <c r="A44" s="86">
        <v>27</v>
      </c>
      <c r="B44" s="84" t="s">
        <v>36</v>
      </c>
      <c r="C44" s="84">
        <v>27150</v>
      </c>
      <c r="D44" s="100" t="s">
        <v>533</v>
      </c>
      <c r="E44" s="100" t="s">
        <v>645</v>
      </c>
      <c r="F44" s="100">
        <v>420202</v>
      </c>
      <c r="G44" s="100" t="s">
        <v>77</v>
      </c>
      <c r="H44" s="100" t="s">
        <v>76</v>
      </c>
      <c r="I44" s="100">
        <v>27</v>
      </c>
      <c r="J44" s="100" t="s">
        <v>14</v>
      </c>
      <c r="K44" s="100">
        <v>30</v>
      </c>
      <c r="L44" s="100">
        <v>4</v>
      </c>
      <c r="M44" s="101">
        <v>99101</v>
      </c>
      <c r="N44" s="105">
        <f t="shared" si="2"/>
        <v>11892120</v>
      </c>
      <c r="O44" s="104">
        <v>4</v>
      </c>
      <c r="P44" s="103">
        <f t="shared" si="4"/>
        <v>2973030</v>
      </c>
      <c r="Q44" s="103">
        <f t="shared" si="3"/>
        <v>2973030</v>
      </c>
      <c r="R44" s="103">
        <f t="shared" si="3"/>
        <v>2973030</v>
      </c>
      <c r="S44" s="103">
        <f t="shared" si="3"/>
        <v>2973030</v>
      </c>
    </row>
    <row r="45" spans="1:19" s="85" customFormat="1" ht="16.5" hidden="1" x14ac:dyDescent="0.3">
      <c r="A45" s="86">
        <v>27</v>
      </c>
      <c r="B45" s="84" t="s">
        <v>36</v>
      </c>
      <c r="C45" s="84">
        <v>27250</v>
      </c>
      <c r="D45" s="100" t="s">
        <v>534</v>
      </c>
      <c r="E45" s="100" t="s">
        <v>643</v>
      </c>
      <c r="F45" s="100">
        <v>420201</v>
      </c>
      <c r="G45" s="100" t="s">
        <v>75</v>
      </c>
      <c r="H45" s="100" t="s">
        <v>76</v>
      </c>
      <c r="I45" s="100">
        <v>27</v>
      </c>
      <c r="J45" s="100" t="s">
        <v>14</v>
      </c>
      <c r="K45" s="100">
        <v>70</v>
      </c>
      <c r="L45" s="100">
        <v>4</v>
      </c>
      <c r="M45" s="101">
        <v>99101</v>
      </c>
      <c r="N45" s="105">
        <f t="shared" si="2"/>
        <v>27748280</v>
      </c>
      <c r="O45" s="104">
        <v>3</v>
      </c>
      <c r="P45" s="103">
        <f t="shared" si="4"/>
        <v>6937070</v>
      </c>
      <c r="Q45" s="103">
        <f t="shared" si="3"/>
        <v>6937070</v>
      </c>
      <c r="R45" s="103">
        <f t="shared" si="3"/>
        <v>6937070</v>
      </c>
      <c r="S45" s="103">
        <f t="shared" si="3"/>
        <v>6937070</v>
      </c>
    </row>
    <row r="46" spans="1:19" s="85" customFormat="1" ht="16.5" hidden="1" x14ac:dyDescent="0.3">
      <c r="A46" s="86">
        <v>27</v>
      </c>
      <c r="B46" s="84" t="s">
        <v>36</v>
      </c>
      <c r="C46" s="84">
        <v>27250</v>
      </c>
      <c r="D46" s="100" t="s">
        <v>534</v>
      </c>
      <c r="E46" s="100" t="s">
        <v>643</v>
      </c>
      <c r="F46" s="100">
        <v>420202</v>
      </c>
      <c r="G46" s="100" t="s">
        <v>77</v>
      </c>
      <c r="H46" s="100" t="s">
        <v>76</v>
      </c>
      <c r="I46" s="100">
        <v>27</v>
      </c>
      <c r="J46" s="100" t="s">
        <v>14</v>
      </c>
      <c r="K46" s="100">
        <v>30</v>
      </c>
      <c r="L46" s="100">
        <v>4</v>
      </c>
      <c r="M46" s="101">
        <v>99101</v>
      </c>
      <c r="N46" s="105">
        <f t="shared" si="2"/>
        <v>11892120</v>
      </c>
      <c r="O46" s="104">
        <v>3</v>
      </c>
      <c r="P46" s="103">
        <f t="shared" si="4"/>
        <v>2973030</v>
      </c>
      <c r="Q46" s="103">
        <f t="shared" si="3"/>
        <v>2973030</v>
      </c>
      <c r="R46" s="103">
        <f t="shared" si="3"/>
        <v>2973030</v>
      </c>
      <c r="S46" s="103">
        <f t="shared" si="3"/>
        <v>2973030</v>
      </c>
    </row>
    <row r="47" spans="1:19" s="85" customFormat="1" ht="16.5" hidden="1" x14ac:dyDescent="0.3">
      <c r="A47" s="87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9"/>
      <c r="N47" s="90"/>
      <c r="P47" s="91">
        <f>+P3+P4+P5+P6</f>
        <v>48559490</v>
      </c>
      <c r="Q47" s="91">
        <f>+Q3+Q4+Q5+Q6</f>
        <v>48559490</v>
      </c>
      <c r="R47" s="91">
        <f>+R3+R4+R5+R6</f>
        <v>48559490</v>
      </c>
      <c r="S47" s="91">
        <f>+S3+S4+S5+S6</f>
        <v>48559490</v>
      </c>
    </row>
    <row r="48" spans="1:19" s="85" customFormat="1" ht="17.25" hidden="1" thickBot="1" x14ac:dyDescent="0.35">
      <c r="A48" s="92"/>
      <c r="E48" s="93"/>
      <c r="G48" s="93"/>
      <c r="I48" s="93"/>
      <c r="K48" s="94">
        <f>SUM(K3:K46)</f>
        <v>4060</v>
      </c>
      <c r="L48" s="95"/>
      <c r="M48" s="95"/>
      <c r="N48" s="96">
        <f>SUBTOTAL(9,N3:N46)</f>
        <v>142705440</v>
      </c>
      <c r="O48" s="93"/>
      <c r="P48" s="97">
        <f>SUM(P3:P47)</f>
        <v>450909550</v>
      </c>
      <c r="Q48" s="98">
        <f>SUM(Q3:Q46)</f>
        <v>402350060</v>
      </c>
      <c r="R48" s="98">
        <f>SUM(R3:R46)</f>
        <v>402350060</v>
      </c>
      <c r="S48" s="98">
        <f>SUM(S3:S46)</f>
        <v>402350060</v>
      </c>
    </row>
    <row r="49" spans="1:20" hidden="1" x14ac:dyDescent="0.25">
      <c r="A49" s="43"/>
    </row>
    <row r="50" spans="1:20" hidden="1" x14ac:dyDescent="0.25">
      <c r="A50" s="43"/>
      <c r="F50" s="44"/>
      <c r="G50" s="45"/>
      <c r="K50" s="45"/>
    </row>
    <row r="51" spans="1:20" hidden="1" x14ac:dyDescent="0.25">
      <c r="A51" s="43"/>
      <c r="F51" s="44"/>
      <c r="G51" s="45"/>
      <c r="K51" s="45"/>
      <c r="T51" s="14"/>
    </row>
    <row r="52" spans="1:20" ht="16.5" hidden="1" x14ac:dyDescent="0.3">
      <c r="A52" s="43"/>
      <c r="C52" s="3"/>
      <c r="D52" s="3"/>
      <c r="E52" s="3"/>
      <c r="F52" s="44"/>
      <c r="G52" s="46"/>
      <c r="K52" s="45"/>
      <c r="T52" s="14"/>
    </row>
    <row r="53" spans="1:20" ht="16.5" hidden="1" x14ac:dyDescent="0.3">
      <c r="A53" s="43"/>
      <c r="C53" s="3"/>
      <c r="D53" s="3"/>
      <c r="E53" s="3"/>
      <c r="F53" s="44"/>
      <c r="G53" s="46"/>
      <c r="K53" s="45"/>
    </row>
    <row r="54" spans="1:20" ht="16.5" hidden="1" x14ac:dyDescent="0.3">
      <c r="A54" s="43"/>
      <c r="C54" s="3"/>
      <c r="D54" s="3"/>
      <c r="E54" s="3"/>
      <c r="F54" s="44"/>
      <c r="G54" s="46"/>
      <c r="K54" s="45"/>
      <c r="N54" s="23"/>
      <c r="T54" s="14"/>
    </row>
    <row r="55" spans="1:20" ht="16.5" x14ac:dyDescent="0.3">
      <c r="A55" s="43"/>
      <c r="C55" s="3"/>
      <c r="D55" s="3"/>
      <c r="E55" s="3"/>
      <c r="F55" s="44"/>
      <c r="G55" s="46"/>
      <c r="K55" s="45"/>
      <c r="T55" s="14"/>
    </row>
    <row r="56" spans="1:20" ht="16.5" x14ac:dyDescent="0.3">
      <c r="C56" s="3"/>
      <c r="D56" s="3"/>
      <c r="E56" s="3"/>
      <c r="F56" s="44"/>
      <c r="G56" s="45"/>
      <c r="K56" s="45"/>
      <c r="T56" s="14"/>
    </row>
    <row r="57" spans="1:20" ht="16.5" x14ac:dyDescent="0.3">
      <c r="C57" s="3"/>
      <c r="D57" s="3"/>
      <c r="E57" s="3"/>
      <c r="F57" s="44"/>
      <c r="G57" s="45"/>
      <c r="K57" s="45"/>
    </row>
    <row r="63" spans="1:20" x14ac:dyDescent="0.25">
      <c r="O63" s="12"/>
    </row>
    <row r="64" spans="1:20" x14ac:dyDescent="0.25">
      <c r="O64" s="12"/>
    </row>
    <row r="70" spans="15:15" x14ac:dyDescent="0.25">
      <c r="O70">
        <f>3370*99101</f>
        <v>333970370</v>
      </c>
    </row>
    <row r="71" spans="15:15" x14ac:dyDescent="0.25">
      <c r="O71">
        <f>+O70/2</f>
        <v>166985185</v>
      </c>
    </row>
  </sheetData>
  <autoFilter ref="A2:S54" xr:uid="{FC438B4C-106C-4EA1-B3C7-11737D93C98E}">
    <filterColumn colId="14">
      <filters>
        <filter val="2"/>
      </filters>
    </filterColumn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9FF2-40EF-44DB-8831-2D23AB953DCF}">
  <dimension ref="A1:H33"/>
  <sheetViews>
    <sheetView workbookViewId="0">
      <selection activeCell="H2" activeCellId="1" sqref="H6 H2"/>
    </sheetView>
  </sheetViews>
  <sheetFormatPr baseColWidth="10" defaultRowHeight="15" x14ac:dyDescent="0.25"/>
  <cols>
    <col min="1" max="1" width="13" customWidth="1"/>
    <col min="2" max="2" width="16" customWidth="1"/>
    <col min="3" max="3" width="15.140625" customWidth="1"/>
    <col min="4" max="4" width="13.42578125" customWidth="1"/>
    <col min="8" max="8" width="15.5703125" customWidth="1"/>
  </cols>
  <sheetData>
    <row r="1" spans="1:8" ht="16.5" x14ac:dyDescent="0.3">
      <c r="A1" s="21" t="s">
        <v>596</v>
      </c>
      <c r="B1" s="21" t="s">
        <v>597</v>
      </c>
      <c r="C1" s="21" t="s">
        <v>598</v>
      </c>
      <c r="D1" s="21" t="s">
        <v>599</v>
      </c>
      <c r="F1" s="21" t="s">
        <v>600</v>
      </c>
      <c r="G1" s="21" t="s">
        <v>601</v>
      </c>
      <c r="H1" s="21" t="s">
        <v>602</v>
      </c>
    </row>
    <row r="2" spans="1:8" ht="16.5" x14ac:dyDescent="0.3">
      <c r="A2" s="1" t="s">
        <v>603</v>
      </c>
      <c r="B2" s="2">
        <v>40811633528.5</v>
      </c>
      <c r="C2" s="2">
        <v>3354047643</v>
      </c>
      <c r="D2" s="2">
        <f>B2+C2</f>
        <v>44165681171.5</v>
      </c>
      <c r="F2" s="1" t="s">
        <v>604</v>
      </c>
      <c r="G2" s="8">
        <v>7980</v>
      </c>
      <c r="H2" s="2">
        <v>3345907725</v>
      </c>
    </row>
    <row r="3" spans="1:8" ht="16.5" x14ac:dyDescent="0.3">
      <c r="A3" s="1" t="s">
        <v>605</v>
      </c>
      <c r="B3" s="2">
        <f>H3+H4+H5+H6</f>
        <v>34877845773</v>
      </c>
      <c r="C3" s="2">
        <f>B32</f>
        <v>3587261265</v>
      </c>
      <c r="D3" s="2">
        <f t="shared" ref="D3:D4" si="0">B3+C3</f>
        <v>38465107038</v>
      </c>
      <c r="F3" s="1" t="s">
        <v>606</v>
      </c>
      <c r="G3" s="8">
        <v>1427</v>
      </c>
      <c r="H3" s="2">
        <f>B13+B27</f>
        <v>6286113657</v>
      </c>
    </row>
    <row r="4" spans="1:8" ht="16.5" x14ac:dyDescent="0.3">
      <c r="A4" s="1" t="s">
        <v>607</v>
      </c>
      <c r="B4" s="22">
        <f>B2-B3</f>
        <v>5933787755.5</v>
      </c>
      <c r="C4" s="22">
        <f>C2-C3</f>
        <v>-233213622</v>
      </c>
      <c r="D4" s="22">
        <f t="shared" si="0"/>
        <v>5700574133.5</v>
      </c>
      <c r="F4" s="1" t="s">
        <v>608</v>
      </c>
      <c r="G4" s="8">
        <v>0</v>
      </c>
      <c r="H4" s="2">
        <v>0</v>
      </c>
    </row>
    <row r="5" spans="1:8" ht="16.5" x14ac:dyDescent="0.3">
      <c r="F5" s="1" t="s">
        <v>609</v>
      </c>
      <c r="G5" s="8">
        <v>0</v>
      </c>
      <c r="H5" s="2">
        <v>0</v>
      </c>
    </row>
    <row r="6" spans="1:8" ht="16.5" x14ac:dyDescent="0.3">
      <c r="B6" s="23"/>
      <c r="F6" s="1" t="s">
        <v>610</v>
      </c>
      <c r="G6" s="12">
        <v>63666</v>
      </c>
      <c r="H6" s="2">
        <v>28591732116</v>
      </c>
    </row>
    <row r="7" spans="1:8" ht="16.5" x14ac:dyDescent="0.3">
      <c r="A7" s="24" t="s">
        <v>611</v>
      </c>
      <c r="B7" s="25">
        <v>24479000000</v>
      </c>
      <c r="C7" s="12">
        <v>24437528856</v>
      </c>
      <c r="F7" s="1" t="s">
        <v>612</v>
      </c>
      <c r="G7" s="26">
        <f>SUM(G2:G6)</f>
        <v>73073</v>
      </c>
      <c r="H7" s="27">
        <f>SUM(H2:H6)</f>
        <v>38223753498</v>
      </c>
    </row>
    <row r="8" spans="1:8" ht="16.5" x14ac:dyDescent="0.3">
      <c r="A8" s="3" t="s">
        <v>610</v>
      </c>
      <c r="B8" s="28">
        <v>24198832791</v>
      </c>
      <c r="G8" s="3"/>
      <c r="H8" s="29"/>
    </row>
    <row r="9" spans="1:8" ht="16.5" x14ac:dyDescent="0.3">
      <c r="A9" s="3" t="s">
        <v>613</v>
      </c>
      <c r="B9" s="30">
        <f>B7-B8</f>
        <v>280167209</v>
      </c>
      <c r="G9" s="3"/>
      <c r="H9" s="29"/>
    </row>
    <row r="10" spans="1:8" ht="16.5" x14ac:dyDescent="0.3">
      <c r="A10" s="3"/>
      <c r="B10" s="31"/>
      <c r="G10" s="3"/>
      <c r="H10" s="29"/>
    </row>
    <row r="11" spans="1:8" ht="16.5" x14ac:dyDescent="0.3">
      <c r="A11" s="3"/>
      <c r="B11" s="31"/>
      <c r="F11" s="1" t="s">
        <v>614</v>
      </c>
      <c r="G11" s="8">
        <v>176479</v>
      </c>
      <c r="H11" s="8" t="s">
        <v>615</v>
      </c>
    </row>
    <row r="12" spans="1:8" ht="16.5" x14ac:dyDescent="0.3">
      <c r="A12" s="24" t="s">
        <v>616</v>
      </c>
      <c r="B12" s="25">
        <v>12648790068.5</v>
      </c>
      <c r="C12" s="32" t="s">
        <v>617</v>
      </c>
      <c r="D12" s="32" t="s">
        <v>618</v>
      </c>
      <c r="F12" s="1" t="s">
        <v>619</v>
      </c>
      <c r="G12" s="33">
        <v>95765</v>
      </c>
      <c r="H12" s="8">
        <f>G12*97%</f>
        <v>92892.05</v>
      </c>
    </row>
    <row r="13" spans="1:8" ht="16.5" x14ac:dyDescent="0.3">
      <c r="A13" s="3" t="s">
        <v>606</v>
      </c>
      <c r="B13" s="31">
        <f>C13+D13</f>
        <v>6207412898</v>
      </c>
      <c r="C13" s="31">
        <v>3703707150</v>
      </c>
      <c r="D13" s="31">
        <v>2503705748</v>
      </c>
      <c r="F13" s="1" t="s">
        <v>620</v>
      </c>
      <c r="G13" s="33">
        <f>G6+G2+25000</f>
        <v>96646</v>
      </c>
      <c r="H13" s="8">
        <f>G13*97%</f>
        <v>93746.62</v>
      </c>
    </row>
    <row r="14" spans="1:8" ht="16.5" x14ac:dyDescent="0.3">
      <c r="A14" s="3" t="s">
        <v>610</v>
      </c>
      <c r="B14" s="28">
        <v>4454588340</v>
      </c>
      <c r="F14" s="1" t="s">
        <v>621</v>
      </c>
      <c r="G14" s="33">
        <f>G12+G13</f>
        <v>192411</v>
      </c>
      <c r="H14" s="34">
        <f>H12+H13</f>
        <v>186638.66999999998</v>
      </c>
    </row>
    <row r="15" spans="1:8" ht="16.5" x14ac:dyDescent="0.3">
      <c r="A15" s="3" t="s">
        <v>613</v>
      </c>
      <c r="B15" s="30">
        <f>B12-B13-B14</f>
        <v>1986788830.5</v>
      </c>
      <c r="G15" s="20"/>
    </row>
    <row r="16" spans="1:8" ht="16.5" x14ac:dyDescent="0.3">
      <c r="A16" s="3"/>
      <c r="B16" s="30"/>
      <c r="F16" s="21" t="s">
        <v>622</v>
      </c>
      <c r="G16" s="21" t="s">
        <v>49</v>
      </c>
      <c r="H16" s="21" t="s">
        <v>623</v>
      </c>
    </row>
    <row r="17" spans="1:8" ht="16.5" x14ac:dyDescent="0.3">
      <c r="A17" s="3"/>
      <c r="B17" s="30"/>
      <c r="F17" s="35">
        <v>2020</v>
      </c>
      <c r="G17" s="21"/>
      <c r="H17" s="8">
        <v>67768</v>
      </c>
    </row>
    <row r="18" spans="1:8" ht="16.5" x14ac:dyDescent="0.3">
      <c r="A18" s="3"/>
      <c r="F18" s="35">
        <v>2021</v>
      </c>
      <c r="G18" s="8">
        <v>147867</v>
      </c>
      <c r="H18" s="8">
        <v>128069</v>
      </c>
    </row>
    <row r="19" spans="1:8" ht="16.5" x14ac:dyDescent="0.3">
      <c r="A19" s="3"/>
      <c r="F19" s="35">
        <v>2022</v>
      </c>
      <c r="G19" s="8">
        <v>176479</v>
      </c>
      <c r="H19" s="8">
        <f>H14</f>
        <v>186638.66999999998</v>
      </c>
    </row>
    <row r="20" spans="1:8" ht="16.5" x14ac:dyDescent="0.3">
      <c r="A20" s="24" t="s">
        <v>624</v>
      </c>
      <c r="B20" s="25">
        <v>2999908540</v>
      </c>
      <c r="F20" s="36" t="s">
        <v>599</v>
      </c>
      <c r="G20" s="37">
        <v>371764</v>
      </c>
      <c r="H20" s="38">
        <f>SUM(H17:H19)</f>
        <v>382475.67</v>
      </c>
    </row>
    <row r="21" spans="1:8" ht="16.5" x14ac:dyDescent="0.3">
      <c r="A21" s="3" t="s">
        <v>609</v>
      </c>
      <c r="B21" s="31">
        <v>0</v>
      </c>
      <c r="H21" s="39">
        <f>H20/G20</f>
        <v>1.0288130911008058</v>
      </c>
    </row>
    <row r="22" spans="1:8" ht="16.5" x14ac:dyDescent="0.3">
      <c r="A22" s="3" t="s">
        <v>610</v>
      </c>
      <c r="B22" s="31">
        <v>0</v>
      </c>
    </row>
    <row r="23" spans="1:8" ht="16.5" x14ac:dyDescent="0.3">
      <c r="A23" s="3" t="s">
        <v>613</v>
      </c>
      <c r="B23" s="30">
        <f>B20-B21-B22</f>
        <v>2999908540</v>
      </c>
    </row>
    <row r="26" spans="1:8" ht="16.5" x14ac:dyDescent="0.3">
      <c r="A26" s="24" t="s">
        <v>625</v>
      </c>
      <c r="B26" s="25">
        <v>683934920</v>
      </c>
    </row>
    <row r="27" spans="1:8" ht="16.5" x14ac:dyDescent="0.3">
      <c r="A27" s="3" t="s">
        <v>606</v>
      </c>
      <c r="B27" s="31">
        <v>78700759</v>
      </c>
    </row>
    <row r="28" spans="1:8" ht="16.5" x14ac:dyDescent="0.3">
      <c r="A28" s="3" t="s">
        <v>613</v>
      </c>
      <c r="B28" s="30">
        <f>B26-B27</f>
        <v>605234161</v>
      </c>
    </row>
    <row r="31" spans="1:8" ht="16.5" x14ac:dyDescent="0.3">
      <c r="A31" s="24" t="s">
        <v>626</v>
      </c>
      <c r="B31" s="25">
        <v>3354047643</v>
      </c>
    </row>
    <row r="32" spans="1:8" ht="16.5" x14ac:dyDescent="0.3">
      <c r="A32" s="3" t="s">
        <v>604</v>
      </c>
      <c r="B32" s="28">
        <v>3587261265</v>
      </c>
    </row>
    <row r="33" spans="1:2" ht="16.5" x14ac:dyDescent="0.3">
      <c r="A33" s="3" t="s">
        <v>613</v>
      </c>
      <c r="B33" s="30">
        <f>B31-B32</f>
        <v>-233213622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focalizacion real</vt:lpstr>
      <vt:lpstr>TD COBERTURA Y PRESUPUESTO REG</vt:lpstr>
      <vt:lpstr>FOCALIZACION REAL INCLUIDO PAGO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Soniamorales</dc:creator>
  <cp:lastModifiedBy>Celenis Moreno Rodriguez</cp:lastModifiedBy>
  <cp:lastPrinted>2022-07-15T14:33:31Z</cp:lastPrinted>
  <dcterms:created xsi:type="dcterms:W3CDTF">2022-06-02T14:50:54Z</dcterms:created>
  <dcterms:modified xsi:type="dcterms:W3CDTF">2022-07-19T13:52:27Z</dcterms:modified>
</cp:coreProperties>
</file>