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pe_\OneDrive\Desktop\MUNICIPIO DE MONTERIA\2022\PROYECTOS\31. MEJORAMIENTO VIA PAZ DEL NORTE\PROYECTO MEJORAMIENTO PAZ DEL NORTE - 2\3. PRESUPUESTO\"/>
    </mc:Choice>
  </mc:AlternateContent>
  <xr:revisionPtr revIDLastSave="0" documentId="13_ncr:1_{D986F8C8-442A-48DD-8D8D-0A3F3D358C4D}" xr6:coauthVersionLast="47" xr6:coauthVersionMax="47" xr10:uidLastSave="{00000000-0000-0000-0000-000000000000}"/>
  <bookViews>
    <workbookView xWindow="-108" yWindow="-108" windowWidth="23256" windowHeight="12576" xr2:uid="{266A2547-17FF-4089-A016-6B566772EA2D}"/>
  </bookViews>
  <sheets>
    <sheet name="PRESUPUESTO ULTIMO (2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Key1" hidden="1">[1]INSUMOS!#REF!</definedName>
    <definedName name="_Order1" hidden="1">255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'PRESUPUESTO ULTIMO (2)'!$A$1:$J$144</definedName>
    <definedName name="ATRS">[3]TRANS!$A:$D</definedName>
    <definedName name="BORDE1">#N/A</definedName>
    <definedName name="CANTDS">[4]Modelo!$J$7:$J$10,[4]Modelo!$J$13:$J$27,[4]Modelo!$J$30:$J$33,[4]Modelo!$J$36:$J$40</definedName>
    <definedName name="CNT_M">[4]Modelo!$H$13:$H$27</definedName>
    <definedName name="_xlnm.Criteria">[1]INSUMOS!#REF!</definedName>
    <definedName name="Criterios_IM">[1]INSUMOS!#REF!</definedName>
    <definedName name="ET_DSC">[4]Modelo!$P$2</definedName>
    <definedName name="ET_IMO">[4]Modelo!$O$44</definedName>
    <definedName name="ET_IND">[4]Modelo!$O$42</definedName>
    <definedName name="INSUMOS">#N/A</definedName>
    <definedName name="o">[2]Planilla!$C$60</definedName>
    <definedName name="op">[2]Planilla!$D$60</definedName>
    <definedName name="_xlnm.Print_Titles" localSheetId="0">'PRESUPUESTO ULTIMO (2)'!$1:$7</definedName>
    <definedName name="UNDS">[4]UNDS!$A:$B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1" l="1"/>
  <c r="J13" i="1" s="1"/>
  <c r="H12" i="1"/>
  <c r="H11" i="1"/>
  <c r="H10" i="1"/>
  <c r="J10" i="1" s="1"/>
  <c r="H9" i="1"/>
  <c r="J9" i="1"/>
  <c r="J16" i="1"/>
  <c r="J14" i="1"/>
  <c r="J12" i="1"/>
  <c r="J139" i="1"/>
  <c r="J125" i="1"/>
  <c r="J124" i="1"/>
  <c r="J123" i="1"/>
  <c r="J122" i="1"/>
  <c r="J121" i="1"/>
  <c r="J120" i="1"/>
  <c r="J119" i="1"/>
  <c r="J118" i="1"/>
  <c r="J117" i="1"/>
  <c r="J116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98" i="1"/>
  <c r="J97" i="1"/>
  <c r="J96" i="1"/>
  <c r="J93" i="1"/>
  <c r="J92" i="1"/>
  <c r="J91" i="1"/>
  <c r="J90" i="1"/>
  <c r="J89" i="1"/>
  <c r="J88" i="1"/>
  <c r="J87" i="1"/>
  <c r="J86" i="1"/>
  <c r="J85" i="1"/>
  <c r="J84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5" i="1"/>
  <c r="J64" i="1"/>
  <c r="J63" i="1"/>
  <c r="J62" i="1"/>
  <c r="J59" i="1"/>
  <c r="J58" i="1"/>
  <c r="J57" i="1"/>
  <c r="J56" i="1"/>
  <c r="J55" i="1"/>
  <c r="J54" i="1"/>
  <c r="J51" i="1"/>
  <c r="J50" i="1"/>
  <c r="J49" i="1"/>
  <c r="J48" i="1"/>
  <c r="J47" i="1"/>
  <c r="J46" i="1"/>
  <c r="J45" i="1"/>
  <c r="J44" i="1"/>
  <c r="J43" i="1"/>
  <c r="J42" i="1"/>
  <c r="J39" i="1"/>
  <c r="J38" i="1"/>
  <c r="J37" i="1"/>
  <c r="J36" i="1"/>
  <c r="J35" i="1"/>
  <c r="J32" i="1"/>
  <c r="J31" i="1"/>
  <c r="J30" i="1"/>
  <c r="J29" i="1"/>
  <c r="J26" i="1"/>
  <c r="J25" i="1"/>
  <c r="J24" i="1"/>
  <c r="J23" i="1"/>
  <c r="J20" i="1"/>
  <c r="J19" i="1"/>
  <c r="J18" i="1"/>
  <c r="J17" i="1"/>
  <c r="J15" i="1"/>
  <c r="J11" i="1"/>
  <c r="J60" i="1" l="1"/>
  <c r="J52" i="1"/>
  <c r="J33" i="1"/>
  <c r="J66" i="1"/>
  <c r="J94" i="1"/>
  <c r="J27" i="1"/>
  <c r="J40" i="1"/>
  <c r="J114" i="1"/>
  <c r="J126" i="1"/>
  <c r="J99" i="1"/>
  <c r="J82" i="1"/>
  <c r="J21" i="1"/>
  <c r="J127" i="1" l="1"/>
  <c r="J133" i="1" s="1"/>
</calcChain>
</file>

<file path=xl/sharedStrings.xml><?xml version="1.0" encoding="utf-8"?>
<sst xmlns="http://schemas.openxmlformats.org/spreadsheetml/2006/main" count="311" uniqueCount="193">
  <si>
    <t>FORMULARIO 1
PRESUPUESTO OFICIAL</t>
  </si>
  <si>
    <t>PRESUPUESTO OFICIAL</t>
  </si>
  <si>
    <t>ALCALDÍA DE MONTERÍA</t>
  </si>
  <si>
    <t>SECRETARÍA DE PLANEACION</t>
  </si>
  <si>
    <t>MEJORAMIENTO DE LAS VIAS EN LOS BARRIOS PAZ DEL NORTE Y  20 DE JULIONEN EL MUNICIPIO DE MONTERIA, DEPARTAMENTO DE CÓRDOBA</t>
  </si>
  <si>
    <t>Nº</t>
  </si>
  <si>
    <t>ITEM DE PAGO</t>
  </si>
  <si>
    <t>ESPECIFICACIONES</t>
  </si>
  <si>
    <t>DESCRIPCION</t>
  </si>
  <si>
    <t>UND.</t>
  </si>
  <si>
    <t>CANTIDAD</t>
  </si>
  <si>
    <t>VALOR UNITARIO</t>
  </si>
  <si>
    <t>VALOR TOTAL</t>
  </si>
  <si>
    <t>GENERAL</t>
  </si>
  <si>
    <t>PARTICULAR</t>
  </si>
  <si>
    <t>1.00                                                                                                    PRELIMINARES</t>
  </si>
  <si>
    <t>DEMOLICIÓN DE BORDILLOS DE CONCRETO</t>
  </si>
  <si>
    <t>M</t>
  </si>
  <si>
    <t>CORTE DE PISO EN TABLON Y PLANTILLA DE CONCRETO E= 0.10M/0.15M CON CORTADORA</t>
  </si>
  <si>
    <t>DEMOLICIÓN DE PISOS Y ANDENES DE CONCRETO</t>
  </si>
  <si>
    <t>M2</t>
  </si>
  <si>
    <t>INSTALACIÓN DE CERCA EN MADERA DE ASTILLA DE 3"X3" Y 2.2 M DE ALTO. INCLUYE TODO LO NECESARIO PARA SU CORRECTA INSTALACIÓN</t>
  </si>
  <si>
    <t>DEMOLICIÓN DE ESTRUCTURAS</t>
  </si>
  <si>
    <t>M3</t>
  </si>
  <si>
    <t>EXCAVACIONES   MECÁNICAS   CON   EXCAVADORA   PARA   FALLOS   EN   SUB   RASANTE. PROFUNDIDAD &gt; 50 CM. NO INCLUYE RETIRO</t>
  </si>
  <si>
    <t>210.2.2</t>
  </si>
  <si>
    <t>EXCAVACIÓN EN MATERIAL COMÚN DE LA EXPLANACIÓN Y CANALES</t>
  </si>
  <si>
    <t>CARGUE Y RETIRO DE MATERIAL SOBRANTE, CON ACARREO LIBRE</t>
  </si>
  <si>
    <t>201.8</t>
  </si>
  <si>
    <t>201</t>
  </si>
  <si>
    <t>201.12</t>
  </si>
  <si>
    <t>REMOCION DE ESPECIES VEGETALES TALA DE ÁRBOLES ALTURA MENOR O IGUAL H= 5 M (INCLUYE TRANSPORTE DE RESIDUOS)</t>
  </si>
  <si>
    <t>REMOCION DE ESPECIES VEGETALES (TALA DE ÁRBOLES ALTURAS ENTRE H= 5.1M A 10M INCLUYE TRANSPORTE DE RESIDUOS, INCLUYE EXTRACCIÓN DE RAÍZ)</t>
  </si>
  <si>
    <t>REMOCION DE ESPECIES VEGETALES (TALA DE ÁRBOLES ALTURAS ENTRE H= 10.1M A 15M INCLUYE TRANSPORTE DE RESIDUOS, INCLUYE EXTRACCIÓN DE RAÍZ)</t>
  </si>
  <si>
    <t>SUMINISTRO Y SIEMBRA DE ÁRBOLES MADERABLES DE ESPECIES NATIVAS DE 1.5M DE ALTURA, INCLUYE EXCAVACION, ABONO ORGANICO, TRANSPORTE Y MANTENIMIENTO</t>
  </si>
  <si>
    <t>Subtotal</t>
  </si>
  <si>
    <t>2.00                                                                                                    SUBRASANTE Y SUBBASE</t>
  </si>
  <si>
    <t>TERRAPLEN</t>
  </si>
  <si>
    <t xml:space="preserve">MEJORAMIENTO DE LA SUBRASANTE CON  ADICION DE MATERIALES (TIPO PIEDRA RAJON O  SIMILAR) </t>
  </si>
  <si>
    <t>SUBBASE GRANULAR CLASE C</t>
  </si>
  <si>
    <t>GEOTEXTIL PARA SEPARACION DE SUELOS DE SUBRASANTE Y CAPAS GRANULARES</t>
  </si>
  <si>
    <t>3.00                                                                                                    PAVIMENTO, BORDILLOS Y ANDENES</t>
  </si>
  <si>
    <t>PAVIMENTO DE CONCRETO HIDRÁULICO MR (3.8 Mpa)</t>
  </si>
  <si>
    <t>ADECUACIÓN DE CÁMARAS DE INSPECCIÓN (MANHOLES) EN CONCRETO DE 3000 PSI</t>
  </si>
  <si>
    <t>BORDILLO DE PIEZAS PREFABRICADAS DE CONCRETO; INCLUYE LA PREPARACION DE LA SUPERFICIE DE APOYO</t>
  </si>
  <si>
    <t>ACERO DE REFUERZO Fy = 420 Mpa</t>
  </si>
  <si>
    <t>KG</t>
  </si>
  <si>
    <t>4.00                                                                                                    SEÑALIZACION</t>
  </si>
  <si>
    <t>SEÑAL VERTICAL DE TRANSITO CON LAMINA RETRORREFLECTIVA DE 60CM X 60CM</t>
  </si>
  <si>
    <t>SEÑAL VERTICAL DE TRANSITO CON DOBLE LAMINA RETRORREFLECTIVA DE 60CM X 60CM</t>
  </si>
  <si>
    <t>MARCA VIAL CON PINTURA EN FRIO</t>
  </si>
  <si>
    <t>LÍNEA DE DEMARCACIÓN CON PINTURA EN FRÍO</t>
  </si>
  <si>
    <t>REDUCTORES DE VELOCIDAD TIPO RESALTO PLÁSTICO PERNADO</t>
  </si>
  <si>
    <t>5.00                                                                                                    CUNETAS Y SUMIDEROS</t>
  </si>
  <si>
    <t>EXCAVACION MANUAL</t>
  </si>
  <si>
    <t>RELLENO PARA FILTROS EN GRAVA TIPO ARENA</t>
  </si>
  <si>
    <t>RELLENO CON MATERIAL SELECCIONADO COMPACTADO</t>
  </si>
  <si>
    <t>CUNETA DE CONCRETO VACIADA IN SITU; NO INCLUYE LA CONFORMACION DE LA SUPERFICIE DE APOYO</t>
  </si>
  <si>
    <t>SUMIDERO LATERAL TIPO VENTANA VACIADO IN SITU, INCLUYE REFUERZO</t>
  </si>
  <si>
    <t>CONCRETO RESISTENCIA 14 MPA CLASE G (PARA PIEDRA PEGADA)</t>
  </si>
  <si>
    <t>6.00                                                                                                    ESPACIO PUBLICO ANDENES Y MOBILIARIOS</t>
  </si>
  <si>
    <t>6.01</t>
  </si>
  <si>
    <t>S/I TABLETA GUÍA PREF. TÁCTIL PARA DISCAP. EN CONCRETO DE 0.20m X 0.20m X 0.06m COLOR AMARILLO TIPO ACANALADA (UNA HILERA) CON MORTERO 1:4, INCLUYE ARENA H.=0.04 m, RELLENO CON MATERIAL COMPACTADO SELECCIONADO DE 0.20m Y JUNTAS SELLADAS</t>
  </si>
  <si>
    <t>FRANJA DEMARCADORA PARA LIMITADOS VISUALES CON ADOQUÍN EN CONCRETO  DE 20cm X 10cm X 6cm COLOR AMARILLO PARA EMBEBER EN MORTERO, APAREJADO SEGÚN DISEÑO. INCLUYE MORTERO 1:4, ARENA H.=4 CM, INSTALACIÓN, COMPACTACIÓN, JUNTAS SELLADAS CON ARENA</t>
  </si>
  <si>
    <t>6.02</t>
  </si>
  <si>
    <t>CONSTRUCCIÓN PISO EN CONCRETO ESTAMPADO TIPO RONDA, 21 MPA (3.000 PSI). E=0,08M FUNDIDO ENSITIO, JUNTAS SEGÚN DISEÑO. INCLUYE EXCAVACIÓN, SUBBASE, Y TODO LO NECESARIO PARA SUCORRECTA CONSTRUCCIÓN.</t>
  </si>
  <si>
    <t>RAMPA PEATONAL INCLUYE BORDILLOS DE CAMBIO DE NIVEL, SARDINEL, ADOQUÍN TÁCTIL TIPO ALERTA Y PLANTILLA EN CONCRETO</t>
  </si>
  <si>
    <t>6.04</t>
  </si>
  <si>
    <t>RAMPA PARA USO VEHICULAR DE 4.20M X 1.20M, INCLUYE BORDILLO DE CONCRETO DE CAMBIO DE NIVEL, LOSETA TOPEROL, ADOQUIN EN CONCRETO DE 20CM X 10CM X 6CM COLOR AMARILLO, PLACA ENCONCRETO 0.15MTS DE ESPESOR, EXCAVACIONMANUAL, RELLENO CON MATERIAL SELECCIONADO</t>
  </si>
  <si>
    <t>6.05</t>
  </si>
  <si>
    <t>S/I BOLARDOS ALTO EN HIERRO TIPO M63 - IDU EMPOTRADOS EN CONCRETO; INCLUYE TODO LO NECESARIO PARA SU CORRECTA INSTALACIÓN</t>
  </si>
  <si>
    <t>7.00                                                                                                    OTRAS ACTIVIDADES</t>
  </si>
  <si>
    <t>600.2.4</t>
  </si>
  <si>
    <t>S/I TUBERÍA PARA PROLONGACIÓN DE DRENAJES DE AGUAS LLUVIA EN 4". INCLUYE EXCAVACIÓN Y RELLENO</t>
  </si>
  <si>
    <t>REPARACIÓN DE DOMICILIARIAS DEL ACUEDUCTO.INCLUYE TODO LO NECESARIO PARA SU CORRECTA INSTALACIÓN.</t>
  </si>
  <si>
    <t>REUBICACIÓN TÍPICA MEDIDORES DE GAS RED DOMICILIARIA.</t>
  </si>
  <si>
    <t>BARANDA METÁLICA PARA TRÁFICO VEHICULAR</t>
  </si>
  <si>
    <t>8                      REDES ELECTRICAS</t>
  </si>
  <si>
    <t>8.1.01</t>
  </si>
  <si>
    <t>LOCALIZACION Y REPLANTEO DE REDES DE MEDIA TENSION.</t>
  </si>
  <si>
    <t>M.</t>
  </si>
  <si>
    <t>8.1.02</t>
  </si>
  <si>
    <t>SUMINISTRO. INSTALACION E HINCADO DE POSTE EN CONCRETO DE ( 12 M - 750 KGF ).</t>
  </si>
  <si>
    <t>8.1.03</t>
  </si>
  <si>
    <t>SUMINISTRO DE MATERIALES Y CONSTRUCCION DE CIMENTACION CILINDRICA CON CONCRETO DE 3000 PSI A POSTE EN CONCRETO DE ( 12 M - 750 KGF ).</t>
  </si>
  <si>
    <t>8.1.04</t>
  </si>
  <si>
    <t>SUMINISTRO, INSTALACION E HINCADO DE POSTE EN CONCRETO DE ( 12 M - 1050 KGF ).</t>
  </si>
  <si>
    <t>8.1.05</t>
  </si>
  <si>
    <t>SUMINISTRO DE MATERIALES Y CONSTRUCCION DE CIMENTACION CILINDRICA CON CONCRETO DE 3000 PSI A POSTE EN CONCRETO DE ( 12 M - 1050 KGF ).</t>
  </si>
  <si>
    <t>8.1.06</t>
  </si>
  <si>
    <t>SUMINISTRO E INSTALACION DE ELEMENTOS ELECTRICOS PARA ARMADO EN DERIVACION COMPACTA CON DISPOSICIÓN CENTRAL BIFASICO A 13.2 KV., E INCLUYE: PUESTA A TIERRA EN CINTA DE ACERO INOXIDABLE.</t>
  </si>
  <si>
    <t>8.1.07</t>
  </si>
  <si>
    <t>SUMINISTRO E INSTALACION DE ELEMENTOS ELECTRICOS PARA ARMADO EN ALINEACION COMPACTA CON DISPOSICIÓN CENTRAL BIFASICO A 13.2 KV., E INCLUYE: PUESTA A TIERRA EN CINTA DE ACERO INOXIDABLE.</t>
  </si>
  <si>
    <t>8.1.08</t>
  </si>
  <si>
    <t>SUMINISTRO E INSTALACION DE ELEMENTOS ELECTRICOS PARA ARMADO EN ALINEACION CON DISPOSICIÓN EN BANDERA BIFASICO A 13.2 KV., E INCLUYE: PUESTA A TIERRA EN CINTA DE ACERO INOXIDABLE.</t>
  </si>
  <si>
    <t>8.1.09</t>
  </si>
  <si>
    <t>SUMINISTRO E INSTALACION DE ELEMENTOS ELECTRICOS PARA ARMADO EN ANGULO CON DISPOSICIÓN EN BANDERA A 13.2 KV., E INCLUYE: PUESTA A TIERRA EN CINTA DE ACERO INOXIDABLE.</t>
  </si>
  <si>
    <t>8.1.10</t>
  </si>
  <si>
    <t>SUMINISTRO E INSTALACION DE ELEMENTOS ELECTRICOS PARA ARMADO EN ANCLAJE COMPACTA CON DISPOSICIÓN CENTRAL BIFASICO A 13.2 KV., E INCLUYE: PUESTA A TIERRA EN CINTA DE ACERO INOXIDABLE.</t>
  </si>
  <si>
    <t>8.1.11</t>
  </si>
  <si>
    <t>SUMINISTRO E INSTALACION DE ELEMENTOS ELECTRICOS PARA ARMADO EN FIN DE LINEA COMPACTA CON DISPOSICIÓN CENTRAL BIFASICO A 13.2 KV., E INCLUYE: PUESTA A TIERRA EN CINTA DE ACERO INOXIDABLE.</t>
  </si>
  <si>
    <t>8.1.13</t>
  </si>
  <si>
    <t>SUMINISTRO E INSTALACION DE ELEMENTOS ELECTRICOS PARA RETENIDA MT EN POSTE DE 12m A POSTE  DE 9m</t>
  </si>
  <si>
    <t>8.1.14</t>
  </si>
  <si>
    <t>INSTALACION CON TENSION  A 13.2 KV. DE POSTE EN CONCRETO</t>
  </si>
  <si>
    <t>8.2.01</t>
  </si>
  <si>
    <t>LOCALIZACION Y REPLANTEO DE REDES DE BAJA TENSION.</t>
  </si>
  <si>
    <t>8.2.02</t>
  </si>
  <si>
    <t>SUMINISTRO. INSTALACION E HINCADO DE POSTE EN CONCRETO DE ( 9 M - 510 KGF ).</t>
  </si>
  <si>
    <t>8.2.03</t>
  </si>
  <si>
    <t>SUMINISTRO DE MATERIALES Y CONSTRUCCION DE CIMENTACION CILINDRICA CON CONCRETO DE 3000 PSI A POSTE EN CONCRETO DE ( 9 M - 510 KGF ).</t>
  </si>
  <si>
    <t>8.2.04</t>
  </si>
  <si>
    <t>SUMINISTRO E INSTALACION DE ELEMENTOS ELECTRICOS PARA ARMADO EN ALINEACION - ANGULO - FINAL DE CIRCUITO PARA BT A 240/120 V.</t>
  </si>
  <si>
    <t>8.2.05</t>
  </si>
  <si>
    <t>SUMINISTRO E INSTALACION DE ELEMENTOS ELECTRICOS PARA ARMADO EN ANCLAJE PARA BT A 240/120 V.</t>
  </si>
  <si>
    <t>8.2.06</t>
  </si>
  <si>
    <t xml:space="preserve">SUMINISTRO, RIEGO, ANCLAJE Y TENSIONADO DE RED PARA BT BIFASICA AEREA EN CABLE TRIPLEX DE ALUMINIO - No. 2 AWG. </t>
  </si>
  <si>
    <t>8.2.07</t>
  </si>
  <si>
    <t xml:space="preserve">SUMINISTRO, RIEGO, ANCLAJE Y TENSIONADO DE RED PARA BT BIFASICA AEREA EN CABLE TRIPLEX DE ALUMINIO - No. 1/0 AWG. </t>
  </si>
  <si>
    <t>8.2.08</t>
  </si>
  <si>
    <t>SUMINISTRO E INSTALACION DE ELEMENTOS ELECTRICOS PARA RETENIDA A TIERRA EN POSTE DE 9 M.</t>
  </si>
  <si>
    <t>8.2.09</t>
  </si>
  <si>
    <t>SUMINISTRO E INSTALACION DE ELEMENTOS ELECTRICOS PARA PUESTA A TIERRA DE RED TRENSADA DE BT A 120/240 VOL., EN CINTA DE ACERO INOXIDABLE.</t>
  </si>
  <si>
    <t>8.2.10</t>
  </si>
  <si>
    <t>SUMINISTRO E INSTALACION DE ELEMENTOS ELECTRICOS PARA CAJA DE CONEXIÓN ( 4 USUARIOS) A RED TRENSADA DE BT A 120/240 V.</t>
  </si>
  <si>
    <t>8.3.01</t>
  </si>
  <si>
    <t xml:space="preserve">SUMINISTRO, RIEGO, ANCLAJE Y TENSIONADO DE CABLE CONCENTRICO DE ALUMINIO - (2xNo. 6 + 1xNo. 6 ) AWG. </t>
  </si>
  <si>
    <t>8.3.02</t>
  </si>
  <si>
    <t>SUMINISTRO E INSTALACION DE ELEMENTOS ELECTRICOS PARA REUBICACION DE MEDIDOR (240/120) V.</t>
  </si>
  <si>
    <t>8.3.03</t>
  </si>
  <si>
    <t>SUMINISTRO E INSTALACION DE ELEMENTOS ELECTRICOS PARA REINSTALACION DE ALUMBRADO PUBLICO.</t>
  </si>
  <si>
    <t>OBRAS DE ALCANTARILLADO</t>
  </si>
  <si>
    <t>9.1.01</t>
  </si>
  <si>
    <t>LOCALIZACIÓN, TRAZADO Y REPLANTEO</t>
  </si>
  <si>
    <t>9.1.02</t>
  </si>
  <si>
    <t>EXCAVACIONES VARIAS EN MATERIAL COMUN BAJO AGUA (A MAQUINA)</t>
  </si>
  <si>
    <t>9.1.03</t>
  </si>
  <si>
    <t>9.1.04</t>
  </si>
  <si>
    <t>RELLENO CON MATERIAL DE SITIO</t>
  </si>
  <si>
    <t>9.1.05</t>
  </si>
  <si>
    <t>9.1.06</t>
  </si>
  <si>
    <t>RELLENO CON MATERIAL TIPO PIEDRA RAJON O SIMILAR</t>
  </si>
  <si>
    <t>9.1.07</t>
  </si>
  <si>
    <t>9.1.08</t>
  </si>
  <si>
    <t>S/I TUBERIA ALCANTARILLADO CORRUGADA DE 10" (250mm)</t>
  </si>
  <si>
    <t>9.1.09</t>
  </si>
  <si>
    <t>CAMARA DE INSPECCION PREFABRICADA ALCANTARILLADO EN CONCRETO</t>
  </si>
  <si>
    <t>9.1.10</t>
  </si>
  <si>
    <t>S/I DE ENTIBADO (APUNTALAMIENTO EN LAMINA METALICA) x 3 USOS</t>
  </si>
  <si>
    <t>9.1.11</t>
  </si>
  <si>
    <t>GEOTEXTIL PARA SEPARACION DE SUELOS Y CAPAS GRANULARES</t>
  </si>
  <si>
    <t>9.1.12</t>
  </si>
  <si>
    <t>S/I DOMICILIARIA ALCANTARILLADO</t>
  </si>
  <si>
    <t>OBRAS DE ACUEDUCTO</t>
  </si>
  <si>
    <t>9.2.01</t>
  </si>
  <si>
    <t>9.2.02</t>
  </si>
  <si>
    <t>9.2.03</t>
  </si>
  <si>
    <t>9.2.04</t>
  </si>
  <si>
    <t>9.2.05</t>
  </si>
  <si>
    <t>9.2.06</t>
  </si>
  <si>
    <t>9.2.07</t>
  </si>
  <si>
    <t>S/I TUBERIA PEAD PE 100 / PN 8 (RDE 21) - D = 160 mm</t>
  </si>
  <si>
    <t>9.2.08</t>
  </si>
  <si>
    <t>S/I ACCESORIOS DETALLE 1 - DERIVACION</t>
  </si>
  <si>
    <t>9.2.09</t>
  </si>
  <si>
    <t>S/I ACCESORIOS DETALLE 2 - TAPON</t>
  </si>
  <si>
    <t>9.2.10</t>
  </si>
  <si>
    <t>S/I ACCESORIOS DETALLE 3 - HIDRANTE</t>
  </si>
  <si>
    <t>SUBTOTAL OBRAS</t>
  </si>
  <si>
    <t>IMPLEMENTACIÓN DE GESTION DE OBRA (Seguridad y salud en el Trabajo, Plan de manejo Ambiental y Plan de aseguramiento de calidad-plan manejo de trafico)</t>
  </si>
  <si>
    <t>PAPSO</t>
  </si>
  <si>
    <t>VALOR TOTAL OBRAS</t>
  </si>
  <si>
    <t xml:space="preserve">VALOR TOTAL EN LETRAS: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</si>
  <si>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</si>
  <si>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</si>
  <si>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igual o superior a 5 se aproximara por exceso al número entero siguiente del peso y cuando la fracción decimal del peso sea inferior a 5 se aproximará por defecto al número entero del peso.</t>
    </r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</si>
  <si>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</si>
  <si>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</si>
  <si>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</t>
    </r>
  </si>
  <si>
    <t>IMPREVISTO</t>
  </si>
  <si>
    <t>I=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</si>
  <si>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El valor del PGIO Y PAPSO es modificable, en todo caso durante la ejecucion de l contrato se debera garantizar  las especificaciones de estos planes de acuerdo con lo previsto por la entidad en el cuadro que discrimina las actividades del mismo.</t>
    </r>
  </si>
  <si>
    <t>UTILIDAD</t>
  </si>
  <si>
    <t>U=</t>
  </si>
  <si>
    <t>TOTAL A.I.U.</t>
  </si>
  <si>
    <t>A.I.U.=</t>
  </si>
  <si>
    <t>TRAMITES Y LEGALIZACION AFINIA (INMODIFICABLE)</t>
  </si>
  <si>
    <t>TRAMITES AMBIENTALES (INMODIFICABLE)</t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</si>
  <si>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Los valores de tramites ambientales y de legalizacion de afinia no son modificables, so pena rechazo.</t>
    </r>
  </si>
  <si>
    <t>RED DE BAJA TENSION  (240/120) V.</t>
  </si>
  <si>
    <t>RED DE MEDIA TENSION  (13.200) V.</t>
  </si>
  <si>
    <t xml:space="preserve">SUBESTACIONES ELECTRICAS (13.200/240/120) V. </t>
  </si>
  <si>
    <t>CUATRO MIL TRESCIENTOS CUARENTA Y UN MILLONES SEISCIENTOS VEINTICUATRO MIL SETECIENTOS CUARENTA Y NUEVE PESOS M/CTE.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</si>
</sst>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0.000000000000"/>
    <numFmt numFmtId="165" formatCode="&quot;$&quot;#,##0.00"/>
    <numFmt numFmtId="166" formatCode="&quot;$&quot;\ #,##0.00"/>
    <numFmt numFmtId="167" formatCode="_-&quot;$&quot;* #,##0_-;\-&quot;$&quot;* #,##0_-;_-&quot;$&quot;* &quot;-&quot;_-;_-@_-"/>
    <numFmt numFmtId="168" formatCode="0#.00\ \L\t"/>
    <numFmt numFmtId="169" formatCode="_-[$$-240A]\ * #,##0.00_ ;_-[$$-240A]\ * \-#,##0.00\ ;_-[$$-240A]\ * &quot;-&quot;??_ ;_-@_ "/>
    <numFmt numFmtId="170" formatCode="_ * #,##0_ ;_ * \-#,##0_ ;_ * &quot;-&quot;??_ ;_ @_ "/>
    <numFmt numFmtId="171" formatCode="_ [$€-2]\ * #,##0.00_ ;_ [$€-2]\ * \-#,##0.00_ ;_ [$€-2]\ * &quot;-&quot;??_ "/>
    <numFmt numFmtId="172" formatCode="_(&quot;$&quot;\ * #,##0.00_);_(&quot;$&quot;\ * \(#,##0.00\);_(&quot;$&quot;\ * &quot;-&quot;??_);_(@_)"/>
  </numFmts>
  <fonts count="17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0"/>
      <name val="Calibri"/>
      <family val="2"/>
      <scheme val="minor"/>
    </font>
    <font>
      <b/>
      <sz val="12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 applyBorder="0"/>
    <xf numFmtId="0" fontId="1" fillId="0" borderId="0"/>
    <xf numFmtId="16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1" fontId="7" fillId="0" borderId="0"/>
    <xf numFmtId="172" fontId="7" fillId="0" borderId="0" applyFont="0" applyFill="0" applyBorder="0" applyAlignment="0" applyProtection="0"/>
  </cellStyleXfs>
  <cellXfs count="157">
    <xf numFmtId="0" fontId="0" fillId="0" borderId="0" xfId="0"/>
    <xf numFmtId="0" fontId="5" fillId="0" borderId="16" xfId="0" applyFont="1" applyBorder="1" applyAlignment="1">
      <alignment horizontal="center" vertical="top"/>
    </xf>
    <xf numFmtId="164" fontId="0" fillId="0" borderId="0" xfId="0" applyNumberFormat="1"/>
    <xf numFmtId="0" fontId="5" fillId="2" borderId="18" xfId="0" applyFont="1" applyFill="1" applyBorder="1" applyAlignment="1">
      <alignment vertical="top"/>
    </xf>
    <xf numFmtId="0" fontId="5" fillId="2" borderId="19" xfId="0" applyFont="1" applyFill="1" applyBorder="1" applyAlignment="1">
      <alignment vertical="top"/>
    </xf>
    <xf numFmtId="0" fontId="5" fillId="2" borderId="20" xfId="0" applyFont="1" applyFill="1" applyBorder="1" applyAlignment="1">
      <alignment vertical="top"/>
    </xf>
    <xf numFmtId="2" fontId="6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165" fontId="6" fillId="0" borderId="22" xfId="0" applyNumberFormat="1" applyFont="1" applyBorder="1" applyAlignment="1">
      <alignment horizontal="center" vertical="center"/>
    </xf>
    <xf numFmtId="165" fontId="6" fillId="0" borderId="23" xfId="0" applyNumberFormat="1" applyFont="1" applyBorder="1" applyAlignment="1">
      <alignment vertical="center"/>
    </xf>
    <xf numFmtId="166" fontId="0" fillId="0" borderId="0" xfId="0" applyNumberFormat="1"/>
    <xf numFmtId="2" fontId="6" fillId="0" borderId="24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justify" vertical="top" wrapText="1"/>
    </xf>
    <xf numFmtId="0" fontId="6" fillId="0" borderId="25" xfId="0" applyFont="1" applyBorder="1" applyAlignment="1">
      <alignment horizontal="center" vertical="center"/>
    </xf>
    <xf numFmtId="4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top" wrapText="1"/>
    </xf>
    <xf numFmtId="0" fontId="0" fillId="3" borderId="0" xfId="0" applyFill="1"/>
    <xf numFmtId="165" fontId="0" fillId="0" borderId="0" xfId="0" applyNumberFormat="1"/>
    <xf numFmtId="2" fontId="6" fillId="0" borderId="25" xfId="0" applyNumberFormat="1" applyFont="1" applyBorder="1" applyAlignment="1">
      <alignment horizontal="center" vertical="center"/>
    </xf>
    <xf numFmtId="2" fontId="0" fillId="0" borderId="0" xfId="1" applyNumberFormat="1" applyFont="1"/>
    <xf numFmtId="167" fontId="0" fillId="0" borderId="0" xfId="1" applyFont="1"/>
    <xf numFmtId="0" fontId="6" fillId="0" borderId="2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justify" vertical="top" wrapText="1"/>
    </xf>
    <xf numFmtId="0" fontId="6" fillId="0" borderId="28" xfId="0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2" fontId="6" fillId="0" borderId="3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justify" vertical="top" wrapText="1"/>
    </xf>
    <xf numFmtId="4" fontId="6" fillId="0" borderId="31" xfId="0" applyNumberFormat="1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left" vertical="top"/>
    </xf>
    <xf numFmtId="0" fontId="6" fillId="0" borderId="27" xfId="0" applyFont="1" applyBorder="1" applyAlignment="1">
      <alignment horizontal="left" vertical="top"/>
    </xf>
    <xf numFmtId="165" fontId="5" fillId="0" borderId="35" xfId="0" applyNumberFormat="1" applyFont="1" applyBorder="1" applyAlignment="1">
      <alignment vertical="top"/>
    </xf>
    <xf numFmtId="0" fontId="6" fillId="0" borderId="24" xfId="0" applyFont="1" applyBorder="1" applyAlignment="1">
      <alignment horizontal="center" vertical="center" wrapText="1"/>
    </xf>
    <xf numFmtId="165" fontId="0" fillId="3" borderId="0" xfId="0" applyNumberFormat="1" applyFill="1"/>
    <xf numFmtId="0" fontId="6" fillId="0" borderId="25" xfId="0" applyFont="1" applyBorder="1" applyAlignment="1">
      <alignment horizontal="left" vertical="top"/>
    </xf>
    <xf numFmtId="165" fontId="6" fillId="0" borderId="14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justify" vertical="top" wrapText="1"/>
    </xf>
    <xf numFmtId="165" fontId="6" fillId="0" borderId="31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vertical="center"/>
    </xf>
    <xf numFmtId="0" fontId="6" fillId="0" borderId="38" xfId="0" applyFont="1" applyBorder="1" applyAlignment="1">
      <alignment horizontal="justify" vertical="top" wrapText="1"/>
    </xf>
    <xf numFmtId="0" fontId="6" fillId="0" borderId="38" xfId="0" applyFont="1" applyBorder="1" applyAlignment="1">
      <alignment horizontal="center" vertical="center" wrapText="1"/>
    </xf>
    <xf numFmtId="4" fontId="6" fillId="0" borderId="34" xfId="0" applyNumberFormat="1" applyFont="1" applyBorder="1" applyAlignment="1">
      <alignment horizontal="center" vertical="center" wrapText="1"/>
    </xf>
    <xf numFmtId="2" fontId="6" fillId="0" borderId="3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justify" vertical="top"/>
    </xf>
    <xf numFmtId="2" fontId="5" fillId="2" borderId="18" xfId="0" applyNumberFormat="1" applyFont="1" applyFill="1" applyBorder="1" applyAlignment="1">
      <alignment horizontal="left" vertical="top"/>
    </xf>
    <xf numFmtId="166" fontId="6" fillId="0" borderId="31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right" vertical="top"/>
    </xf>
    <xf numFmtId="0" fontId="5" fillId="2" borderId="5" xfId="0" applyFont="1" applyFill="1" applyBorder="1" applyAlignment="1">
      <alignment vertical="top"/>
    </xf>
    <xf numFmtId="2" fontId="6" fillId="0" borderId="31" xfId="0" applyNumberFormat="1" applyFont="1" applyBorder="1" applyAlignment="1">
      <alignment horizontal="center" vertical="center" wrapText="1"/>
    </xf>
    <xf numFmtId="165" fontId="6" fillId="0" borderId="31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top"/>
    </xf>
    <xf numFmtId="165" fontId="5" fillId="0" borderId="23" xfId="0" applyNumberFormat="1" applyFont="1" applyBorder="1" applyAlignment="1">
      <alignment vertical="top"/>
    </xf>
    <xf numFmtId="165" fontId="5" fillId="2" borderId="20" xfId="0" applyNumberFormat="1" applyFont="1" applyFill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0" xfId="0" applyFont="1" applyAlignment="1">
      <alignment vertical="top"/>
    </xf>
    <xf numFmtId="10" fontId="6" fillId="0" borderId="0" xfId="2" applyNumberFormat="1" applyFont="1" applyFill="1" applyBorder="1" applyAlignment="1">
      <alignment vertical="top"/>
    </xf>
    <xf numFmtId="165" fontId="5" fillId="0" borderId="5" xfId="0" applyNumberFormat="1" applyFont="1" applyBorder="1" applyAlignment="1">
      <alignment vertical="top"/>
    </xf>
    <xf numFmtId="0" fontId="6" fillId="0" borderId="4" xfId="0" applyFont="1" applyBorder="1"/>
    <xf numFmtId="0" fontId="6" fillId="0" borderId="0" xfId="0" applyFont="1"/>
    <xf numFmtId="165" fontId="6" fillId="0" borderId="42" xfId="0" applyNumberFormat="1" applyFont="1" applyBorder="1" applyAlignment="1">
      <alignment vertical="top"/>
    </xf>
    <xf numFmtId="165" fontId="6" fillId="0" borderId="43" xfId="0" applyNumberFormat="1" applyFont="1" applyBorder="1" applyAlignment="1">
      <alignment vertical="top"/>
    </xf>
    <xf numFmtId="165" fontId="5" fillId="0" borderId="42" xfId="0" applyNumberFormat="1" applyFont="1" applyBorder="1" applyAlignment="1">
      <alignment vertical="top"/>
    </xf>
    <xf numFmtId="169" fontId="11" fillId="0" borderId="58" xfId="6" applyNumberFormat="1" applyFont="1" applyFill="1" applyBorder="1" applyAlignment="1" applyProtection="1">
      <alignment horizontal="center" vertical="center"/>
    </xf>
    <xf numFmtId="10" fontId="12" fillId="0" borderId="20" xfId="7" applyNumberFormat="1" applyFont="1" applyFill="1" applyBorder="1" applyAlignment="1" applyProtection="1">
      <alignment horizontal="center" vertical="center"/>
      <protection locked="0"/>
    </xf>
    <xf numFmtId="169" fontId="11" fillId="0" borderId="61" xfId="6" applyNumberFormat="1" applyFont="1" applyFill="1" applyBorder="1" applyAlignment="1" applyProtection="1">
      <alignment horizontal="center" vertical="center"/>
    </xf>
    <xf numFmtId="10" fontId="12" fillId="0" borderId="62" xfId="7" applyNumberFormat="1" applyFont="1" applyFill="1" applyBorder="1" applyAlignment="1" applyProtection="1">
      <alignment horizontal="center" vertical="center"/>
      <protection locked="0"/>
    </xf>
    <xf numFmtId="0" fontId="13" fillId="0" borderId="0" xfId="5" applyFont="1"/>
    <xf numFmtId="0" fontId="13" fillId="0" borderId="0" xfId="5" applyFont="1" applyAlignment="1">
      <alignment horizontal="center"/>
    </xf>
    <xf numFmtId="170" fontId="13" fillId="0" borderId="0" xfId="8" applyNumberFormat="1" applyFont="1" applyBorder="1"/>
    <xf numFmtId="0" fontId="14" fillId="0" borderId="0" xfId="5" applyFont="1"/>
    <xf numFmtId="0" fontId="14" fillId="0" borderId="0" xfId="5" applyFont="1" applyAlignment="1">
      <alignment horizontal="center"/>
    </xf>
    <xf numFmtId="0" fontId="15" fillId="0" borderId="0" xfId="4" applyFont="1" applyAlignment="1">
      <alignment vertical="center" wrapText="1"/>
    </xf>
    <xf numFmtId="0" fontId="12" fillId="0" borderId="0" xfId="4" applyFont="1"/>
    <xf numFmtId="0" fontId="11" fillId="0" borderId="0" xfId="4" applyFont="1"/>
    <xf numFmtId="172" fontId="12" fillId="0" borderId="0" xfId="11" applyFont="1"/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top"/>
    </xf>
    <xf numFmtId="0" fontId="5" fillId="0" borderId="34" xfId="0" applyFont="1" applyBorder="1" applyAlignment="1">
      <alignment horizontal="left" vertical="top"/>
    </xf>
    <xf numFmtId="0" fontId="5" fillId="0" borderId="36" xfId="0" applyFont="1" applyBorder="1" applyAlignment="1">
      <alignment horizontal="left" vertical="top"/>
    </xf>
    <xf numFmtId="0" fontId="5" fillId="0" borderId="33" xfId="0" applyFont="1" applyBorder="1" applyAlignment="1">
      <alignment horizontal="left" vertical="top"/>
    </xf>
    <xf numFmtId="0" fontId="8" fillId="0" borderId="50" xfId="4" applyFont="1" applyBorder="1" applyAlignment="1">
      <alignment horizontal="center" vertical="center" wrapText="1"/>
    </xf>
    <xf numFmtId="0" fontId="8" fillId="0" borderId="51" xfId="4" applyFont="1" applyBorder="1" applyAlignment="1">
      <alignment horizontal="center" vertical="center" wrapText="1"/>
    </xf>
    <xf numFmtId="0" fontId="8" fillId="0" borderId="52" xfId="4" applyFont="1" applyBorder="1" applyAlignment="1">
      <alignment horizontal="center" vertical="center" wrapText="1"/>
    </xf>
    <xf numFmtId="0" fontId="8" fillId="0" borderId="50" xfId="4" applyFont="1" applyBorder="1" applyAlignment="1">
      <alignment horizontal="left" vertical="center" wrapText="1"/>
    </xf>
    <xf numFmtId="0" fontId="8" fillId="0" borderId="51" xfId="4" applyFont="1" applyBorder="1" applyAlignment="1">
      <alignment horizontal="left" vertical="center" wrapText="1"/>
    </xf>
    <xf numFmtId="0" fontId="8" fillId="0" borderId="52" xfId="4" applyFont="1" applyBorder="1" applyAlignment="1">
      <alignment horizontal="left" vertical="center" wrapText="1"/>
    </xf>
    <xf numFmtId="0" fontId="8" fillId="0" borderId="39" xfId="3" applyFont="1" applyBorder="1" applyAlignment="1">
      <alignment horizontal="left" vertical="center" wrapText="1"/>
    </xf>
    <xf numFmtId="0" fontId="8" fillId="0" borderId="40" xfId="3" applyFont="1" applyBorder="1" applyAlignment="1">
      <alignment horizontal="left" vertical="center" wrapText="1"/>
    </xf>
    <xf numFmtId="0" fontId="8" fillId="0" borderId="41" xfId="3" applyFont="1" applyBorder="1" applyAlignment="1">
      <alignment horizontal="left" vertical="center" wrapText="1"/>
    </xf>
    <xf numFmtId="0" fontId="8" fillId="0" borderId="39" xfId="3" applyFont="1" applyBorder="1" applyAlignment="1">
      <alignment horizontal="left" vertical="center"/>
    </xf>
    <xf numFmtId="0" fontId="8" fillId="0" borderId="40" xfId="3" applyFont="1" applyBorder="1" applyAlignment="1">
      <alignment horizontal="left" vertical="center"/>
    </xf>
    <xf numFmtId="0" fontId="8" fillId="0" borderId="41" xfId="3" applyFont="1" applyBorder="1" applyAlignment="1">
      <alignment horizontal="left" vertical="center"/>
    </xf>
    <xf numFmtId="0" fontId="16" fillId="0" borderId="39" xfId="3" applyFont="1" applyBorder="1" applyAlignment="1">
      <alignment horizontal="left" vertical="center"/>
    </xf>
    <xf numFmtId="0" fontId="16" fillId="0" borderId="40" xfId="3" applyFont="1" applyBorder="1" applyAlignment="1">
      <alignment horizontal="left" vertical="center"/>
    </xf>
    <xf numFmtId="0" fontId="16" fillId="0" borderId="41" xfId="3" applyFont="1" applyBorder="1" applyAlignment="1">
      <alignment horizontal="left" vertical="center"/>
    </xf>
    <xf numFmtId="0" fontId="16" fillId="0" borderId="44" xfId="3" applyFont="1" applyBorder="1" applyAlignment="1">
      <alignment horizontal="left" vertical="center"/>
    </xf>
    <xf numFmtId="0" fontId="16" fillId="0" borderId="45" xfId="3" applyFont="1" applyBorder="1" applyAlignment="1">
      <alignment horizontal="left" vertical="center"/>
    </xf>
    <xf numFmtId="0" fontId="16" fillId="0" borderId="46" xfId="3" applyFont="1" applyBorder="1" applyAlignment="1">
      <alignment horizontal="left" vertical="center"/>
    </xf>
    <xf numFmtId="0" fontId="8" fillId="0" borderId="47" xfId="3" applyFont="1" applyBorder="1" applyAlignment="1">
      <alignment horizontal="left" vertical="center"/>
    </xf>
    <xf numFmtId="0" fontId="8" fillId="0" borderId="48" xfId="3" applyFont="1" applyBorder="1" applyAlignment="1">
      <alignment horizontal="left" vertical="center"/>
    </xf>
    <xf numFmtId="0" fontId="8" fillId="0" borderId="49" xfId="3" applyFont="1" applyBorder="1" applyAlignment="1">
      <alignment horizontal="left" vertical="center"/>
    </xf>
    <xf numFmtId="169" fontId="11" fillId="0" borderId="55" xfId="6" applyNumberFormat="1" applyFont="1" applyFill="1" applyBorder="1" applyAlignment="1" applyProtection="1">
      <alignment horizontal="center" vertical="center"/>
    </xf>
    <xf numFmtId="169" fontId="11" fillId="0" borderId="56" xfId="6" applyNumberFormat="1" applyFont="1" applyFill="1" applyBorder="1" applyAlignment="1" applyProtection="1">
      <alignment horizontal="center" vertical="center"/>
    </xf>
    <xf numFmtId="0" fontId="9" fillId="0" borderId="50" xfId="5" applyFont="1" applyBorder="1" applyAlignment="1">
      <alignment horizontal="left" vertical="center" wrapText="1"/>
    </xf>
    <xf numFmtId="0" fontId="9" fillId="0" borderId="51" xfId="5" applyFont="1" applyBorder="1" applyAlignment="1">
      <alignment horizontal="left" vertical="center" wrapText="1"/>
    </xf>
    <xf numFmtId="0" fontId="9" fillId="0" borderId="52" xfId="5" applyFont="1" applyBorder="1" applyAlignment="1">
      <alignment horizontal="left" vertical="center" wrapText="1"/>
    </xf>
    <xf numFmtId="3" fontId="11" fillId="0" borderId="18" xfId="5" applyNumberFormat="1" applyFont="1" applyBorder="1" applyAlignment="1">
      <alignment horizontal="center" vertical="center"/>
    </xf>
    <xf numFmtId="3" fontId="11" fillId="0" borderId="57" xfId="5" applyNumberFormat="1" applyFont="1" applyBorder="1" applyAlignment="1">
      <alignment horizontal="center" vertical="center"/>
    </xf>
    <xf numFmtId="0" fontId="11" fillId="0" borderId="18" xfId="5" applyFont="1" applyBorder="1" applyAlignment="1">
      <alignment horizontal="center" vertical="center" wrapText="1"/>
    </xf>
    <xf numFmtId="0" fontId="11" fillId="0" borderId="57" xfId="5" applyFont="1" applyBorder="1" applyAlignment="1">
      <alignment horizontal="center" vertical="center" wrapText="1"/>
    </xf>
    <xf numFmtId="3" fontId="11" fillId="0" borderId="18" xfId="5" applyNumberFormat="1" applyFont="1" applyBorder="1" applyAlignment="1">
      <alignment horizontal="center" vertical="center" wrapText="1"/>
    </xf>
    <xf numFmtId="3" fontId="11" fillId="0" borderId="57" xfId="5" applyNumberFormat="1" applyFont="1" applyBorder="1" applyAlignment="1">
      <alignment horizontal="center" vertical="center" wrapText="1"/>
    </xf>
    <xf numFmtId="3" fontId="11" fillId="0" borderId="59" xfId="5" applyNumberFormat="1" applyFont="1" applyBorder="1" applyAlignment="1">
      <alignment horizontal="center" vertical="center"/>
    </xf>
    <xf numFmtId="3" fontId="11" fillId="0" borderId="60" xfId="5" applyNumberFormat="1" applyFont="1" applyBorder="1" applyAlignment="1">
      <alignment horizontal="center" vertical="center"/>
    </xf>
    <xf numFmtId="3" fontId="11" fillId="0" borderId="53" xfId="5" applyNumberFormat="1" applyFont="1" applyBorder="1" applyAlignment="1">
      <alignment horizontal="center" vertical="center" wrapText="1"/>
    </xf>
    <xf numFmtId="3" fontId="11" fillId="0" borderId="54" xfId="5" applyNumberFormat="1" applyFont="1" applyBorder="1" applyAlignment="1">
      <alignment horizontal="center" vertical="center" wrapText="1"/>
    </xf>
  </cellXfs>
  <cellStyles count="12">
    <cellStyle name="Millares 3" xfId="8" xr:uid="{64403722-384B-46C4-99B1-BB88CA293391}"/>
    <cellStyle name="Millares_FORMULARIO 4 - M-OFERENTE PPTA ECONOMICA" xfId="6" xr:uid="{858C4046-A4A2-4D2E-A2BA-FC6777417085}"/>
    <cellStyle name="Moneda [0]" xfId="1" builtinId="7"/>
    <cellStyle name="Moneda 5" xfId="11" xr:uid="{D364A7D9-CFA9-4831-A051-C800801EF6B5}"/>
    <cellStyle name="Normal" xfId="0" builtinId="0"/>
    <cellStyle name="Normal 14 7" xfId="9" xr:uid="{6098D9B4-7525-418C-8175-A8B25307B9CA}"/>
    <cellStyle name="Normal 2 2 2 2" xfId="4" xr:uid="{7CC3B41D-BB62-4C1E-BD2F-F7BDB7B6ABF1}"/>
    <cellStyle name="Normal 3 11" xfId="5" xr:uid="{39A4E495-CA52-4F42-B020-D4D59C205429}"/>
    <cellStyle name="Normal 3 2 2" xfId="3" xr:uid="{F1CC9296-499D-4283-BCFF-9517FA252779}"/>
    <cellStyle name="Normal 3 2 6" xfId="10" xr:uid="{3F9DB852-6970-40F4-9E36-8F23E519DEAC}"/>
    <cellStyle name="Porcentaje" xfId="2" builtinId="5"/>
    <cellStyle name="Porcentaje 2 3" xfId="7" xr:uid="{91A6FE83-F170-4EB0-BCD2-B95A25F8E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50800</xdr:rowOff>
    </xdr:from>
    <xdr:to>
      <xdr:col>1</xdr:col>
      <xdr:colOff>373593</xdr:colOff>
      <xdr:row>3</xdr:row>
      <xdr:rowOff>177145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DAE471-EEF1-446F-879F-FA46E53B8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50800"/>
          <a:ext cx="682202" cy="690225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0</xdr:row>
      <xdr:rowOff>55033</xdr:rowOff>
    </xdr:from>
    <xdr:to>
      <xdr:col>9</xdr:col>
      <xdr:colOff>708554</xdr:colOff>
      <xdr:row>3</xdr:row>
      <xdr:rowOff>158715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35C7A7-19B8-4BB1-AA83-100C6FFC2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1580" y="55033"/>
          <a:ext cx="1295294" cy="6675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ERSONAL/Dropbox/PRESP/DPS0202014/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OneDrive\INFORMACION%20INGRID\PROYECTOS-PLANEACION\PAVIMENTOS%20URBANOS\PAZ%20DEL%20NORTE\Copia%20de%20Memorias%20de%20Cantidades%20Paz%20del%20Norte%20-%20SIN%20LA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2,01"/>
      <sheetName val="2,02"/>
      <sheetName val="2,03"/>
      <sheetName val="2,04"/>
      <sheetName val="4,1"/>
      <sheetName val="4,2"/>
      <sheetName val="2,05"/>
      <sheetName val="4,5"/>
      <sheetName val="3,01"/>
      <sheetName val="3,02"/>
      <sheetName val="3,03"/>
      <sheetName val="4,10"/>
      <sheetName val="3,04"/>
      <sheetName val="4,01"/>
      <sheetName val="4,02"/>
      <sheetName val="4,03"/>
      <sheetName val="4,04"/>
      <sheetName val="4,05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6,01"/>
      <sheetName val="6,02"/>
      <sheetName val="6,03"/>
      <sheetName val="6,04"/>
      <sheetName val="6,05"/>
      <sheetName val="7,01"/>
      <sheetName val="7,02"/>
      <sheetName val="7,03"/>
      <sheetName val="8,7"/>
      <sheetName val="8,01"/>
      <sheetName val="8,02"/>
      <sheetName val="8,03"/>
      <sheetName val="8,04"/>
      <sheetName val="8,05"/>
      <sheetName val="8.06"/>
      <sheetName val="8.07"/>
      <sheetName val="8.08"/>
      <sheetName val="8.09"/>
      <sheetName val="8.11"/>
      <sheetName val="8,06"/>
      <sheetName val="8,07"/>
      <sheetName val="7,04"/>
      <sheetName val="8,09"/>
      <sheetName val="ALC_ Topo"/>
      <sheetName val="ALC_ Excavación"/>
      <sheetName val="ALC_ LLenos"/>
      <sheetName val="ALC_ Retiro"/>
      <sheetName val="ALC_ Tuberias"/>
      <sheetName val="ALC_ MH"/>
      <sheetName val="ALC_ Entibado"/>
      <sheetName val="ALC_ Geotextil"/>
      <sheetName val="ALC_ Dom"/>
      <sheetName val="ACUD_ Topo"/>
      <sheetName val="ACUD_ Excavacion"/>
      <sheetName val="ACUD_  LLenos "/>
      <sheetName val="ACUD_  Retiro"/>
      <sheetName val="ACUD_ Tuberias"/>
      <sheetName val="ACUD_ Accesorios"/>
      <sheetName val="8,19"/>
      <sheetName val="Copia de Memorias de Cantidades"/>
    </sheetNames>
    <sheetDataSet>
      <sheetData sheetId="0">
        <row r="13">
          <cell r="F13">
            <v>155</v>
          </cell>
        </row>
      </sheetData>
      <sheetData sheetId="1">
        <row r="13">
          <cell r="F13">
            <v>155</v>
          </cell>
        </row>
      </sheetData>
      <sheetData sheetId="2">
        <row r="13">
          <cell r="G13">
            <v>124</v>
          </cell>
        </row>
      </sheetData>
      <sheetData sheetId="3">
        <row r="19">
          <cell r="F19">
            <v>267</v>
          </cell>
        </row>
      </sheetData>
      <sheetData sheetId="4">
        <row r="16">
          <cell r="I16">
            <v>18.02</v>
          </cell>
        </row>
      </sheetData>
      <sheetData sheetId="5">
        <row r="16">
          <cell r="H16">
            <v>16.820499999999999</v>
          </cell>
        </row>
      </sheetData>
      <sheetData sheetId="6">
        <row r="157">
          <cell r="G157">
            <v>3007.87</v>
          </cell>
        </row>
      </sheetData>
      <sheetData sheetId="7">
        <row r="21">
          <cell r="G21">
            <v>5191.37</v>
          </cell>
        </row>
      </sheetData>
      <sheetData sheetId="8"/>
      <sheetData sheetId="9"/>
      <sheetData sheetId="10">
        <row r="157">
          <cell r="G157">
            <v>1524.9700000000003</v>
          </cell>
        </row>
      </sheetData>
      <sheetData sheetId="11">
        <row r="19">
          <cell r="G19"/>
        </row>
      </sheetData>
      <sheetData sheetId="12">
        <row r="16">
          <cell r="H16">
            <v>16.820499999999999</v>
          </cell>
        </row>
      </sheetData>
      <sheetData sheetId="13">
        <row r="19">
          <cell r="G19"/>
        </row>
      </sheetData>
      <sheetData sheetId="14"/>
      <sheetData sheetId="15"/>
      <sheetData sheetId="16">
        <row r="22">
          <cell r="I22">
            <v>2430.9582</v>
          </cell>
        </row>
      </sheetData>
      <sheetData sheetId="17"/>
      <sheetData sheetId="18">
        <row r="16">
          <cell r="G16">
            <v>37.005099999999999</v>
          </cell>
        </row>
      </sheetData>
      <sheetData sheetId="19">
        <row r="27">
          <cell r="G27">
            <v>1</v>
          </cell>
        </row>
      </sheetData>
      <sheetData sheetId="20">
        <row r="20">
          <cell r="G20">
            <v>-21</v>
          </cell>
        </row>
      </sheetData>
      <sheetData sheetId="21"/>
      <sheetData sheetId="22"/>
      <sheetData sheetId="23">
        <row r="21">
          <cell r="G21">
            <v>1</v>
          </cell>
        </row>
      </sheetData>
      <sheetData sheetId="24">
        <row r="20">
          <cell r="G20">
            <v>1</v>
          </cell>
        </row>
      </sheetData>
      <sheetData sheetId="25">
        <row r="17">
          <cell r="H17"/>
        </row>
      </sheetData>
      <sheetData sheetId="26">
        <row r="24">
          <cell r="G24"/>
        </row>
      </sheetData>
      <sheetData sheetId="27">
        <row r="20">
          <cell r="G20"/>
        </row>
      </sheetData>
      <sheetData sheetId="28">
        <row r="15">
          <cell r="I15">
            <v>3.90625</v>
          </cell>
        </row>
      </sheetData>
      <sheetData sheetId="29">
        <row r="16">
          <cell r="G16">
            <v>442.8</v>
          </cell>
        </row>
      </sheetData>
      <sheetData sheetId="30">
        <row r="17">
          <cell r="H17"/>
        </row>
      </sheetData>
      <sheetData sheetId="31">
        <row r="17">
          <cell r="H17"/>
        </row>
      </sheetData>
      <sheetData sheetId="32">
        <row r="18">
          <cell r="H18"/>
        </row>
      </sheetData>
      <sheetData sheetId="33">
        <row r="16">
          <cell r="O16"/>
        </row>
      </sheetData>
      <sheetData sheetId="34">
        <row r="18">
          <cell r="J18"/>
        </row>
      </sheetData>
      <sheetData sheetId="35"/>
      <sheetData sheetId="36">
        <row r="18">
          <cell r="I18">
            <v>3.2</v>
          </cell>
        </row>
      </sheetData>
      <sheetData sheetId="37">
        <row r="20">
          <cell r="G20">
            <v>-99</v>
          </cell>
        </row>
      </sheetData>
      <sheetData sheetId="38">
        <row r="18">
          <cell r="H18">
            <v>-118.8</v>
          </cell>
        </row>
      </sheetData>
      <sheetData sheetId="39">
        <row r="15">
          <cell r="G15">
            <v>2</v>
          </cell>
        </row>
      </sheetData>
      <sheetData sheetId="40">
        <row r="24">
          <cell r="G24">
            <v>5</v>
          </cell>
        </row>
      </sheetData>
      <sheetData sheetId="41">
        <row r="14">
          <cell r="G14">
            <v>46</v>
          </cell>
        </row>
      </sheetData>
      <sheetData sheetId="42">
        <row r="12">
          <cell r="G12">
            <v>24</v>
          </cell>
        </row>
      </sheetData>
      <sheetData sheetId="43">
        <row r="12">
          <cell r="G12">
            <v>16</v>
          </cell>
        </row>
      </sheetData>
      <sheetData sheetId="44">
        <row r="12">
          <cell r="G12">
            <v>16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0BFE1-54C9-45D4-8DF6-822236F81941}">
  <dimension ref="A1:L147"/>
  <sheetViews>
    <sheetView tabSelected="1" view="pageBreakPreview" zoomScale="115" zoomScaleNormal="130" zoomScaleSheetLayoutView="115" workbookViewId="0">
      <selection activeCell="F152" sqref="F152"/>
    </sheetView>
  </sheetViews>
  <sheetFormatPr baseColWidth="10" defaultColWidth="8.6640625" defaultRowHeight="14.4" x14ac:dyDescent="0.3"/>
  <cols>
    <col min="1" max="1" width="7.5546875" customWidth="1"/>
    <col min="2" max="2" width="6.6640625" customWidth="1"/>
    <col min="3" max="3" width="6.88671875" customWidth="1"/>
    <col min="4" max="4" width="8.88671875" customWidth="1"/>
    <col min="5" max="5" width="10.44140625" customWidth="1"/>
    <col min="6" max="6" width="60.88671875" customWidth="1"/>
    <col min="7" max="7" width="10" customWidth="1"/>
    <col min="8" max="8" width="13" customWidth="1"/>
    <col min="9" max="9" width="13" bestFit="1" customWidth="1"/>
    <col min="10" max="10" width="20.6640625" customWidth="1"/>
    <col min="11" max="11" width="16.6640625" bestFit="1" customWidth="1"/>
    <col min="12" max="12" width="16.88671875" customWidth="1"/>
  </cols>
  <sheetData>
    <row r="1" spans="1:12" x14ac:dyDescent="0.3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1"/>
    </row>
    <row r="2" spans="1:12" x14ac:dyDescent="0.3">
      <c r="A2" s="92" t="s">
        <v>1</v>
      </c>
      <c r="B2" s="93"/>
      <c r="C2" s="93"/>
      <c r="D2" s="93"/>
      <c r="E2" s="93"/>
      <c r="F2" s="93"/>
      <c r="G2" s="93"/>
      <c r="H2" s="93"/>
      <c r="I2" s="93"/>
      <c r="J2" s="94"/>
    </row>
    <row r="3" spans="1:12" ht="15.6" x14ac:dyDescent="0.3">
      <c r="A3" s="95" t="s">
        <v>2</v>
      </c>
      <c r="B3" s="96"/>
      <c r="C3" s="96"/>
      <c r="D3" s="96"/>
      <c r="E3" s="96"/>
      <c r="F3" s="96"/>
      <c r="G3" s="96"/>
      <c r="H3" s="96"/>
      <c r="I3" s="96"/>
      <c r="J3" s="97"/>
    </row>
    <row r="4" spans="1:12" ht="15.6" x14ac:dyDescent="0.3">
      <c r="A4" s="95" t="s">
        <v>3</v>
      </c>
      <c r="B4" s="96"/>
      <c r="C4" s="96"/>
      <c r="D4" s="96"/>
      <c r="E4" s="96"/>
      <c r="F4" s="96"/>
      <c r="G4" s="96"/>
      <c r="H4" s="96"/>
      <c r="I4" s="96"/>
      <c r="J4" s="97"/>
    </row>
    <row r="5" spans="1:12" ht="30.75" customHeight="1" x14ac:dyDescent="0.3">
      <c r="A5" s="98" t="s">
        <v>4</v>
      </c>
      <c r="B5" s="99"/>
      <c r="C5" s="99"/>
      <c r="D5" s="99"/>
      <c r="E5" s="99"/>
      <c r="F5" s="99"/>
      <c r="G5" s="99"/>
      <c r="H5" s="99"/>
      <c r="I5" s="99"/>
      <c r="J5" s="100"/>
    </row>
    <row r="6" spans="1:12" x14ac:dyDescent="0.3">
      <c r="A6" s="101" t="s">
        <v>5</v>
      </c>
      <c r="B6" s="102" t="s">
        <v>6</v>
      </c>
      <c r="C6" s="103"/>
      <c r="D6" s="104" t="s">
        <v>7</v>
      </c>
      <c r="E6" s="105"/>
      <c r="F6" s="106" t="s">
        <v>8</v>
      </c>
      <c r="G6" s="106" t="s">
        <v>9</v>
      </c>
      <c r="H6" s="106" t="s">
        <v>10</v>
      </c>
      <c r="I6" s="107" t="s">
        <v>11</v>
      </c>
      <c r="J6" s="108" t="s">
        <v>12</v>
      </c>
    </row>
    <row r="7" spans="1:12" x14ac:dyDescent="0.3">
      <c r="A7" s="101"/>
      <c r="B7" s="102"/>
      <c r="C7" s="103"/>
      <c r="D7" s="1" t="s">
        <v>13</v>
      </c>
      <c r="E7" s="1" t="s">
        <v>14</v>
      </c>
      <c r="F7" s="106"/>
      <c r="G7" s="106"/>
      <c r="H7" s="106"/>
      <c r="I7" s="107" t="s">
        <v>11</v>
      </c>
      <c r="J7" s="109"/>
      <c r="K7" s="2"/>
    </row>
    <row r="8" spans="1:12" x14ac:dyDescent="0.3">
      <c r="A8" s="3" t="s">
        <v>15</v>
      </c>
      <c r="B8" s="4"/>
      <c r="C8" s="4"/>
      <c r="D8" s="4"/>
      <c r="E8" s="4"/>
      <c r="F8" s="4"/>
      <c r="G8" s="4"/>
      <c r="H8" s="4"/>
      <c r="I8" s="4"/>
      <c r="J8" s="5"/>
    </row>
    <row r="9" spans="1:12" x14ac:dyDescent="0.3">
      <c r="A9" s="6">
        <v>1.01</v>
      </c>
      <c r="B9" s="110">
        <v>201.8</v>
      </c>
      <c r="C9" s="111"/>
      <c r="D9" s="7">
        <v>201</v>
      </c>
      <c r="E9" s="7">
        <v>201.1</v>
      </c>
      <c r="F9" s="8" t="s">
        <v>16</v>
      </c>
      <c r="G9" s="9" t="s">
        <v>17</v>
      </c>
      <c r="H9" s="10">
        <f>+'[5]1,01'!$F$13</f>
        <v>155</v>
      </c>
      <c r="I9" s="11">
        <v>11753</v>
      </c>
      <c r="J9" s="12">
        <f t="shared" ref="J9:J20" si="0">+ROUND(H9*I9,0)</f>
        <v>1821715</v>
      </c>
      <c r="K9" s="13"/>
    </row>
    <row r="10" spans="1:12" ht="25.5" customHeight="1" x14ac:dyDescent="0.3">
      <c r="A10" s="14">
        <v>1.02</v>
      </c>
      <c r="B10" s="87"/>
      <c r="C10" s="88"/>
      <c r="D10" s="15"/>
      <c r="E10" s="15">
        <v>1.02</v>
      </c>
      <c r="F10" s="16" t="s">
        <v>18</v>
      </c>
      <c r="G10" s="17" t="s">
        <v>17</v>
      </c>
      <c r="H10" s="18">
        <f>+'[5]1,02'!$F$13</f>
        <v>155</v>
      </c>
      <c r="I10" s="11">
        <v>30992</v>
      </c>
      <c r="J10" s="12">
        <f t="shared" si="0"/>
        <v>4803760</v>
      </c>
      <c r="K10" s="13"/>
    </row>
    <row r="11" spans="1:12" x14ac:dyDescent="0.3">
      <c r="A11" s="6">
        <v>1.03</v>
      </c>
      <c r="B11" s="87">
        <v>201.8</v>
      </c>
      <c r="C11" s="88"/>
      <c r="D11" s="15">
        <v>201</v>
      </c>
      <c r="E11" s="15">
        <v>201.9</v>
      </c>
      <c r="F11" s="16" t="s">
        <v>19</v>
      </c>
      <c r="G11" s="17" t="s">
        <v>20</v>
      </c>
      <c r="H11" s="18">
        <f>+'[5]1,03'!$G$13</f>
        <v>124</v>
      </c>
      <c r="I11" s="11">
        <v>27340</v>
      </c>
      <c r="J11" s="12">
        <f t="shared" si="0"/>
        <v>3390160</v>
      </c>
      <c r="K11" s="13"/>
    </row>
    <row r="12" spans="1:12" s="20" customFormat="1" ht="27.6" x14ac:dyDescent="0.3">
      <c r="A12" s="14">
        <v>1.04</v>
      </c>
      <c r="B12" s="87"/>
      <c r="C12" s="88"/>
      <c r="D12" s="15"/>
      <c r="E12" s="15"/>
      <c r="F12" s="19" t="s">
        <v>21</v>
      </c>
      <c r="G12" s="17" t="s">
        <v>17</v>
      </c>
      <c r="H12" s="18">
        <f>+'[5]1,04'!$F$19</f>
        <v>267</v>
      </c>
      <c r="I12" s="11">
        <v>22694</v>
      </c>
      <c r="J12" s="12">
        <f t="shared" si="0"/>
        <v>6059298</v>
      </c>
      <c r="K12" s="13"/>
    </row>
    <row r="13" spans="1:12" x14ac:dyDescent="0.3">
      <c r="A13" s="6">
        <v>1.05</v>
      </c>
      <c r="B13" s="87">
        <v>201.8</v>
      </c>
      <c r="C13" s="88"/>
      <c r="D13" s="15">
        <v>201</v>
      </c>
      <c r="E13" s="15">
        <v>201.7</v>
      </c>
      <c r="F13" s="16" t="s">
        <v>22</v>
      </c>
      <c r="G13" s="17" t="s">
        <v>23</v>
      </c>
      <c r="H13" s="18">
        <f>+'[5]1,05'!$I$16</f>
        <v>18.02</v>
      </c>
      <c r="I13" s="11">
        <v>170596</v>
      </c>
      <c r="J13" s="12">
        <f t="shared" si="0"/>
        <v>3074140</v>
      </c>
      <c r="K13" s="13"/>
      <c r="L13" s="21"/>
    </row>
    <row r="14" spans="1:12" ht="26.25" customHeight="1" x14ac:dyDescent="0.3">
      <c r="A14" s="14">
        <v>1.06</v>
      </c>
      <c r="B14" s="87"/>
      <c r="C14" s="88"/>
      <c r="D14" s="15"/>
      <c r="E14" s="15"/>
      <c r="F14" s="19" t="s">
        <v>24</v>
      </c>
      <c r="G14" s="17" t="s">
        <v>23</v>
      </c>
      <c r="H14" s="22">
        <v>954.53</v>
      </c>
      <c r="I14" s="11">
        <v>22934</v>
      </c>
      <c r="J14" s="12">
        <f t="shared" si="0"/>
        <v>21891191</v>
      </c>
      <c r="K14" s="13"/>
      <c r="L14" s="21"/>
    </row>
    <row r="15" spans="1:12" ht="22.8" customHeight="1" x14ac:dyDescent="0.3">
      <c r="A15" s="6">
        <v>1.07</v>
      </c>
      <c r="B15" s="87">
        <v>210.8</v>
      </c>
      <c r="C15" s="88"/>
      <c r="D15" s="15">
        <v>210</v>
      </c>
      <c r="E15" s="15" t="s">
        <v>25</v>
      </c>
      <c r="F15" s="16" t="s">
        <v>26</v>
      </c>
      <c r="G15" s="17" t="s">
        <v>23</v>
      </c>
      <c r="H15" s="18">
        <v>2568.56</v>
      </c>
      <c r="I15" s="11">
        <v>11467</v>
      </c>
      <c r="J15" s="12">
        <f t="shared" si="0"/>
        <v>29453678</v>
      </c>
      <c r="K15" s="13"/>
      <c r="L15" s="23"/>
    </row>
    <row r="16" spans="1:12" ht="23.4" customHeight="1" x14ac:dyDescent="0.3">
      <c r="A16" s="14">
        <v>1.08</v>
      </c>
      <c r="B16" s="87"/>
      <c r="C16" s="88"/>
      <c r="D16" s="15"/>
      <c r="E16" s="15">
        <v>1.06</v>
      </c>
      <c r="F16" s="16" t="s">
        <v>27</v>
      </c>
      <c r="G16" s="17" t="s">
        <v>23</v>
      </c>
      <c r="H16" s="18">
        <v>4966.1499999999996</v>
      </c>
      <c r="I16" s="11">
        <v>21049</v>
      </c>
      <c r="J16" s="12">
        <f t="shared" si="0"/>
        <v>104532491</v>
      </c>
      <c r="K16" s="13"/>
      <c r="L16" s="24"/>
    </row>
    <row r="17" spans="1:12" ht="27.6" x14ac:dyDescent="0.3">
      <c r="A17" s="6">
        <v>1.0900000000000001</v>
      </c>
      <c r="B17" s="112" t="s">
        <v>28</v>
      </c>
      <c r="C17" s="113"/>
      <c r="D17" s="25" t="s">
        <v>29</v>
      </c>
      <c r="E17" s="25" t="s">
        <v>30</v>
      </c>
      <c r="F17" s="16" t="s">
        <v>31</v>
      </c>
      <c r="G17" s="26" t="s">
        <v>9</v>
      </c>
      <c r="H17" s="27">
        <v>8</v>
      </c>
      <c r="I17" s="11">
        <v>339902</v>
      </c>
      <c r="J17" s="12">
        <f t="shared" si="0"/>
        <v>2719216</v>
      </c>
      <c r="K17" s="13"/>
    </row>
    <row r="18" spans="1:12" ht="39" customHeight="1" x14ac:dyDescent="0.3">
      <c r="A18" s="14">
        <v>1.1000000000000001</v>
      </c>
      <c r="B18" s="114" t="s">
        <v>28</v>
      </c>
      <c r="C18" s="115"/>
      <c r="D18" s="28" t="s">
        <v>29</v>
      </c>
      <c r="E18" s="28" t="s">
        <v>30</v>
      </c>
      <c r="F18" s="29" t="s">
        <v>32</v>
      </c>
      <c r="G18" s="30" t="s">
        <v>9</v>
      </c>
      <c r="H18" s="31">
        <v>7</v>
      </c>
      <c r="I18" s="11">
        <v>513795</v>
      </c>
      <c r="J18" s="12">
        <f t="shared" si="0"/>
        <v>3596565</v>
      </c>
      <c r="K18" s="13"/>
    </row>
    <row r="19" spans="1:12" ht="39" customHeight="1" x14ac:dyDescent="0.3">
      <c r="A19" s="32">
        <v>1.1100000000000001</v>
      </c>
      <c r="B19" s="116"/>
      <c r="C19" s="116"/>
      <c r="D19" s="33"/>
      <c r="E19" s="33"/>
      <c r="F19" s="34" t="s">
        <v>33</v>
      </c>
      <c r="G19" s="30" t="s">
        <v>9</v>
      </c>
      <c r="H19" s="35">
        <v>1</v>
      </c>
      <c r="I19" s="36">
        <v>774881</v>
      </c>
      <c r="J19" s="12">
        <f t="shared" si="0"/>
        <v>774881</v>
      </c>
      <c r="K19" s="13"/>
    </row>
    <row r="20" spans="1:12" ht="39" customHeight="1" x14ac:dyDescent="0.3">
      <c r="A20" s="32">
        <v>1.1200000000000001</v>
      </c>
      <c r="B20" s="116"/>
      <c r="C20" s="116"/>
      <c r="D20" s="33"/>
      <c r="E20" s="33"/>
      <c r="F20" s="37" t="s">
        <v>34</v>
      </c>
      <c r="G20" s="26" t="s">
        <v>9</v>
      </c>
      <c r="H20" s="35">
        <v>160</v>
      </c>
      <c r="I20" s="11">
        <v>108669</v>
      </c>
      <c r="J20" s="12">
        <f t="shared" si="0"/>
        <v>17387040</v>
      </c>
      <c r="K20" s="13"/>
    </row>
    <row r="21" spans="1:12" x14ac:dyDescent="0.3">
      <c r="A21" s="117" t="s">
        <v>35</v>
      </c>
      <c r="B21" s="118"/>
      <c r="C21" s="118"/>
      <c r="D21" s="118"/>
      <c r="E21" s="118"/>
      <c r="F21" s="118"/>
      <c r="G21" s="118"/>
      <c r="H21" s="38"/>
      <c r="I21" s="39"/>
      <c r="J21" s="40">
        <f>SUM(J9:J20)</f>
        <v>199504135</v>
      </c>
      <c r="K21" s="13"/>
    </row>
    <row r="22" spans="1:12" x14ac:dyDescent="0.3">
      <c r="A22" s="3" t="s">
        <v>36</v>
      </c>
      <c r="B22" s="4"/>
      <c r="C22" s="4"/>
      <c r="D22" s="4"/>
      <c r="E22" s="4"/>
      <c r="F22" s="4"/>
      <c r="G22" s="4"/>
      <c r="H22" s="4"/>
      <c r="I22" s="4"/>
      <c r="J22" s="5"/>
      <c r="K22" s="13"/>
    </row>
    <row r="23" spans="1:12" x14ac:dyDescent="0.3">
      <c r="A23" s="41">
        <v>2.0099999999999998</v>
      </c>
      <c r="B23" s="112">
        <v>320.8</v>
      </c>
      <c r="C23" s="113"/>
      <c r="D23" s="25">
        <v>320</v>
      </c>
      <c r="E23" s="25">
        <v>320.3</v>
      </c>
      <c r="F23" s="16" t="s">
        <v>37</v>
      </c>
      <c r="G23" s="26" t="s">
        <v>23</v>
      </c>
      <c r="H23" s="27">
        <v>1506.32</v>
      </c>
      <c r="I23" s="11">
        <v>67048</v>
      </c>
      <c r="J23" s="12">
        <f>+ROUND(H23*I23,0)</f>
        <v>100995743</v>
      </c>
      <c r="K23" s="13"/>
      <c r="L23" s="21"/>
    </row>
    <row r="24" spans="1:12" s="20" customFormat="1" ht="30.6" customHeight="1" x14ac:dyDescent="0.3">
      <c r="A24" s="41">
        <v>2.02</v>
      </c>
      <c r="B24" s="112">
        <v>320.8</v>
      </c>
      <c r="C24" s="113"/>
      <c r="D24" s="25">
        <v>320</v>
      </c>
      <c r="E24" s="25">
        <v>320.3</v>
      </c>
      <c r="F24" s="16" t="s">
        <v>38</v>
      </c>
      <c r="G24" s="26" t="s">
        <v>23</v>
      </c>
      <c r="H24" s="27">
        <v>1641.89</v>
      </c>
      <c r="I24" s="11">
        <v>152358</v>
      </c>
      <c r="J24" s="12">
        <f>+ROUND(H24*I24,0)</f>
        <v>250155077</v>
      </c>
      <c r="K24" s="13"/>
      <c r="L24" s="42"/>
    </row>
    <row r="25" spans="1:12" x14ac:dyDescent="0.3">
      <c r="A25" s="41">
        <v>2.0299999999999998</v>
      </c>
      <c r="B25" s="112">
        <v>320.8</v>
      </c>
      <c r="C25" s="113"/>
      <c r="D25" s="25">
        <v>320</v>
      </c>
      <c r="E25" s="25">
        <v>320.3</v>
      </c>
      <c r="F25" s="16" t="s">
        <v>39</v>
      </c>
      <c r="G25" s="26" t="s">
        <v>23</v>
      </c>
      <c r="H25" s="27">
        <v>1532.48</v>
      </c>
      <c r="I25" s="11">
        <v>143082</v>
      </c>
      <c r="J25" s="12">
        <f>+ROUND(H25*I25,0)</f>
        <v>219270303</v>
      </c>
      <c r="K25" s="13"/>
      <c r="L25" s="21"/>
    </row>
    <row r="26" spans="1:12" ht="29.25" customHeight="1" x14ac:dyDescent="0.3">
      <c r="A26" s="41">
        <v>2.04</v>
      </c>
      <c r="B26" s="112">
        <v>231.8</v>
      </c>
      <c r="C26" s="113"/>
      <c r="D26" s="25">
        <v>231</v>
      </c>
      <c r="E26" s="25">
        <v>231.1</v>
      </c>
      <c r="F26" s="16" t="s">
        <v>40</v>
      </c>
      <c r="G26" s="26" t="s">
        <v>20</v>
      </c>
      <c r="H26" s="27">
        <v>10456.620000000001</v>
      </c>
      <c r="I26" s="11">
        <v>13947</v>
      </c>
      <c r="J26" s="12">
        <f>+ROUND(H26*I26,0)</f>
        <v>145838479</v>
      </c>
      <c r="K26" s="13"/>
      <c r="L26" s="24"/>
    </row>
    <row r="27" spans="1:12" x14ac:dyDescent="0.3">
      <c r="A27" s="119" t="s">
        <v>35</v>
      </c>
      <c r="B27" s="120"/>
      <c r="C27" s="120"/>
      <c r="D27" s="120"/>
      <c r="E27" s="120"/>
      <c r="F27" s="120"/>
      <c r="G27" s="120"/>
      <c r="H27" s="43"/>
      <c r="I27" s="39"/>
      <c r="J27" s="40">
        <f>SUM(J23:J26)</f>
        <v>716259602</v>
      </c>
      <c r="K27" s="13"/>
    </row>
    <row r="28" spans="1:12" x14ac:dyDescent="0.3">
      <c r="A28" s="3" t="s">
        <v>41</v>
      </c>
      <c r="B28" s="4"/>
      <c r="C28" s="4"/>
      <c r="D28" s="4"/>
      <c r="E28" s="4"/>
      <c r="F28" s="4"/>
      <c r="G28" s="4"/>
      <c r="H28" s="4"/>
      <c r="I28" s="4"/>
      <c r="J28" s="5"/>
      <c r="K28" s="13"/>
    </row>
    <row r="29" spans="1:12" ht="21" customHeight="1" x14ac:dyDescent="0.3">
      <c r="A29" s="41">
        <v>3.01</v>
      </c>
      <c r="B29" s="112">
        <v>500.8</v>
      </c>
      <c r="C29" s="113"/>
      <c r="D29" s="25">
        <v>500</v>
      </c>
      <c r="E29" s="25">
        <v>500.1</v>
      </c>
      <c r="F29" s="16" t="s">
        <v>42</v>
      </c>
      <c r="G29" s="26" t="s">
        <v>23</v>
      </c>
      <c r="H29" s="27">
        <v>1271.5999999999999</v>
      </c>
      <c r="I29" s="11">
        <v>1034453</v>
      </c>
      <c r="J29" s="12">
        <f>+ROUND(H29*I29,0)</f>
        <v>1315410435</v>
      </c>
      <c r="K29" s="13"/>
    </row>
    <row r="30" spans="1:12" ht="30.75" customHeight="1" x14ac:dyDescent="0.3">
      <c r="A30" s="41">
        <v>3.02</v>
      </c>
      <c r="B30" s="112"/>
      <c r="C30" s="113"/>
      <c r="D30" s="25"/>
      <c r="E30" s="25">
        <v>3.02</v>
      </c>
      <c r="F30" s="16" t="s">
        <v>43</v>
      </c>
      <c r="G30" s="26" t="s">
        <v>9</v>
      </c>
      <c r="H30" s="27">
        <v>15</v>
      </c>
      <c r="I30" s="11">
        <v>431299</v>
      </c>
      <c r="J30" s="12">
        <f>+ROUND(H30*I30,0)</f>
        <v>6469485</v>
      </c>
      <c r="K30" s="13"/>
    </row>
    <row r="31" spans="1:12" ht="30.75" customHeight="1" x14ac:dyDescent="0.3">
      <c r="A31" s="41">
        <v>3.03</v>
      </c>
      <c r="B31" s="112">
        <v>672.8</v>
      </c>
      <c r="C31" s="113"/>
      <c r="D31" s="25">
        <v>672</v>
      </c>
      <c r="E31" s="25">
        <v>672.4</v>
      </c>
      <c r="F31" s="16" t="s">
        <v>44</v>
      </c>
      <c r="G31" s="26" t="s">
        <v>17</v>
      </c>
      <c r="H31" s="27">
        <v>2298.4699999999998</v>
      </c>
      <c r="I31" s="11">
        <v>106462</v>
      </c>
      <c r="J31" s="12">
        <f>+ROUND(H31*I31,0)</f>
        <v>244699713</v>
      </c>
      <c r="K31" s="13"/>
    </row>
    <row r="32" spans="1:12" x14ac:dyDescent="0.3">
      <c r="A32" s="41">
        <v>3.04</v>
      </c>
      <c r="B32" s="112">
        <v>640.79999999999995</v>
      </c>
      <c r="C32" s="113"/>
      <c r="D32" s="25">
        <v>640</v>
      </c>
      <c r="E32" s="25">
        <v>640.1</v>
      </c>
      <c r="F32" s="16" t="s">
        <v>45</v>
      </c>
      <c r="G32" s="26" t="s">
        <v>46</v>
      </c>
      <c r="H32" s="27">
        <v>6378.65</v>
      </c>
      <c r="I32" s="11">
        <v>9897</v>
      </c>
      <c r="J32" s="12">
        <f>+ROUND(H32*I32,0)</f>
        <v>63129499</v>
      </c>
      <c r="K32" s="13"/>
    </row>
    <row r="33" spans="1:11" x14ac:dyDescent="0.3">
      <c r="A33" s="119" t="s">
        <v>35</v>
      </c>
      <c r="B33" s="120"/>
      <c r="C33" s="120"/>
      <c r="D33" s="120"/>
      <c r="E33" s="120"/>
      <c r="F33" s="120"/>
      <c r="G33" s="120"/>
      <c r="H33" s="43"/>
      <c r="I33" s="39"/>
      <c r="J33" s="40">
        <f>SUM(J29:J32)</f>
        <v>1629709132</v>
      </c>
      <c r="K33" s="13"/>
    </row>
    <row r="34" spans="1:11" x14ac:dyDescent="0.3">
      <c r="A34" s="3" t="s">
        <v>47</v>
      </c>
      <c r="B34" s="4"/>
      <c r="C34" s="4"/>
      <c r="D34" s="4"/>
      <c r="E34" s="4"/>
      <c r="F34" s="4"/>
      <c r="G34" s="4"/>
      <c r="H34" s="4"/>
      <c r="I34" s="4"/>
      <c r="J34" s="5"/>
      <c r="K34" s="13"/>
    </row>
    <row r="35" spans="1:11" ht="30" customHeight="1" x14ac:dyDescent="0.3">
      <c r="A35" s="41">
        <v>4.01</v>
      </c>
      <c r="B35" s="112">
        <v>710.8</v>
      </c>
      <c r="C35" s="113"/>
      <c r="D35" s="25">
        <v>710</v>
      </c>
      <c r="E35" s="25">
        <v>710.1</v>
      </c>
      <c r="F35" s="16" t="s">
        <v>48</v>
      </c>
      <c r="G35" s="26" t="s">
        <v>9</v>
      </c>
      <c r="H35" s="27">
        <v>9</v>
      </c>
      <c r="I35" s="11">
        <v>472180</v>
      </c>
      <c r="J35" s="12">
        <f>+ROUND(H35*I35,0)</f>
        <v>4249620</v>
      </c>
      <c r="K35" s="13"/>
    </row>
    <row r="36" spans="1:11" ht="30" customHeight="1" x14ac:dyDescent="0.3">
      <c r="A36" s="41">
        <v>4.0199999999999996</v>
      </c>
      <c r="B36" s="112">
        <v>710.8</v>
      </c>
      <c r="C36" s="113"/>
      <c r="D36" s="25">
        <v>710</v>
      </c>
      <c r="E36" s="25">
        <v>710.1</v>
      </c>
      <c r="F36" s="16" t="s">
        <v>49</v>
      </c>
      <c r="G36" s="26" t="s">
        <v>9</v>
      </c>
      <c r="H36" s="27">
        <v>1</v>
      </c>
      <c r="I36" s="11">
        <v>789636</v>
      </c>
      <c r="J36" s="12">
        <f>+ROUND(H36*I36,0)</f>
        <v>789636</v>
      </c>
      <c r="K36" s="13"/>
    </row>
    <row r="37" spans="1:11" x14ac:dyDescent="0.3">
      <c r="A37" s="41">
        <v>4.03</v>
      </c>
      <c r="B37" s="112">
        <v>700.8</v>
      </c>
      <c r="C37" s="113"/>
      <c r="D37" s="25">
        <v>700</v>
      </c>
      <c r="E37" s="25">
        <v>700.3</v>
      </c>
      <c r="F37" s="16" t="s">
        <v>50</v>
      </c>
      <c r="G37" s="26" t="s">
        <v>20</v>
      </c>
      <c r="H37" s="27">
        <v>30</v>
      </c>
      <c r="I37" s="11">
        <v>150347</v>
      </c>
      <c r="J37" s="12">
        <f>+ROUND(H37*I37,0)</f>
        <v>4510410</v>
      </c>
      <c r="K37" s="13"/>
    </row>
    <row r="38" spans="1:11" x14ac:dyDescent="0.3">
      <c r="A38" s="41">
        <v>4.04</v>
      </c>
      <c r="B38" s="112">
        <v>700.8</v>
      </c>
      <c r="C38" s="113"/>
      <c r="D38" s="25">
        <v>700</v>
      </c>
      <c r="E38" s="25">
        <v>700.3</v>
      </c>
      <c r="F38" s="16" t="s">
        <v>51</v>
      </c>
      <c r="G38" s="26" t="s">
        <v>17</v>
      </c>
      <c r="H38" s="27">
        <v>3561.71</v>
      </c>
      <c r="I38" s="11">
        <v>16526</v>
      </c>
      <c r="J38" s="12">
        <f>+ROUND(H38*I38,0)</f>
        <v>58860819</v>
      </c>
      <c r="K38" s="13"/>
    </row>
    <row r="39" spans="1:11" x14ac:dyDescent="0.3">
      <c r="A39" s="41">
        <v>4.05</v>
      </c>
      <c r="B39" s="112">
        <v>700.8</v>
      </c>
      <c r="C39" s="113"/>
      <c r="D39" s="25">
        <v>700</v>
      </c>
      <c r="E39" s="25">
        <v>700.3</v>
      </c>
      <c r="F39" s="16" t="s">
        <v>52</v>
      </c>
      <c r="G39" s="26" t="s">
        <v>17</v>
      </c>
      <c r="H39" s="27">
        <v>37.5</v>
      </c>
      <c r="I39" s="11">
        <v>419444</v>
      </c>
      <c r="J39" s="12">
        <f>+ROUND(H39*I39,0)</f>
        <v>15729150</v>
      </c>
      <c r="K39" s="13"/>
    </row>
    <row r="40" spans="1:11" x14ac:dyDescent="0.3">
      <c r="A40" s="119" t="s">
        <v>35</v>
      </c>
      <c r="B40" s="120"/>
      <c r="C40" s="120"/>
      <c r="D40" s="120"/>
      <c r="E40" s="120"/>
      <c r="F40" s="120"/>
      <c r="G40" s="120"/>
      <c r="H40" s="43"/>
      <c r="I40" s="39"/>
      <c r="J40" s="40">
        <f>SUM(J35:J39)</f>
        <v>84139635</v>
      </c>
      <c r="K40" s="13"/>
    </row>
    <row r="41" spans="1:11" x14ac:dyDescent="0.3">
      <c r="A41" s="3" t="s">
        <v>53</v>
      </c>
      <c r="B41" s="4"/>
      <c r="C41" s="4"/>
      <c r="D41" s="4"/>
      <c r="E41" s="4"/>
      <c r="F41" s="4"/>
      <c r="G41" s="4"/>
      <c r="H41" s="4"/>
      <c r="I41" s="4"/>
      <c r="J41" s="5"/>
      <c r="K41" s="13"/>
    </row>
    <row r="42" spans="1:11" x14ac:dyDescent="0.3">
      <c r="A42" s="41">
        <v>5.01</v>
      </c>
      <c r="B42" s="112"/>
      <c r="C42" s="113"/>
      <c r="D42" s="25"/>
      <c r="E42" s="25">
        <v>5.01</v>
      </c>
      <c r="F42" s="16" t="s">
        <v>54</v>
      </c>
      <c r="G42" s="26" t="s">
        <v>23</v>
      </c>
      <c r="H42" s="27">
        <v>336.71</v>
      </c>
      <c r="I42" s="11">
        <v>34951</v>
      </c>
      <c r="J42" s="12">
        <f>+ROUND(H42*I42,0)</f>
        <v>11768351</v>
      </c>
      <c r="K42" s="13"/>
    </row>
    <row r="43" spans="1:11" x14ac:dyDescent="0.3">
      <c r="A43" s="41">
        <v>5.0199999999999996</v>
      </c>
      <c r="B43" s="112"/>
      <c r="C43" s="113"/>
      <c r="D43" s="25"/>
      <c r="E43" s="25">
        <v>5.0199999999999996</v>
      </c>
      <c r="F43" s="16" t="s">
        <v>27</v>
      </c>
      <c r="G43" s="26" t="s">
        <v>23</v>
      </c>
      <c r="H43" s="27">
        <v>437.73</v>
      </c>
      <c r="I43" s="11">
        <v>21049</v>
      </c>
      <c r="J43" s="12">
        <f t="shared" ref="J43:J51" si="1">+ROUND(H43*I43,0)</f>
        <v>9213779</v>
      </c>
      <c r="K43" s="13"/>
    </row>
    <row r="44" spans="1:11" ht="26.25" customHeight="1" x14ac:dyDescent="0.3">
      <c r="A44" s="41">
        <v>5.03</v>
      </c>
      <c r="B44" s="112">
        <v>231.8</v>
      </c>
      <c r="C44" s="113"/>
      <c r="D44" s="25">
        <v>231</v>
      </c>
      <c r="E44" s="25">
        <v>231.1</v>
      </c>
      <c r="F44" s="16" t="s">
        <v>40</v>
      </c>
      <c r="G44" s="26" t="s">
        <v>20</v>
      </c>
      <c r="H44" s="27">
        <v>364.77</v>
      </c>
      <c r="I44" s="11">
        <v>13947</v>
      </c>
      <c r="J44" s="12">
        <f t="shared" si="1"/>
        <v>5087447</v>
      </c>
      <c r="K44" s="13"/>
    </row>
    <row r="45" spans="1:11" x14ac:dyDescent="0.3">
      <c r="A45" s="41">
        <v>5.04</v>
      </c>
      <c r="B45" s="112"/>
      <c r="C45" s="113"/>
      <c r="D45" s="25"/>
      <c r="E45" s="25">
        <v>5.04</v>
      </c>
      <c r="F45" s="16" t="s">
        <v>55</v>
      </c>
      <c r="G45" s="26" t="s">
        <v>23</v>
      </c>
      <c r="H45" s="27">
        <v>30.86</v>
      </c>
      <c r="I45" s="11">
        <v>100219</v>
      </c>
      <c r="J45" s="12">
        <f t="shared" si="1"/>
        <v>3092758</v>
      </c>
      <c r="K45" s="13"/>
    </row>
    <row r="46" spans="1:11" x14ac:dyDescent="0.3">
      <c r="A46" s="41">
        <v>5.05</v>
      </c>
      <c r="B46" s="112"/>
      <c r="C46" s="113"/>
      <c r="D46" s="25"/>
      <c r="E46" s="25">
        <v>5.05</v>
      </c>
      <c r="F46" s="16" t="s">
        <v>56</v>
      </c>
      <c r="G46" s="26" t="s">
        <v>23</v>
      </c>
      <c r="H46" s="27">
        <v>138.88999999999999</v>
      </c>
      <c r="I46" s="11">
        <v>83825</v>
      </c>
      <c r="J46" s="12">
        <f t="shared" si="1"/>
        <v>11642454</v>
      </c>
      <c r="K46" s="13"/>
    </row>
    <row r="47" spans="1:11" x14ac:dyDescent="0.3">
      <c r="A47" s="41">
        <v>5.0599999999999996</v>
      </c>
      <c r="B47" s="112">
        <v>640.79999999999995</v>
      </c>
      <c r="C47" s="113"/>
      <c r="D47" s="25">
        <v>640</v>
      </c>
      <c r="E47" s="25">
        <v>640.1</v>
      </c>
      <c r="F47" s="16" t="s">
        <v>45</v>
      </c>
      <c r="G47" s="26" t="s">
        <v>46</v>
      </c>
      <c r="H47" s="27">
        <v>8362.61</v>
      </c>
      <c r="I47" s="11">
        <v>9897</v>
      </c>
      <c r="J47" s="12">
        <f t="shared" si="1"/>
        <v>82764751</v>
      </c>
      <c r="K47" s="13"/>
    </row>
    <row r="48" spans="1:11" ht="27.75" customHeight="1" x14ac:dyDescent="0.3">
      <c r="A48" s="41">
        <v>5.07</v>
      </c>
      <c r="B48" s="114">
        <v>671.8</v>
      </c>
      <c r="C48" s="115"/>
      <c r="D48" s="28">
        <v>671</v>
      </c>
      <c r="E48" s="28">
        <v>671.1</v>
      </c>
      <c r="F48" s="29" t="s">
        <v>57</v>
      </c>
      <c r="G48" s="30" t="s">
        <v>23</v>
      </c>
      <c r="H48" s="31">
        <v>88.39</v>
      </c>
      <c r="I48" s="44">
        <v>978876</v>
      </c>
      <c r="J48" s="12">
        <f t="shared" si="1"/>
        <v>86522850</v>
      </c>
      <c r="K48" s="13"/>
    </row>
    <row r="49" spans="1:11" ht="27.75" customHeight="1" x14ac:dyDescent="0.3">
      <c r="A49" s="45">
        <v>5.08</v>
      </c>
      <c r="B49" s="116"/>
      <c r="C49" s="116"/>
      <c r="D49" s="33"/>
      <c r="E49" s="33"/>
      <c r="F49" s="46" t="s">
        <v>58</v>
      </c>
      <c r="G49" s="33" t="s">
        <v>9</v>
      </c>
      <c r="H49" s="35">
        <v>7</v>
      </c>
      <c r="I49" s="47">
        <v>933841</v>
      </c>
      <c r="J49" s="48">
        <f t="shared" si="1"/>
        <v>6536887</v>
      </c>
      <c r="K49" s="13"/>
    </row>
    <row r="50" spans="1:11" ht="27.75" customHeight="1" x14ac:dyDescent="0.3">
      <c r="A50" s="45">
        <v>5.09</v>
      </c>
      <c r="B50" s="116"/>
      <c r="C50" s="116"/>
      <c r="D50" s="33"/>
      <c r="E50" s="33"/>
      <c r="F50" s="49" t="s">
        <v>59</v>
      </c>
      <c r="G50" s="50" t="s">
        <v>23</v>
      </c>
      <c r="H50" s="51">
        <v>3.2</v>
      </c>
      <c r="I50" s="11">
        <v>542677</v>
      </c>
      <c r="J50" s="12">
        <f t="shared" si="1"/>
        <v>1736566</v>
      </c>
      <c r="K50" s="13"/>
    </row>
    <row r="51" spans="1:11" ht="27.75" customHeight="1" x14ac:dyDescent="0.3">
      <c r="A51" s="52">
        <v>5.0999999999999996</v>
      </c>
      <c r="B51" s="116"/>
      <c r="C51" s="116"/>
      <c r="D51" s="33"/>
      <c r="E51" s="33"/>
      <c r="F51" s="49" t="s">
        <v>44</v>
      </c>
      <c r="G51" s="50" t="s">
        <v>17</v>
      </c>
      <c r="H51" s="51">
        <v>40.200000000000003</v>
      </c>
      <c r="I51" s="11">
        <v>106462</v>
      </c>
      <c r="J51" s="12">
        <f t="shared" si="1"/>
        <v>4279772</v>
      </c>
      <c r="K51" s="13"/>
    </row>
    <row r="52" spans="1:11" x14ac:dyDescent="0.3">
      <c r="A52" s="119" t="s">
        <v>35</v>
      </c>
      <c r="B52" s="118"/>
      <c r="C52" s="118"/>
      <c r="D52" s="118"/>
      <c r="E52" s="118"/>
      <c r="F52" s="118"/>
      <c r="G52" s="118"/>
      <c r="H52" s="43"/>
      <c r="I52" s="39"/>
      <c r="J52" s="40">
        <f>SUM(J42:J51)</f>
        <v>222645615</v>
      </c>
      <c r="K52" s="13"/>
    </row>
    <row r="53" spans="1:11" x14ac:dyDescent="0.3">
      <c r="A53" s="3" t="s">
        <v>60</v>
      </c>
      <c r="B53" s="4"/>
      <c r="C53" s="4"/>
      <c r="D53" s="4"/>
      <c r="E53" s="4"/>
      <c r="F53" s="4"/>
      <c r="G53" s="4"/>
      <c r="H53" s="4"/>
      <c r="I53" s="4"/>
      <c r="J53" s="5"/>
      <c r="K53" s="13"/>
    </row>
    <row r="54" spans="1:11" ht="55.2" x14ac:dyDescent="0.3">
      <c r="A54" s="41" t="s">
        <v>61</v>
      </c>
      <c r="B54" s="112"/>
      <c r="C54" s="113"/>
      <c r="D54" s="25"/>
      <c r="E54" s="25" t="s">
        <v>61</v>
      </c>
      <c r="F54" s="16" t="s">
        <v>62</v>
      </c>
      <c r="G54" s="26" t="s">
        <v>17</v>
      </c>
      <c r="H54" s="27">
        <v>1387.53</v>
      </c>
      <c r="I54" s="11">
        <v>47732</v>
      </c>
      <c r="J54" s="12">
        <f t="shared" ref="J54:J59" si="2">+ROUND(H54*I54,0)</f>
        <v>66229582</v>
      </c>
      <c r="K54" s="13"/>
    </row>
    <row r="55" spans="1:11" ht="55.2" x14ac:dyDescent="0.3">
      <c r="A55" s="41">
        <v>6.02</v>
      </c>
      <c r="B55" s="112"/>
      <c r="C55" s="113"/>
      <c r="D55" s="25"/>
      <c r="E55" s="25"/>
      <c r="F55" s="16" t="s">
        <v>63</v>
      </c>
      <c r="G55" s="26" t="s">
        <v>17</v>
      </c>
      <c r="H55" s="27">
        <v>1387.53</v>
      </c>
      <c r="I55" s="11">
        <v>38436</v>
      </c>
      <c r="J55" s="12">
        <f t="shared" si="2"/>
        <v>53331103</v>
      </c>
      <c r="K55" s="13"/>
    </row>
    <row r="56" spans="1:11" ht="55.2" x14ac:dyDescent="0.3">
      <c r="A56" s="41">
        <v>6.03</v>
      </c>
      <c r="B56" s="112"/>
      <c r="C56" s="113"/>
      <c r="D56" s="25"/>
      <c r="E56" s="25" t="s">
        <v>64</v>
      </c>
      <c r="F56" s="16" t="s">
        <v>65</v>
      </c>
      <c r="G56" s="26" t="s">
        <v>20</v>
      </c>
      <c r="H56" s="27">
        <v>1079.67</v>
      </c>
      <c r="I56" s="11">
        <v>111155</v>
      </c>
      <c r="J56" s="12">
        <f t="shared" si="2"/>
        <v>120010719</v>
      </c>
      <c r="K56" s="13"/>
    </row>
    <row r="57" spans="1:11" ht="27.6" x14ac:dyDescent="0.3">
      <c r="A57" s="41">
        <v>6.04</v>
      </c>
      <c r="B57" s="112"/>
      <c r="C57" s="113"/>
      <c r="D57" s="25"/>
      <c r="E57" s="25">
        <v>6.03</v>
      </c>
      <c r="F57" s="16" t="s">
        <v>66</v>
      </c>
      <c r="G57" s="26" t="s">
        <v>9</v>
      </c>
      <c r="H57" s="27">
        <v>10</v>
      </c>
      <c r="I57" s="11">
        <v>934691</v>
      </c>
      <c r="J57" s="12">
        <f t="shared" si="2"/>
        <v>9346910</v>
      </c>
      <c r="K57" s="13"/>
    </row>
    <row r="58" spans="1:11" ht="69.599999999999994" customHeight="1" x14ac:dyDescent="0.3">
      <c r="A58" s="41">
        <v>6.05</v>
      </c>
      <c r="B58" s="112"/>
      <c r="C58" s="113"/>
      <c r="D58" s="25"/>
      <c r="E58" s="25" t="s">
        <v>67</v>
      </c>
      <c r="F58" s="16" t="s">
        <v>68</v>
      </c>
      <c r="G58" s="26" t="s">
        <v>9</v>
      </c>
      <c r="H58" s="27">
        <v>5</v>
      </c>
      <c r="I58" s="11">
        <v>1299632</v>
      </c>
      <c r="J58" s="12">
        <f t="shared" si="2"/>
        <v>6498160</v>
      </c>
      <c r="K58" s="13"/>
    </row>
    <row r="59" spans="1:11" ht="29.25" customHeight="1" x14ac:dyDescent="0.3">
      <c r="A59" s="41">
        <v>6.06</v>
      </c>
      <c r="B59" s="112"/>
      <c r="C59" s="113"/>
      <c r="D59" s="25"/>
      <c r="E59" s="25" t="s">
        <v>69</v>
      </c>
      <c r="F59" s="16" t="s">
        <v>70</v>
      </c>
      <c r="G59" s="26" t="s">
        <v>9</v>
      </c>
      <c r="H59" s="27">
        <v>30</v>
      </c>
      <c r="I59" s="11">
        <v>253175</v>
      </c>
      <c r="J59" s="12">
        <f t="shared" si="2"/>
        <v>7595250</v>
      </c>
      <c r="K59" s="13"/>
    </row>
    <row r="60" spans="1:11" x14ac:dyDescent="0.3">
      <c r="A60" s="119" t="s">
        <v>35</v>
      </c>
      <c r="B60" s="120"/>
      <c r="C60" s="120"/>
      <c r="D60" s="120"/>
      <c r="E60" s="120"/>
      <c r="F60" s="120"/>
      <c r="G60" s="120"/>
      <c r="H60" s="43"/>
      <c r="I60" s="39"/>
      <c r="J60" s="40">
        <f>SUM(J54:J59)</f>
        <v>263011724</v>
      </c>
      <c r="K60" s="13"/>
    </row>
    <row r="61" spans="1:11" x14ac:dyDescent="0.3">
      <c r="A61" s="3" t="s">
        <v>71</v>
      </c>
      <c r="B61" s="4"/>
      <c r="C61" s="4"/>
      <c r="D61" s="4"/>
      <c r="E61" s="4"/>
      <c r="F61" s="4"/>
      <c r="G61" s="4"/>
      <c r="H61" s="4"/>
      <c r="I61" s="4"/>
      <c r="J61" s="5"/>
      <c r="K61" s="13"/>
    </row>
    <row r="62" spans="1:11" ht="27.6" x14ac:dyDescent="0.3">
      <c r="A62" s="41">
        <v>7.01</v>
      </c>
      <c r="B62" s="112">
        <v>600.79999999999995</v>
      </c>
      <c r="C62" s="113"/>
      <c r="D62" s="25">
        <v>600</v>
      </c>
      <c r="E62" s="25" t="s">
        <v>72</v>
      </c>
      <c r="F62" s="16" t="s">
        <v>73</v>
      </c>
      <c r="G62" s="26" t="s">
        <v>17</v>
      </c>
      <c r="H62" s="27">
        <v>24</v>
      </c>
      <c r="I62" s="11">
        <v>58630</v>
      </c>
      <c r="J62" s="12">
        <f>+ROUND(H62*I62,0)</f>
        <v>1407120</v>
      </c>
      <c r="K62" s="13"/>
    </row>
    <row r="63" spans="1:11" ht="27.6" x14ac:dyDescent="0.3">
      <c r="A63" s="41">
        <v>7.02</v>
      </c>
      <c r="B63" s="112"/>
      <c r="C63" s="113"/>
      <c r="D63" s="25"/>
      <c r="E63" s="25">
        <v>7.02</v>
      </c>
      <c r="F63" s="53" t="s">
        <v>74</v>
      </c>
      <c r="G63" s="26" t="s">
        <v>9</v>
      </c>
      <c r="H63" s="27">
        <v>16</v>
      </c>
      <c r="I63" s="11">
        <v>86654</v>
      </c>
      <c r="J63" s="12">
        <f>+ROUND(H63*I63,0)</f>
        <v>1386464</v>
      </c>
      <c r="K63" s="13"/>
    </row>
    <row r="64" spans="1:11" x14ac:dyDescent="0.3">
      <c r="A64" s="41">
        <v>7.03</v>
      </c>
      <c r="B64" s="114">
        <v>231.8</v>
      </c>
      <c r="C64" s="115"/>
      <c r="D64" s="28">
        <v>231</v>
      </c>
      <c r="E64" s="28">
        <v>231.1</v>
      </c>
      <c r="F64" s="16" t="s">
        <v>75</v>
      </c>
      <c r="G64" s="26" t="s">
        <v>9</v>
      </c>
      <c r="H64" s="27">
        <v>16</v>
      </c>
      <c r="I64" s="11">
        <v>327420</v>
      </c>
      <c r="J64" s="12">
        <f>+ROUND(H64*I64,0)</f>
        <v>5238720</v>
      </c>
      <c r="K64" s="13"/>
    </row>
    <row r="65" spans="1:11" x14ac:dyDescent="0.3">
      <c r="A65" s="45">
        <v>7.04</v>
      </c>
      <c r="B65" s="116"/>
      <c r="C65" s="116"/>
      <c r="D65" s="33"/>
      <c r="E65" s="33"/>
      <c r="F65" s="37" t="s">
        <v>76</v>
      </c>
      <c r="G65" s="26" t="s">
        <v>17</v>
      </c>
      <c r="H65" s="27">
        <v>605</v>
      </c>
      <c r="I65" s="11">
        <v>682819</v>
      </c>
      <c r="J65" s="12">
        <f>+ROUND(H65*I65,0)</f>
        <v>413105495</v>
      </c>
      <c r="K65" s="13"/>
    </row>
    <row r="66" spans="1:11" x14ac:dyDescent="0.3">
      <c r="A66" s="119" t="s">
        <v>35</v>
      </c>
      <c r="B66" s="118"/>
      <c r="C66" s="118"/>
      <c r="D66" s="118"/>
      <c r="E66" s="118"/>
      <c r="F66" s="120"/>
      <c r="G66" s="120"/>
      <c r="H66" s="43"/>
      <c r="I66" s="39"/>
      <c r="J66" s="40">
        <f>SUM(J62:J65)</f>
        <v>421137799</v>
      </c>
      <c r="K66" s="13"/>
    </row>
    <row r="67" spans="1:11" x14ac:dyDescent="0.3">
      <c r="A67" s="54" t="s">
        <v>77</v>
      </c>
      <c r="B67" s="4"/>
      <c r="C67" s="4"/>
      <c r="D67" s="4"/>
      <c r="E67" s="4"/>
      <c r="F67" s="4"/>
      <c r="G67" s="4"/>
      <c r="H67" s="4"/>
      <c r="I67" s="4"/>
      <c r="J67" s="5"/>
      <c r="K67" s="13"/>
    </row>
    <row r="68" spans="1:11" x14ac:dyDescent="0.3">
      <c r="A68" s="56">
        <v>8.1</v>
      </c>
      <c r="B68" s="57"/>
      <c r="C68" s="57"/>
      <c r="D68" s="57"/>
      <c r="E68" s="57"/>
      <c r="F68" s="58" t="s">
        <v>190</v>
      </c>
      <c r="G68" s="57"/>
      <c r="H68" s="57"/>
      <c r="I68" s="57"/>
      <c r="J68" s="59"/>
      <c r="K68" s="13"/>
    </row>
    <row r="69" spans="1:11" x14ac:dyDescent="0.3">
      <c r="A69" s="60" t="s">
        <v>78</v>
      </c>
      <c r="B69" s="33"/>
      <c r="C69" s="33"/>
      <c r="D69" s="33"/>
      <c r="E69" s="33"/>
      <c r="F69" s="46" t="s">
        <v>79</v>
      </c>
      <c r="G69" s="33" t="s">
        <v>80</v>
      </c>
      <c r="H69" s="35">
        <v>1000</v>
      </c>
      <c r="I69" s="55">
        <v>5103</v>
      </c>
      <c r="J69" s="61">
        <f t="shared" ref="J69:J81" si="3">+ROUND(H69*I69,0)</f>
        <v>5103000</v>
      </c>
      <c r="K69" s="13"/>
    </row>
    <row r="70" spans="1:11" ht="27.6" x14ac:dyDescent="0.3">
      <c r="A70" s="60" t="s">
        <v>81</v>
      </c>
      <c r="B70" s="33"/>
      <c r="C70" s="33"/>
      <c r="D70" s="33"/>
      <c r="E70" s="33"/>
      <c r="F70" s="46" t="s">
        <v>82</v>
      </c>
      <c r="G70" s="33" t="s">
        <v>9</v>
      </c>
      <c r="H70" s="35">
        <v>4</v>
      </c>
      <c r="I70" s="55">
        <v>3922113</v>
      </c>
      <c r="J70" s="61">
        <f t="shared" si="3"/>
        <v>15688452</v>
      </c>
      <c r="K70" s="13"/>
    </row>
    <row r="71" spans="1:11" ht="41.4" x14ac:dyDescent="0.3">
      <c r="A71" s="60" t="s">
        <v>83</v>
      </c>
      <c r="B71" s="33"/>
      <c r="C71" s="33"/>
      <c r="D71" s="33"/>
      <c r="E71" s="33"/>
      <c r="F71" s="46" t="s">
        <v>84</v>
      </c>
      <c r="G71" s="33" t="s">
        <v>9</v>
      </c>
      <c r="H71" s="35">
        <v>4</v>
      </c>
      <c r="I71" s="55">
        <v>843143</v>
      </c>
      <c r="J71" s="61">
        <f t="shared" si="3"/>
        <v>3372572</v>
      </c>
      <c r="K71" s="13"/>
    </row>
    <row r="72" spans="1:11" ht="27.6" x14ac:dyDescent="0.3">
      <c r="A72" s="60" t="s">
        <v>85</v>
      </c>
      <c r="B72" s="33"/>
      <c r="C72" s="33"/>
      <c r="D72" s="33"/>
      <c r="E72" s="33"/>
      <c r="F72" s="46" t="s">
        <v>86</v>
      </c>
      <c r="G72" s="33" t="s">
        <v>9</v>
      </c>
      <c r="H72" s="35">
        <v>2</v>
      </c>
      <c r="I72" s="55">
        <v>4629709</v>
      </c>
      <c r="J72" s="61">
        <f t="shared" si="3"/>
        <v>9259418</v>
      </c>
      <c r="K72" s="13"/>
    </row>
    <row r="73" spans="1:11" ht="41.4" x14ac:dyDescent="0.3">
      <c r="A73" s="60" t="s">
        <v>87</v>
      </c>
      <c r="B73" s="33"/>
      <c r="C73" s="33"/>
      <c r="D73" s="33"/>
      <c r="E73" s="33"/>
      <c r="F73" s="46" t="s">
        <v>88</v>
      </c>
      <c r="G73" s="33" t="s">
        <v>9</v>
      </c>
      <c r="H73" s="35">
        <v>2</v>
      </c>
      <c r="I73" s="55">
        <v>1079239</v>
      </c>
      <c r="J73" s="61">
        <f t="shared" si="3"/>
        <v>2158478</v>
      </c>
      <c r="K73" s="13"/>
    </row>
    <row r="74" spans="1:11" ht="41.4" x14ac:dyDescent="0.3">
      <c r="A74" s="60" t="s">
        <v>89</v>
      </c>
      <c r="B74" s="33"/>
      <c r="C74" s="33"/>
      <c r="D74" s="33"/>
      <c r="E74" s="33"/>
      <c r="F74" s="46" t="s">
        <v>90</v>
      </c>
      <c r="G74" s="33" t="s">
        <v>9</v>
      </c>
      <c r="H74" s="35">
        <v>1</v>
      </c>
      <c r="I74" s="55">
        <v>5313978</v>
      </c>
      <c r="J74" s="61">
        <f t="shared" si="3"/>
        <v>5313978</v>
      </c>
      <c r="K74" s="13"/>
    </row>
    <row r="75" spans="1:11" ht="41.4" x14ac:dyDescent="0.3">
      <c r="A75" s="60" t="s">
        <v>91</v>
      </c>
      <c r="B75" s="33"/>
      <c r="C75" s="33"/>
      <c r="D75" s="33"/>
      <c r="E75" s="33"/>
      <c r="F75" s="46" t="s">
        <v>92</v>
      </c>
      <c r="G75" s="33" t="s">
        <v>9</v>
      </c>
      <c r="H75" s="35">
        <v>1</v>
      </c>
      <c r="I75" s="55">
        <v>2989389</v>
      </c>
      <c r="J75" s="61">
        <f t="shared" si="3"/>
        <v>2989389</v>
      </c>
      <c r="K75" s="13"/>
    </row>
    <row r="76" spans="1:11" ht="41.4" x14ac:dyDescent="0.3">
      <c r="A76" s="60" t="s">
        <v>93</v>
      </c>
      <c r="B76" s="33"/>
      <c r="C76" s="33"/>
      <c r="D76" s="33"/>
      <c r="E76" s="33"/>
      <c r="F76" s="46" t="s">
        <v>94</v>
      </c>
      <c r="G76" s="33" t="s">
        <v>9</v>
      </c>
      <c r="H76" s="35">
        <v>2</v>
      </c>
      <c r="I76" s="55">
        <v>3252536</v>
      </c>
      <c r="J76" s="61">
        <f t="shared" si="3"/>
        <v>6505072</v>
      </c>
      <c r="K76" s="13"/>
    </row>
    <row r="77" spans="1:11" ht="41.4" x14ac:dyDescent="0.3">
      <c r="A77" s="60" t="s">
        <v>95</v>
      </c>
      <c r="B77" s="33"/>
      <c r="C77" s="33"/>
      <c r="D77" s="33"/>
      <c r="E77" s="33"/>
      <c r="F77" s="46" t="s">
        <v>96</v>
      </c>
      <c r="G77" s="33" t="s">
        <v>9</v>
      </c>
      <c r="H77" s="35">
        <v>1</v>
      </c>
      <c r="I77" s="55">
        <v>4841410</v>
      </c>
      <c r="J77" s="61">
        <f t="shared" si="3"/>
        <v>4841410</v>
      </c>
      <c r="K77" s="13"/>
    </row>
    <row r="78" spans="1:11" ht="41.4" x14ac:dyDescent="0.3">
      <c r="A78" s="60" t="s">
        <v>97</v>
      </c>
      <c r="B78" s="33"/>
      <c r="C78" s="33"/>
      <c r="D78" s="33"/>
      <c r="E78" s="33"/>
      <c r="F78" s="46" t="s">
        <v>98</v>
      </c>
      <c r="G78" s="33" t="s">
        <v>9</v>
      </c>
      <c r="H78" s="35">
        <v>1</v>
      </c>
      <c r="I78" s="55">
        <v>5009238</v>
      </c>
      <c r="J78" s="61">
        <f t="shared" si="3"/>
        <v>5009238</v>
      </c>
      <c r="K78" s="13"/>
    </row>
    <row r="79" spans="1:11" ht="41.4" x14ac:dyDescent="0.3">
      <c r="A79" s="60" t="s">
        <v>99</v>
      </c>
      <c r="B79" s="33"/>
      <c r="C79" s="33"/>
      <c r="D79" s="33"/>
      <c r="E79" s="33"/>
      <c r="F79" s="46" t="s">
        <v>100</v>
      </c>
      <c r="G79" s="33" t="s">
        <v>9</v>
      </c>
      <c r="H79" s="35">
        <v>1</v>
      </c>
      <c r="I79" s="55">
        <v>3936152</v>
      </c>
      <c r="J79" s="61">
        <f t="shared" si="3"/>
        <v>3936152</v>
      </c>
      <c r="K79" s="13"/>
    </row>
    <row r="80" spans="1:11" ht="27.6" x14ac:dyDescent="0.3">
      <c r="A80" s="60" t="s">
        <v>101</v>
      </c>
      <c r="B80" s="33"/>
      <c r="C80" s="33"/>
      <c r="D80" s="33"/>
      <c r="E80" s="33"/>
      <c r="F80" s="46" t="s">
        <v>102</v>
      </c>
      <c r="G80" s="33" t="s">
        <v>9</v>
      </c>
      <c r="H80" s="35">
        <v>1</v>
      </c>
      <c r="I80" s="55">
        <v>6090031</v>
      </c>
      <c r="J80" s="61">
        <f t="shared" si="3"/>
        <v>6090031</v>
      </c>
      <c r="K80" s="13"/>
    </row>
    <row r="81" spans="1:11" x14ac:dyDescent="0.3">
      <c r="A81" s="60" t="s">
        <v>103</v>
      </c>
      <c r="B81" s="33"/>
      <c r="C81" s="33"/>
      <c r="D81" s="33"/>
      <c r="E81" s="33"/>
      <c r="F81" s="46" t="s">
        <v>104</v>
      </c>
      <c r="G81" s="33" t="s">
        <v>9</v>
      </c>
      <c r="H81" s="35">
        <v>1</v>
      </c>
      <c r="I81" s="55">
        <v>8685178</v>
      </c>
      <c r="J81" s="61">
        <f t="shared" si="3"/>
        <v>8685178</v>
      </c>
      <c r="K81" s="13"/>
    </row>
    <row r="82" spans="1:11" x14ac:dyDescent="0.3">
      <c r="A82" s="117" t="s">
        <v>35</v>
      </c>
      <c r="B82" s="118"/>
      <c r="C82" s="118"/>
      <c r="D82" s="118"/>
      <c r="E82" s="118"/>
      <c r="F82" s="118"/>
      <c r="G82" s="118"/>
      <c r="H82" s="38"/>
      <c r="I82" s="62"/>
      <c r="J82" s="63">
        <f>SUM(J69:J81)</f>
        <v>78952368</v>
      </c>
      <c r="K82" s="13"/>
    </row>
    <row r="83" spans="1:11" x14ac:dyDescent="0.3">
      <c r="A83" s="56">
        <v>8.1999999999999993</v>
      </c>
      <c r="B83" s="57"/>
      <c r="C83" s="57"/>
      <c r="D83" s="57"/>
      <c r="E83" s="57"/>
      <c r="F83" s="58" t="s">
        <v>189</v>
      </c>
      <c r="G83" s="57"/>
      <c r="H83" s="57"/>
      <c r="I83" s="57"/>
      <c r="J83" s="59"/>
      <c r="K83" s="13"/>
    </row>
    <row r="84" spans="1:11" x14ac:dyDescent="0.3">
      <c r="A84" s="60" t="s">
        <v>105</v>
      </c>
      <c r="B84" s="33"/>
      <c r="C84" s="33"/>
      <c r="D84" s="33"/>
      <c r="E84" s="33"/>
      <c r="F84" s="46" t="s">
        <v>106</v>
      </c>
      <c r="G84" s="33" t="s">
        <v>80</v>
      </c>
      <c r="H84" s="35">
        <v>750</v>
      </c>
      <c r="I84" s="55">
        <v>3096</v>
      </c>
      <c r="J84" s="61">
        <f t="shared" ref="J84:J93" si="4">+ROUND(H84*I84,0)</f>
        <v>2322000</v>
      </c>
      <c r="K84" s="13"/>
    </row>
    <row r="85" spans="1:11" ht="27.6" x14ac:dyDescent="0.3">
      <c r="A85" s="60" t="s">
        <v>107</v>
      </c>
      <c r="B85" s="33"/>
      <c r="C85" s="33"/>
      <c r="D85" s="33"/>
      <c r="E85" s="33"/>
      <c r="F85" s="46" t="s">
        <v>108</v>
      </c>
      <c r="G85" s="33" t="s">
        <v>9</v>
      </c>
      <c r="H85" s="35">
        <v>13</v>
      </c>
      <c r="I85" s="55">
        <v>2961149</v>
      </c>
      <c r="J85" s="61">
        <f t="shared" si="4"/>
        <v>38494937</v>
      </c>
      <c r="K85" s="13"/>
    </row>
    <row r="86" spans="1:11" ht="41.4" x14ac:dyDescent="0.3">
      <c r="A86" s="60" t="s">
        <v>109</v>
      </c>
      <c r="B86" s="33"/>
      <c r="C86" s="33"/>
      <c r="D86" s="33"/>
      <c r="E86" s="33"/>
      <c r="F86" s="46" t="s">
        <v>110</v>
      </c>
      <c r="G86" s="33" t="s">
        <v>9</v>
      </c>
      <c r="H86" s="35">
        <v>13</v>
      </c>
      <c r="I86" s="55">
        <v>537190</v>
      </c>
      <c r="J86" s="61">
        <f t="shared" si="4"/>
        <v>6983470</v>
      </c>
      <c r="K86" s="13"/>
    </row>
    <row r="87" spans="1:11" ht="27.6" x14ac:dyDescent="0.3">
      <c r="A87" s="60" t="s">
        <v>111</v>
      </c>
      <c r="B87" s="33"/>
      <c r="C87" s="33"/>
      <c r="D87" s="33"/>
      <c r="E87" s="33"/>
      <c r="F87" s="46" t="s">
        <v>112</v>
      </c>
      <c r="G87" s="33" t="s">
        <v>9</v>
      </c>
      <c r="H87" s="35">
        <v>20</v>
      </c>
      <c r="I87" s="55">
        <v>789026</v>
      </c>
      <c r="J87" s="61">
        <f t="shared" si="4"/>
        <v>15780520</v>
      </c>
      <c r="K87" s="13"/>
    </row>
    <row r="88" spans="1:11" ht="27.6" x14ac:dyDescent="0.3">
      <c r="A88" s="60" t="s">
        <v>113</v>
      </c>
      <c r="B88" s="33"/>
      <c r="C88" s="33"/>
      <c r="D88" s="33"/>
      <c r="E88" s="33"/>
      <c r="F88" s="46" t="s">
        <v>114</v>
      </c>
      <c r="G88" s="33" t="s">
        <v>9</v>
      </c>
      <c r="H88" s="35">
        <v>1</v>
      </c>
      <c r="I88" s="55">
        <v>952472</v>
      </c>
      <c r="J88" s="61">
        <f t="shared" si="4"/>
        <v>952472</v>
      </c>
      <c r="K88" s="13"/>
    </row>
    <row r="89" spans="1:11" ht="27.6" x14ac:dyDescent="0.3">
      <c r="A89" s="60" t="s">
        <v>115</v>
      </c>
      <c r="B89" s="33"/>
      <c r="C89" s="33"/>
      <c r="D89" s="33"/>
      <c r="E89" s="33"/>
      <c r="F89" s="46" t="s">
        <v>116</v>
      </c>
      <c r="G89" s="33" t="s">
        <v>80</v>
      </c>
      <c r="H89" s="35">
        <v>780</v>
      </c>
      <c r="I89" s="55">
        <v>80702</v>
      </c>
      <c r="J89" s="61">
        <f t="shared" si="4"/>
        <v>62947560</v>
      </c>
      <c r="K89" s="13"/>
    </row>
    <row r="90" spans="1:11" ht="27.6" x14ac:dyDescent="0.3">
      <c r="A90" s="60" t="s">
        <v>117</v>
      </c>
      <c r="B90" s="33"/>
      <c r="C90" s="33"/>
      <c r="D90" s="33"/>
      <c r="E90" s="33"/>
      <c r="F90" s="46" t="s">
        <v>118</v>
      </c>
      <c r="G90" s="33" t="s">
        <v>80</v>
      </c>
      <c r="H90" s="35">
        <v>230</v>
      </c>
      <c r="I90" s="55">
        <v>86669</v>
      </c>
      <c r="J90" s="61">
        <f t="shared" si="4"/>
        <v>19933870</v>
      </c>
      <c r="K90" s="13"/>
    </row>
    <row r="91" spans="1:11" ht="27.6" x14ac:dyDescent="0.3">
      <c r="A91" s="60" t="s">
        <v>119</v>
      </c>
      <c r="B91" s="33"/>
      <c r="C91" s="33"/>
      <c r="D91" s="33"/>
      <c r="E91" s="33"/>
      <c r="F91" s="46" t="s">
        <v>120</v>
      </c>
      <c r="G91" s="33" t="s">
        <v>9</v>
      </c>
      <c r="H91" s="35">
        <v>5</v>
      </c>
      <c r="I91" s="55">
        <v>1597057</v>
      </c>
      <c r="J91" s="61">
        <f t="shared" si="4"/>
        <v>7985285</v>
      </c>
      <c r="K91" s="13"/>
    </row>
    <row r="92" spans="1:11" ht="41.4" x14ac:dyDescent="0.3">
      <c r="A92" s="60" t="s">
        <v>121</v>
      </c>
      <c r="B92" s="33"/>
      <c r="C92" s="33"/>
      <c r="D92" s="33"/>
      <c r="E92" s="33"/>
      <c r="F92" s="46" t="s">
        <v>122</v>
      </c>
      <c r="G92" s="33" t="s">
        <v>9</v>
      </c>
      <c r="H92" s="35">
        <v>1</v>
      </c>
      <c r="I92" s="55">
        <v>1040428</v>
      </c>
      <c r="J92" s="61">
        <f t="shared" si="4"/>
        <v>1040428</v>
      </c>
      <c r="K92" s="13"/>
    </row>
    <row r="93" spans="1:11" ht="27.6" x14ac:dyDescent="0.3">
      <c r="A93" s="60" t="s">
        <v>123</v>
      </c>
      <c r="B93" s="33"/>
      <c r="C93" s="33"/>
      <c r="D93" s="33"/>
      <c r="E93" s="33"/>
      <c r="F93" s="46" t="s">
        <v>124</v>
      </c>
      <c r="G93" s="33" t="s">
        <v>9</v>
      </c>
      <c r="H93" s="35">
        <v>4</v>
      </c>
      <c r="I93" s="55">
        <v>2147374</v>
      </c>
      <c r="J93" s="61">
        <f t="shared" si="4"/>
        <v>8589496</v>
      </c>
      <c r="K93" s="13"/>
    </row>
    <row r="94" spans="1:11" x14ac:dyDescent="0.3">
      <c r="A94" s="117" t="s">
        <v>35</v>
      </c>
      <c r="B94" s="118"/>
      <c r="C94" s="118"/>
      <c r="D94" s="118"/>
      <c r="E94" s="118"/>
      <c r="F94" s="118"/>
      <c r="G94" s="118"/>
      <c r="H94" s="38"/>
      <c r="I94" s="62"/>
      <c r="J94" s="63">
        <f>SUM(J84:J93)</f>
        <v>165030038</v>
      </c>
      <c r="K94" s="13"/>
    </row>
    <row r="95" spans="1:11" x14ac:dyDescent="0.3">
      <c r="A95" s="56">
        <v>8.3000000000000007</v>
      </c>
      <c r="B95" s="57"/>
      <c r="C95" s="57"/>
      <c r="D95" s="57"/>
      <c r="E95" s="57"/>
      <c r="F95" s="58" t="s">
        <v>191</v>
      </c>
      <c r="G95" s="57"/>
      <c r="H95" s="57"/>
      <c r="I95" s="57"/>
      <c r="J95" s="59"/>
      <c r="K95" s="13"/>
    </row>
    <row r="96" spans="1:11" ht="27.6" x14ac:dyDescent="0.3">
      <c r="A96" s="60" t="s">
        <v>125</v>
      </c>
      <c r="B96" s="33"/>
      <c r="C96" s="33"/>
      <c r="D96" s="33"/>
      <c r="E96" s="33"/>
      <c r="F96" s="46" t="s">
        <v>126</v>
      </c>
      <c r="G96" s="33" t="s">
        <v>80</v>
      </c>
      <c r="H96" s="35">
        <v>402</v>
      </c>
      <c r="I96" s="55">
        <v>63633</v>
      </c>
      <c r="J96" s="61">
        <f t="shared" ref="J96:J98" si="5">+ROUND(H96*I96,0)</f>
        <v>25580466</v>
      </c>
      <c r="K96" s="13"/>
    </row>
    <row r="97" spans="1:11" ht="27.6" x14ac:dyDescent="0.3">
      <c r="A97" s="60" t="s">
        <v>127</v>
      </c>
      <c r="B97" s="33"/>
      <c r="C97" s="33"/>
      <c r="D97" s="33"/>
      <c r="E97" s="33"/>
      <c r="F97" s="46" t="s">
        <v>128</v>
      </c>
      <c r="G97" s="33" t="s">
        <v>9</v>
      </c>
      <c r="H97" s="35">
        <v>10</v>
      </c>
      <c r="I97" s="55">
        <v>1006213</v>
      </c>
      <c r="J97" s="61">
        <f t="shared" si="5"/>
        <v>10062130</v>
      </c>
      <c r="K97" s="13"/>
    </row>
    <row r="98" spans="1:11" ht="27.6" x14ac:dyDescent="0.3">
      <c r="A98" s="60" t="s">
        <v>129</v>
      </c>
      <c r="B98" s="33"/>
      <c r="C98" s="33"/>
      <c r="D98" s="33"/>
      <c r="E98" s="33"/>
      <c r="F98" s="46" t="s">
        <v>130</v>
      </c>
      <c r="G98" s="33" t="s">
        <v>9</v>
      </c>
      <c r="H98" s="35">
        <v>19</v>
      </c>
      <c r="I98" s="55">
        <v>793842</v>
      </c>
      <c r="J98" s="61">
        <f t="shared" si="5"/>
        <v>15082998</v>
      </c>
      <c r="K98" s="13"/>
    </row>
    <row r="99" spans="1:11" x14ac:dyDescent="0.3">
      <c r="A99" s="117" t="s">
        <v>35</v>
      </c>
      <c r="B99" s="118"/>
      <c r="C99" s="118"/>
      <c r="D99" s="118"/>
      <c r="E99" s="118"/>
      <c r="F99" s="118"/>
      <c r="G99" s="118"/>
      <c r="H99" s="38"/>
      <c r="I99" s="62"/>
      <c r="J99" s="63">
        <f>SUM(J96:J98)</f>
        <v>50725594</v>
      </c>
      <c r="K99" s="13"/>
    </row>
    <row r="100" spans="1:11" x14ac:dyDescent="0.3">
      <c r="A100" s="3">
        <v>9</v>
      </c>
      <c r="B100" s="4"/>
      <c r="C100" s="4"/>
      <c r="D100" s="4"/>
      <c r="E100" s="4"/>
      <c r="F100" s="4"/>
      <c r="G100" s="4"/>
      <c r="H100" s="4"/>
      <c r="I100" s="4"/>
      <c r="J100" s="5"/>
      <c r="K100" s="13"/>
    </row>
    <row r="101" spans="1:11" x14ac:dyDescent="0.3">
      <c r="A101" s="56">
        <v>9.1</v>
      </c>
      <c r="B101" s="57"/>
      <c r="C101" s="57"/>
      <c r="D101" s="57"/>
      <c r="E101" s="57"/>
      <c r="F101" s="58" t="s">
        <v>131</v>
      </c>
      <c r="G101" s="57"/>
      <c r="H101" s="57"/>
      <c r="I101" s="57"/>
      <c r="J101" s="59"/>
      <c r="K101" s="13"/>
    </row>
    <row r="102" spans="1:11" x14ac:dyDescent="0.3">
      <c r="A102" s="60" t="s">
        <v>132</v>
      </c>
      <c r="B102" s="33"/>
      <c r="C102" s="33"/>
      <c r="D102" s="33"/>
      <c r="E102" s="33"/>
      <c r="F102" s="46" t="s">
        <v>133</v>
      </c>
      <c r="G102" s="33" t="s">
        <v>17</v>
      </c>
      <c r="H102" s="35">
        <v>401</v>
      </c>
      <c r="I102" s="47">
        <v>7253</v>
      </c>
      <c r="J102" s="61">
        <f t="shared" ref="J102:J113" si="6">+ROUND(H102*I102,0)</f>
        <v>2908453</v>
      </c>
      <c r="K102" s="13"/>
    </row>
    <row r="103" spans="1:11" x14ac:dyDescent="0.3">
      <c r="A103" s="60" t="s">
        <v>134</v>
      </c>
      <c r="B103" s="33"/>
      <c r="C103" s="33"/>
      <c r="D103" s="33"/>
      <c r="E103" s="33"/>
      <c r="F103" s="46" t="s">
        <v>135</v>
      </c>
      <c r="G103" s="33" t="s">
        <v>23</v>
      </c>
      <c r="H103" s="35">
        <v>1333.13</v>
      </c>
      <c r="I103" s="47">
        <v>25357</v>
      </c>
      <c r="J103" s="61">
        <f t="shared" si="6"/>
        <v>33804177</v>
      </c>
      <c r="K103" s="13"/>
    </row>
    <row r="104" spans="1:11" x14ac:dyDescent="0.3">
      <c r="A104" s="60" t="s">
        <v>136</v>
      </c>
      <c r="B104" s="33"/>
      <c r="C104" s="33"/>
      <c r="D104" s="33"/>
      <c r="E104" s="33"/>
      <c r="F104" s="46" t="s">
        <v>56</v>
      </c>
      <c r="G104" s="33" t="s">
        <v>23</v>
      </c>
      <c r="H104" s="35">
        <v>224.56</v>
      </c>
      <c r="I104" s="47">
        <v>83825</v>
      </c>
      <c r="J104" s="61">
        <f t="shared" si="6"/>
        <v>18823742</v>
      </c>
      <c r="K104" s="13"/>
    </row>
    <row r="105" spans="1:11" x14ac:dyDescent="0.3">
      <c r="A105" s="60" t="s">
        <v>137</v>
      </c>
      <c r="B105" s="33"/>
      <c r="C105" s="33"/>
      <c r="D105" s="33"/>
      <c r="E105" s="33"/>
      <c r="F105" s="46" t="s">
        <v>138</v>
      </c>
      <c r="G105" s="33" t="s">
        <v>23</v>
      </c>
      <c r="H105" s="35">
        <v>893.02</v>
      </c>
      <c r="I105" s="47">
        <v>36689</v>
      </c>
      <c r="J105" s="61">
        <f t="shared" si="6"/>
        <v>32764011</v>
      </c>
      <c r="K105" s="13"/>
    </row>
    <row r="106" spans="1:11" x14ac:dyDescent="0.3">
      <c r="A106" s="60" t="s">
        <v>139</v>
      </c>
      <c r="B106" s="33"/>
      <c r="C106" s="33"/>
      <c r="D106" s="33"/>
      <c r="E106" s="33"/>
      <c r="F106" s="46" t="s">
        <v>55</v>
      </c>
      <c r="G106" s="33" t="s">
        <v>23</v>
      </c>
      <c r="H106" s="35">
        <v>14.04</v>
      </c>
      <c r="I106" s="47">
        <v>100219</v>
      </c>
      <c r="J106" s="61">
        <f t="shared" si="6"/>
        <v>1407075</v>
      </c>
      <c r="K106" s="13"/>
    </row>
    <row r="107" spans="1:11" x14ac:dyDescent="0.3">
      <c r="A107" s="60" t="s">
        <v>140</v>
      </c>
      <c r="B107" s="33"/>
      <c r="C107" s="33"/>
      <c r="D107" s="33"/>
      <c r="E107" s="33"/>
      <c r="F107" s="46" t="s">
        <v>141</v>
      </c>
      <c r="G107" s="33" t="s">
        <v>23</v>
      </c>
      <c r="H107" s="35">
        <v>91.41</v>
      </c>
      <c r="I107" s="47">
        <v>152358</v>
      </c>
      <c r="J107" s="61">
        <f t="shared" si="6"/>
        <v>13927045</v>
      </c>
      <c r="K107" s="13"/>
    </row>
    <row r="108" spans="1:11" x14ac:dyDescent="0.3">
      <c r="A108" s="60" t="s">
        <v>142</v>
      </c>
      <c r="B108" s="33"/>
      <c r="C108" s="33"/>
      <c r="D108" s="33"/>
      <c r="E108" s="33"/>
      <c r="F108" s="46" t="s">
        <v>27</v>
      </c>
      <c r="G108" s="33" t="s">
        <v>23</v>
      </c>
      <c r="H108" s="35">
        <v>440.11</v>
      </c>
      <c r="I108" s="47">
        <v>21049</v>
      </c>
      <c r="J108" s="61">
        <f t="shared" si="6"/>
        <v>9263875</v>
      </c>
      <c r="K108" s="13"/>
    </row>
    <row r="109" spans="1:11" x14ac:dyDescent="0.3">
      <c r="A109" s="60" t="s">
        <v>143</v>
      </c>
      <c r="B109" s="33"/>
      <c r="C109" s="33"/>
      <c r="D109" s="33"/>
      <c r="E109" s="33"/>
      <c r="F109" s="46" t="s">
        <v>144</v>
      </c>
      <c r="G109" s="33" t="s">
        <v>17</v>
      </c>
      <c r="H109" s="35">
        <v>401</v>
      </c>
      <c r="I109" s="47">
        <v>147424</v>
      </c>
      <c r="J109" s="61">
        <f t="shared" si="6"/>
        <v>59117024</v>
      </c>
      <c r="K109" s="13"/>
    </row>
    <row r="110" spans="1:11" x14ac:dyDescent="0.3">
      <c r="A110" s="60" t="s">
        <v>145</v>
      </c>
      <c r="B110" s="33"/>
      <c r="C110" s="33"/>
      <c r="D110" s="33"/>
      <c r="E110" s="33"/>
      <c r="F110" s="46" t="s">
        <v>146</v>
      </c>
      <c r="G110" s="33" t="s">
        <v>9</v>
      </c>
      <c r="H110" s="35">
        <v>6</v>
      </c>
      <c r="I110" s="47">
        <v>4128021</v>
      </c>
      <c r="J110" s="61">
        <f t="shared" si="6"/>
        <v>24768126</v>
      </c>
      <c r="K110" s="13"/>
    </row>
    <row r="111" spans="1:11" x14ac:dyDescent="0.3">
      <c r="A111" s="60" t="s">
        <v>147</v>
      </c>
      <c r="B111" s="33"/>
      <c r="C111" s="33"/>
      <c r="D111" s="33"/>
      <c r="E111" s="33"/>
      <c r="F111" s="46" t="s">
        <v>148</v>
      </c>
      <c r="G111" s="33" t="s">
        <v>20</v>
      </c>
      <c r="H111" s="35">
        <v>1157.93</v>
      </c>
      <c r="I111" s="47">
        <v>82810</v>
      </c>
      <c r="J111" s="61">
        <f t="shared" si="6"/>
        <v>95888183</v>
      </c>
      <c r="K111" s="13"/>
    </row>
    <row r="112" spans="1:11" x14ac:dyDescent="0.3">
      <c r="A112" s="60" t="s">
        <v>149</v>
      </c>
      <c r="B112" s="33"/>
      <c r="C112" s="33"/>
      <c r="D112" s="33"/>
      <c r="E112" s="33"/>
      <c r="F112" s="46" t="s">
        <v>150</v>
      </c>
      <c r="G112" s="33" t="s">
        <v>20</v>
      </c>
      <c r="H112" s="35">
        <v>1203</v>
      </c>
      <c r="I112" s="47">
        <v>13947</v>
      </c>
      <c r="J112" s="61">
        <f t="shared" si="6"/>
        <v>16778241</v>
      </c>
      <c r="K112" s="13"/>
    </row>
    <row r="113" spans="1:11" x14ac:dyDescent="0.3">
      <c r="A113" s="60" t="s">
        <v>151</v>
      </c>
      <c r="B113" s="33"/>
      <c r="C113" s="33"/>
      <c r="D113" s="33"/>
      <c r="E113" s="33"/>
      <c r="F113" s="46" t="s">
        <v>152</v>
      </c>
      <c r="G113" s="33" t="s">
        <v>9</v>
      </c>
      <c r="H113" s="35">
        <v>3</v>
      </c>
      <c r="I113" s="47">
        <v>910682</v>
      </c>
      <c r="J113" s="61">
        <f t="shared" si="6"/>
        <v>2732046</v>
      </c>
      <c r="K113" s="13"/>
    </row>
    <row r="114" spans="1:11" x14ac:dyDescent="0.3">
      <c r="A114" s="117" t="s">
        <v>35</v>
      </c>
      <c r="B114" s="118"/>
      <c r="C114" s="118"/>
      <c r="D114" s="118"/>
      <c r="E114" s="118"/>
      <c r="F114" s="118"/>
      <c r="G114" s="118"/>
      <c r="H114" s="38"/>
      <c r="I114" s="62"/>
      <c r="J114" s="63">
        <f>SUM(J102:J113)</f>
        <v>312181998</v>
      </c>
      <c r="K114" s="13"/>
    </row>
    <row r="115" spans="1:11" x14ac:dyDescent="0.3">
      <c r="A115" s="56">
        <v>9.1999999999999993</v>
      </c>
      <c r="B115" s="57"/>
      <c r="C115" s="57"/>
      <c r="D115" s="57"/>
      <c r="E115" s="57"/>
      <c r="F115" s="58" t="s">
        <v>153</v>
      </c>
      <c r="G115" s="57"/>
      <c r="H115" s="57"/>
      <c r="I115" s="57"/>
      <c r="J115" s="59"/>
      <c r="K115" s="13"/>
    </row>
    <row r="116" spans="1:11" x14ac:dyDescent="0.3">
      <c r="A116" s="60" t="s">
        <v>154</v>
      </c>
      <c r="B116" s="33"/>
      <c r="C116" s="33"/>
      <c r="D116" s="33"/>
      <c r="E116" s="33"/>
      <c r="F116" s="46" t="s">
        <v>133</v>
      </c>
      <c r="G116" s="33" t="s">
        <v>17</v>
      </c>
      <c r="H116" s="35">
        <v>367</v>
      </c>
      <c r="I116" s="47">
        <v>7253</v>
      </c>
      <c r="J116" s="61">
        <f t="shared" ref="J116:J125" si="7">+ROUND(H116*I116,0)</f>
        <v>2661851</v>
      </c>
      <c r="K116" s="13"/>
    </row>
    <row r="117" spans="1:11" x14ac:dyDescent="0.3">
      <c r="A117" s="60" t="s">
        <v>155</v>
      </c>
      <c r="B117" s="33"/>
      <c r="C117" s="33"/>
      <c r="D117" s="33"/>
      <c r="E117" s="33"/>
      <c r="F117" s="46" t="s">
        <v>54</v>
      </c>
      <c r="G117" s="33" t="s">
        <v>23</v>
      </c>
      <c r="H117" s="35">
        <v>146.80000000000001</v>
      </c>
      <c r="I117" s="47">
        <v>34951</v>
      </c>
      <c r="J117" s="61">
        <f t="shared" si="7"/>
        <v>5130807</v>
      </c>
      <c r="K117" s="13"/>
    </row>
    <row r="118" spans="1:11" x14ac:dyDescent="0.3">
      <c r="A118" s="60" t="s">
        <v>156</v>
      </c>
      <c r="B118" s="33"/>
      <c r="C118" s="33"/>
      <c r="D118" s="33"/>
      <c r="E118" s="33"/>
      <c r="F118" s="46" t="s">
        <v>56</v>
      </c>
      <c r="G118" s="33" t="s">
        <v>23</v>
      </c>
      <c r="H118" s="35">
        <v>73.400000000000006</v>
      </c>
      <c r="I118" s="47">
        <v>83825</v>
      </c>
      <c r="J118" s="61">
        <f t="shared" si="7"/>
        <v>6152755</v>
      </c>
      <c r="K118" s="13"/>
    </row>
    <row r="119" spans="1:11" x14ac:dyDescent="0.3">
      <c r="A119" s="60" t="s">
        <v>157</v>
      </c>
      <c r="B119" s="33"/>
      <c r="C119" s="33"/>
      <c r="D119" s="33"/>
      <c r="E119" s="33"/>
      <c r="F119" s="46" t="s">
        <v>138</v>
      </c>
      <c r="G119" s="33" t="s">
        <v>23</v>
      </c>
      <c r="H119" s="35">
        <v>55.05</v>
      </c>
      <c r="I119" s="47">
        <v>36689</v>
      </c>
      <c r="J119" s="61">
        <f t="shared" si="7"/>
        <v>2019729</v>
      </c>
      <c r="K119" s="13"/>
    </row>
    <row r="120" spans="1:11" x14ac:dyDescent="0.3">
      <c r="A120" s="60" t="s">
        <v>158</v>
      </c>
      <c r="B120" s="33"/>
      <c r="C120" s="33"/>
      <c r="D120" s="33"/>
      <c r="E120" s="33"/>
      <c r="F120" s="46" t="s">
        <v>55</v>
      </c>
      <c r="G120" s="33" t="s">
        <v>23</v>
      </c>
      <c r="H120" s="35">
        <v>18.350000000000001</v>
      </c>
      <c r="I120" s="47">
        <v>100219</v>
      </c>
      <c r="J120" s="61">
        <f t="shared" si="7"/>
        <v>1839019</v>
      </c>
      <c r="K120" s="13"/>
    </row>
    <row r="121" spans="1:11" x14ac:dyDescent="0.3">
      <c r="A121" s="60" t="s">
        <v>159</v>
      </c>
      <c r="B121" s="33"/>
      <c r="C121" s="33"/>
      <c r="D121" s="33"/>
      <c r="E121" s="33"/>
      <c r="F121" s="46" t="s">
        <v>27</v>
      </c>
      <c r="G121" s="33" t="s">
        <v>23</v>
      </c>
      <c r="H121" s="35">
        <v>91.75</v>
      </c>
      <c r="I121" s="47">
        <v>21049</v>
      </c>
      <c r="J121" s="61">
        <f t="shared" si="7"/>
        <v>1931246</v>
      </c>
      <c r="K121" s="13"/>
    </row>
    <row r="122" spans="1:11" x14ac:dyDescent="0.3">
      <c r="A122" s="60" t="s">
        <v>160</v>
      </c>
      <c r="B122" s="33"/>
      <c r="C122" s="33"/>
      <c r="D122" s="33"/>
      <c r="E122" s="33"/>
      <c r="F122" s="46" t="s">
        <v>161</v>
      </c>
      <c r="G122" s="33" t="s">
        <v>17</v>
      </c>
      <c r="H122" s="35">
        <v>367</v>
      </c>
      <c r="I122" s="47">
        <v>132302</v>
      </c>
      <c r="J122" s="61">
        <f t="shared" si="7"/>
        <v>48554834</v>
      </c>
      <c r="K122" s="13"/>
    </row>
    <row r="123" spans="1:11" x14ac:dyDescent="0.3">
      <c r="A123" s="60" t="s">
        <v>162</v>
      </c>
      <c r="B123" s="33"/>
      <c r="C123" s="33"/>
      <c r="D123" s="33"/>
      <c r="E123" s="33"/>
      <c r="F123" s="46" t="s">
        <v>163</v>
      </c>
      <c r="G123" s="33" t="s">
        <v>9</v>
      </c>
      <c r="H123" s="35">
        <v>2</v>
      </c>
      <c r="I123" s="47">
        <v>4003551</v>
      </c>
      <c r="J123" s="61">
        <f t="shared" si="7"/>
        <v>8007102</v>
      </c>
      <c r="K123" s="13"/>
    </row>
    <row r="124" spans="1:11" x14ac:dyDescent="0.3">
      <c r="A124" s="60" t="s">
        <v>164</v>
      </c>
      <c r="B124" s="33"/>
      <c r="C124" s="33"/>
      <c r="D124" s="33"/>
      <c r="E124" s="33"/>
      <c r="F124" s="46" t="s">
        <v>165</v>
      </c>
      <c r="G124" s="33" t="s">
        <v>9</v>
      </c>
      <c r="H124" s="35">
        <v>1</v>
      </c>
      <c r="I124" s="47">
        <v>331659</v>
      </c>
      <c r="J124" s="61">
        <f t="shared" si="7"/>
        <v>331659</v>
      </c>
      <c r="K124" s="13"/>
    </row>
    <row r="125" spans="1:11" x14ac:dyDescent="0.3">
      <c r="A125" s="60" t="s">
        <v>166</v>
      </c>
      <c r="B125" s="33"/>
      <c r="C125" s="33"/>
      <c r="D125" s="33"/>
      <c r="E125" s="33"/>
      <c r="F125" s="46" t="s">
        <v>167</v>
      </c>
      <c r="G125" s="33" t="s">
        <v>9</v>
      </c>
      <c r="H125" s="35">
        <v>2</v>
      </c>
      <c r="I125" s="47">
        <v>5660367</v>
      </c>
      <c r="J125" s="61">
        <f t="shared" si="7"/>
        <v>11320734</v>
      </c>
      <c r="K125" s="13"/>
    </row>
    <row r="126" spans="1:11" x14ac:dyDescent="0.3">
      <c r="A126" s="117" t="s">
        <v>35</v>
      </c>
      <c r="B126" s="118"/>
      <c r="C126" s="118"/>
      <c r="D126" s="118"/>
      <c r="E126" s="118"/>
      <c r="F126" s="118"/>
      <c r="G126" s="118"/>
      <c r="H126" s="38"/>
      <c r="I126" s="62"/>
      <c r="J126" s="63">
        <f>SUM(J116:J125)</f>
        <v>87949736</v>
      </c>
    </row>
    <row r="127" spans="1:11" x14ac:dyDescent="0.3">
      <c r="A127" s="3"/>
      <c r="B127" s="4"/>
      <c r="C127" s="4"/>
      <c r="D127" s="4"/>
      <c r="E127" s="4"/>
      <c r="F127" s="4"/>
      <c r="G127" s="4" t="s">
        <v>168</v>
      </c>
      <c r="H127" s="4"/>
      <c r="I127" s="4"/>
      <c r="J127" s="64">
        <f>+J21+J27+J33+J40+J52+J60+J66+J82+J94+J99+J114+J126</f>
        <v>4231247376</v>
      </c>
    </row>
    <row r="128" spans="1:11" ht="15" thickBot="1" x14ac:dyDescent="0.35">
      <c r="A128" s="65"/>
      <c r="B128" s="66"/>
      <c r="C128" s="66"/>
      <c r="D128" s="66"/>
      <c r="E128" s="66"/>
      <c r="F128" s="66"/>
      <c r="G128" s="66"/>
      <c r="H128" s="66"/>
      <c r="I128" s="67"/>
      <c r="J128" s="68"/>
    </row>
    <row r="129" spans="1:11" ht="40.200000000000003" customHeight="1" thickBot="1" x14ac:dyDescent="0.35">
      <c r="A129" s="69"/>
      <c r="B129" s="70"/>
      <c r="C129" s="70"/>
      <c r="D129" s="70"/>
      <c r="E129" s="70"/>
      <c r="F129" s="127" t="s">
        <v>169</v>
      </c>
      <c r="G129" s="128"/>
      <c r="H129" s="128"/>
      <c r="I129" s="129"/>
      <c r="J129" s="71">
        <v>60293050</v>
      </c>
      <c r="K129" s="13"/>
    </row>
    <row r="130" spans="1:11" ht="16.2" thickBot="1" x14ac:dyDescent="0.35">
      <c r="A130" s="69"/>
      <c r="B130" s="70"/>
      <c r="C130" s="70"/>
      <c r="D130" s="70"/>
      <c r="E130" s="70"/>
      <c r="F130" s="130" t="s">
        <v>170</v>
      </c>
      <c r="G130" s="131"/>
      <c r="H130" s="131"/>
      <c r="I130" s="132"/>
      <c r="J130" s="72">
        <v>25704323</v>
      </c>
    </row>
    <row r="131" spans="1:11" ht="16.2" thickBot="1" x14ac:dyDescent="0.35">
      <c r="A131" s="69"/>
      <c r="B131" s="70"/>
      <c r="C131" s="70"/>
      <c r="D131" s="70"/>
      <c r="E131" s="70"/>
      <c r="F131" s="133" t="s">
        <v>186</v>
      </c>
      <c r="G131" s="134"/>
      <c r="H131" s="134"/>
      <c r="I131" s="135"/>
      <c r="J131" s="71">
        <v>6400000</v>
      </c>
    </row>
    <row r="132" spans="1:11" ht="16.2" thickBot="1" x14ac:dyDescent="0.35">
      <c r="A132" s="69"/>
      <c r="B132" s="70"/>
      <c r="C132" s="70"/>
      <c r="D132" s="70"/>
      <c r="E132" s="70"/>
      <c r="F132" s="136" t="s">
        <v>187</v>
      </c>
      <c r="G132" s="137"/>
      <c r="H132" s="137"/>
      <c r="I132" s="138"/>
      <c r="J132" s="72">
        <v>17980000</v>
      </c>
    </row>
    <row r="133" spans="1:11" ht="16.2" thickBot="1" x14ac:dyDescent="0.35">
      <c r="A133" s="65"/>
      <c r="B133" s="66"/>
      <c r="C133" s="66"/>
      <c r="D133" s="66"/>
      <c r="E133" s="66"/>
      <c r="F133" s="139" t="s">
        <v>171</v>
      </c>
      <c r="G133" s="140"/>
      <c r="H133" s="140"/>
      <c r="I133" s="141"/>
      <c r="J133" s="73">
        <f>+J127+J129+J130+J131+J132</f>
        <v>4341624749</v>
      </c>
    </row>
    <row r="134" spans="1:11" ht="36.6" customHeight="1" thickBot="1" x14ac:dyDescent="0.35">
      <c r="A134" s="121" t="s">
        <v>172</v>
      </c>
      <c r="B134" s="122"/>
      <c r="C134" s="123"/>
      <c r="D134" s="124" t="s">
        <v>192</v>
      </c>
      <c r="E134" s="125"/>
      <c r="F134" s="125"/>
      <c r="G134" s="125"/>
      <c r="H134" s="125"/>
      <c r="I134" s="125"/>
      <c r="J134" s="126"/>
    </row>
    <row r="135" spans="1:11" ht="28.2" customHeight="1" thickBot="1" x14ac:dyDescent="0.35">
      <c r="A135" s="144" t="s">
        <v>173</v>
      </c>
      <c r="B135" s="145"/>
      <c r="C135" s="145"/>
      <c r="D135" s="145"/>
      <c r="E135" s="145"/>
      <c r="F135" s="146"/>
      <c r="G135" s="155" t="s">
        <v>8</v>
      </c>
      <c r="H135" s="156"/>
      <c r="I135" s="142" t="s">
        <v>174</v>
      </c>
      <c r="J135" s="143"/>
    </row>
    <row r="136" spans="1:11" ht="49.8" customHeight="1" thickBot="1" x14ac:dyDescent="0.35">
      <c r="A136" s="144" t="s">
        <v>175</v>
      </c>
      <c r="B136" s="145"/>
      <c r="C136" s="145"/>
      <c r="D136" s="145"/>
      <c r="E136" s="145"/>
      <c r="F136" s="146"/>
      <c r="G136" s="147" t="s">
        <v>176</v>
      </c>
      <c r="H136" s="148"/>
      <c r="I136" s="74" t="s">
        <v>177</v>
      </c>
      <c r="J136" s="75">
        <v>0.27</v>
      </c>
    </row>
    <row r="137" spans="1:11" ht="30.6" customHeight="1" thickBot="1" x14ac:dyDescent="0.35">
      <c r="A137" s="144" t="s">
        <v>178</v>
      </c>
      <c r="B137" s="145"/>
      <c r="C137" s="145"/>
      <c r="D137" s="145"/>
      <c r="E137" s="145"/>
      <c r="F137" s="146"/>
      <c r="G137" s="149" t="s">
        <v>179</v>
      </c>
      <c r="H137" s="150"/>
      <c r="I137" s="74" t="s">
        <v>180</v>
      </c>
      <c r="J137" s="75">
        <v>0.01</v>
      </c>
    </row>
    <row r="138" spans="1:11" ht="52.2" customHeight="1" thickBot="1" x14ac:dyDescent="0.35">
      <c r="A138" s="144" t="s">
        <v>181</v>
      </c>
      <c r="B138" s="145"/>
      <c r="C138" s="145"/>
      <c r="D138" s="145"/>
      <c r="E138" s="145"/>
      <c r="F138" s="146"/>
      <c r="G138" s="151" t="s">
        <v>182</v>
      </c>
      <c r="H138" s="152"/>
      <c r="I138" s="74" t="s">
        <v>183</v>
      </c>
      <c r="J138" s="75">
        <v>0.05</v>
      </c>
    </row>
    <row r="139" spans="1:11" ht="45" customHeight="1" thickBot="1" x14ac:dyDescent="0.35">
      <c r="A139" s="144" t="s">
        <v>188</v>
      </c>
      <c r="B139" s="145"/>
      <c r="C139" s="145"/>
      <c r="D139" s="145"/>
      <c r="E139" s="145"/>
      <c r="F139" s="146"/>
      <c r="G139" s="153" t="s">
        <v>184</v>
      </c>
      <c r="H139" s="154"/>
      <c r="I139" s="76" t="s">
        <v>185</v>
      </c>
      <c r="J139" s="77">
        <f>SUM(J136:J138)</f>
        <v>0.33</v>
      </c>
    </row>
    <row r="141" spans="1:11" ht="15.6" x14ac:dyDescent="0.3">
      <c r="A141" s="78"/>
      <c r="B141" s="78"/>
      <c r="C141" s="79"/>
      <c r="D141" s="78"/>
      <c r="E141" s="80"/>
      <c r="F141" s="78"/>
      <c r="G141" s="78"/>
      <c r="H141" s="78"/>
      <c r="I141" s="78"/>
    </row>
    <row r="142" spans="1:11" ht="15.6" x14ac:dyDescent="0.3">
      <c r="A142" s="78"/>
      <c r="B142" s="78"/>
      <c r="C142" s="79"/>
      <c r="D142" s="78"/>
      <c r="E142" s="78"/>
      <c r="F142" s="78"/>
      <c r="G142" s="78"/>
      <c r="H142" s="78"/>
      <c r="I142" s="78"/>
    </row>
    <row r="143" spans="1:11" x14ac:dyDescent="0.3">
      <c r="A143" s="81"/>
      <c r="B143" s="81"/>
      <c r="C143" s="82"/>
      <c r="D143" s="81"/>
      <c r="E143" s="81"/>
      <c r="F143" s="81"/>
      <c r="G143" s="81"/>
      <c r="H143" s="81"/>
      <c r="I143" s="81"/>
    </row>
    <row r="144" spans="1:11" x14ac:dyDescent="0.3">
      <c r="A144" s="81"/>
      <c r="B144" s="81"/>
      <c r="C144" s="82"/>
      <c r="D144" s="81"/>
      <c r="E144" s="81"/>
      <c r="F144" s="81"/>
      <c r="G144" s="81"/>
      <c r="H144" s="81"/>
      <c r="I144" s="81"/>
    </row>
    <row r="145" spans="1:9" x14ac:dyDescent="0.3">
      <c r="A145" s="81"/>
      <c r="B145" s="81"/>
      <c r="C145" s="82"/>
      <c r="D145" s="81"/>
      <c r="E145" s="81"/>
      <c r="F145" s="81"/>
      <c r="G145" s="81"/>
      <c r="H145" s="81"/>
      <c r="I145" s="81"/>
    </row>
    <row r="146" spans="1:9" ht="15.6" x14ac:dyDescent="0.3">
      <c r="A146" s="85"/>
      <c r="B146" s="84"/>
      <c r="C146" s="83"/>
      <c r="D146" s="84"/>
      <c r="E146" s="84"/>
      <c r="G146" s="85"/>
      <c r="H146" s="81"/>
      <c r="I146" s="81"/>
    </row>
    <row r="147" spans="1:9" ht="15.6" x14ac:dyDescent="0.3">
      <c r="A147" s="84"/>
      <c r="B147" s="84"/>
      <c r="C147" s="86"/>
      <c r="D147" s="84"/>
      <c r="E147" s="84"/>
      <c r="G147" s="84"/>
      <c r="H147" s="81"/>
      <c r="I147" s="81"/>
    </row>
  </sheetData>
  <mergeCells count="88">
    <mergeCell ref="A138:F138"/>
    <mergeCell ref="G138:H138"/>
    <mergeCell ref="A139:F139"/>
    <mergeCell ref="G139:H139"/>
    <mergeCell ref="A135:F135"/>
    <mergeCell ref="G135:H135"/>
    <mergeCell ref="I135:J135"/>
    <mergeCell ref="A136:F136"/>
    <mergeCell ref="G136:H136"/>
    <mergeCell ref="A137:F137"/>
    <mergeCell ref="G137:H137"/>
    <mergeCell ref="A134:C134"/>
    <mergeCell ref="D134:J134"/>
    <mergeCell ref="A66:G66"/>
    <mergeCell ref="A82:G82"/>
    <mergeCell ref="A94:G94"/>
    <mergeCell ref="A99:G99"/>
    <mergeCell ref="A114:G114"/>
    <mergeCell ref="A126:G126"/>
    <mergeCell ref="F129:I129"/>
    <mergeCell ref="F130:I130"/>
    <mergeCell ref="F131:I131"/>
    <mergeCell ref="F132:I132"/>
    <mergeCell ref="F133:I133"/>
    <mergeCell ref="B65:C65"/>
    <mergeCell ref="A52:G52"/>
    <mergeCell ref="B54:C54"/>
    <mergeCell ref="B55:C55"/>
    <mergeCell ref="B56:C56"/>
    <mergeCell ref="B57:C57"/>
    <mergeCell ref="B58:C58"/>
    <mergeCell ref="B59:C59"/>
    <mergeCell ref="A60:G60"/>
    <mergeCell ref="B62:C62"/>
    <mergeCell ref="B63:C63"/>
    <mergeCell ref="B64:C64"/>
    <mergeCell ref="B51:C51"/>
    <mergeCell ref="B39:C39"/>
    <mergeCell ref="A40:G40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8:C38"/>
    <mergeCell ref="B25:C25"/>
    <mergeCell ref="B26:C26"/>
    <mergeCell ref="A27:G27"/>
    <mergeCell ref="B29:C29"/>
    <mergeCell ref="B30:C30"/>
    <mergeCell ref="B31:C31"/>
    <mergeCell ref="B32:C32"/>
    <mergeCell ref="A33:G33"/>
    <mergeCell ref="B35:C35"/>
    <mergeCell ref="B36:C36"/>
    <mergeCell ref="B37:C37"/>
    <mergeCell ref="B24:C24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G21"/>
    <mergeCell ref="B23:C23"/>
    <mergeCell ref="B11:C11"/>
    <mergeCell ref="A1:J1"/>
    <mergeCell ref="A2:J2"/>
    <mergeCell ref="A3:J3"/>
    <mergeCell ref="A4:J4"/>
    <mergeCell ref="A5:J5"/>
    <mergeCell ref="A6:A7"/>
    <mergeCell ref="B6:C7"/>
    <mergeCell ref="D6:E6"/>
    <mergeCell ref="F6:F7"/>
    <mergeCell ref="G6:G7"/>
    <mergeCell ref="H6:H7"/>
    <mergeCell ref="I6:I7"/>
    <mergeCell ref="J6:J7"/>
    <mergeCell ref="B9:C9"/>
    <mergeCell ref="B10:C10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2" manualBreakCount="2">
    <brk id="60" max="9" man="1"/>
    <brk id="11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ULTIMO (2)</vt:lpstr>
      <vt:lpstr>'PRESUPUESTO ULTIMO (2)'!Área_de_impresión</vt:lpstr>
      <vt:lpstr>'PRESUPUESTO ULTIMO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Andrés Felipe Berrio Lasprilla</cp:lastModifiedBy>
  <dcterms:created xsi:type="dcterms:W3CDTF">2022-06-06T16:39:00Z</dcterms:created>
  <dcterms:modified xsi:type="dcterms:W3CDTF">2022-06-08T21:04:02Z</dcterms:modified>
</cp:coreProperties>
</file>