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rabajo\Downloads\1 IC\Resolucion\INTRUCTIVO Y RES\ANEXOS\10-12-2021\"/>
    </mc:Choice>
  </mc:AlternateContent>
  <bookViews>
    <workbookView xWindow="0" yWindow="0" windowWidth="23040" windowHeight="9192"/>
  </bookViews>
  <sheets>
    <sheet name="ANEXO RIESGOS" sheetId="1" r:id="rId1"/>
    <sheet name="TABLAS VALORACIÓN" sheetId="2" r:id="rId2"/>
  </sheets>
  <definedNames>
    <definedName name="_xlnm.Print_Area" localSheetId="0">'ANEXO RIESGOS'!$A$1:$W$25</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'ANEXO RIESGOS'!$1:$6</definedName>
    <definedName name="Z_60543607_A49F_48DD_9D41_8E033FABF931_.wvu.Cols" localSheetId="1" hidden="1">'TABLAS VALORACIÓN'!$X:$XFD</definedName>
    <definedName name="Z_60543607_A49F_48DD_9D41_8E033FABF931_.wvu.PrintArea" localSheetId="0" hidden="1">'ANEXO RIESGOS'!$A$1:$W$25</definedName>
    <definedName name="Z_60543607_A49F_48DD_9D41_8E033FABF931_.wvu.PrintTitles" localSheetId="0" hidden="1">'ANEXO RIESGOS'!$1:$6</definedName>
    <definedName name="Z_60543607_A49F_48DD_9D41_8E033FABF931_.wvu.Rows" localSheetId="0" hidden="1">'ANEXO RIESGOS'!$61:$1048576</definedName>
    <definedName name="Z_60543607_A49F_48DD_9D41_8E033FABF931_.wvu.Rows" localSheetId="1" hidden="1">'TABLAS VALORACIÓN'!$69:$1048576,'TABLAS VALORACIÓN'!$24:$68</definedName>
  </definedNames>
  <calcPr calcId="162913"/>
  <customWorkbookViews>
    <customWorkbookView name="Gustavo Vargas Quintero - Vista personalizada" guid="{60543607-A49F-48DD-9D41-8E033FABF931}" mergeInterval="0" personalView="1" maximized="1" xWindow="-8" yWindow="-8" windowWidth="1936" windowHeight="105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4" i="1" l="1"/>
  <c r="Q14" i="1" s="1"/>
  <c r="J14" i="1"/>
  <c r="K14" i="1" s="1"/>
  <c r="P8" i="1"/>
  <c r="Q8" i="1" s="1"/>
  <c r="J8" i="1"/>
  <c r="K8" i="1" s="1"/>
  <c r="P21" i="1"/>
  <c r="Q21" i="1" s="1"/>
  <c r="J21" i="1"/>
  <c r="K21" i="1" s="1"/>
  <c r="P23" i="1"/>
  <c r="Q23" i="1" s="1"/>
  <c r="J23" i="1"/>
  <c r="K23" i="1" s="1"/>
  <c r="P22" i="1"/>
  <c r="Q22" i="1" s="1"/>
  <c r="J22" i="1"/>
  <c r="K22" i="1" s="1"/>
  <c r="P12" i="1"/>
  <c r="Q12" i="1" s="1"/>
  <c r="J12" i="1"/>
  <c r="K12" i="1" s="1"/>
  <c r="P9" i="1"/>
  <c r="Q9" i="1" s="1"/>
  <c r="P10" i="1"/>
  <c r="Q10" i="1" s="1"/>
  <c r="P11" i="1"/>
  <c r="Q11" i="1" s="1"/>
  <c r="P24" i="1"/>
  <c r="Q24" i="1" s="1"/>
  <c r="P13" i="1"/>
  <c r="Q13" i="1" s="1"/>
  <c r="P15" i="1"/>
  <c r="Q15" i="1" s="1"/>
  <c r="P16" i="1"/>
  <c r="Q16" i="1" s="1"/>
  <c r="P17" i="1"/>
  <c r="Q17" i="1" s="1"/>
  <c r="P18" i="1"/>
  <c r="Q18" i="1" s="1"/>
  <c r="P19" i="1"/>
  <c r="Q19" i="1" s="1"/>
  <c r="P20" i="1"/>
  <c r="Q20" i="1" s="1"/>
  <c r="J9" i="1"/>
  <c r="K9" i="1" s="1"/>
  <c r="J10" i="1"/>
  <c r="K10" i="1" s="1"/>
  <c r="J11" i="1"/>
  <c r="K11" i="1" s="1"/>
  <c r="J24" i="1"/>
  <c r="K24" i="1" s="1"/>
  <c r="J13" i="1"/>
  <c r="K13" i="1" s="1"/>
  <c r="J15" i="1"/>
  <c r="K15" i="1" s="1"/>
  <c r="J16" i="1"/>
  <c r="K16" i="1" s="1"/>
  <c r="J17" i="1"/>
  <c r="K17" i="1" s="1"/>
  <c r="J18" i="1"/>
  <c r="K18" i="1" s="1"/>
  <c r="J19" i="1"/>
  <c r="K19" i="1" s="1"/>
  <c r="J20" i="1"/>
  <c r="K20" i="1" s="1"/>
  <c r="J7" i="1"/>
  <c r="K7" i="1" s="1"/>
  <c r="P7" i="1"/>
  <c r="Q7" i="1" s="1"/>
  <c r="X16" i="1"/>
  <c r="Y16" i="1"/>
  <c r="Z16" i="1"/>
</calcChain>
</file>

<file path=xl/sharedStrings.xml><?xml version="1.0" encoding="utf-8"?>
<sst xmlns="http://schemas.openxmlformats.org/spreadsheetml/2006/main" count="515" uniqueCount="216">
  <si>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</si>
  <si>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</si>
  <si>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</si>
  <si>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</si>
  <si>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</si>
  <si>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</si>
  <si>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</si>
  <si>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</si>
  <si>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</si>
  <si>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</si>
  <si>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</si>
  <si>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</si>
  <si>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</si>
  <si>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</si>
  <si>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</si>
  <si>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</si>
  <si>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</si>
  <si>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</si>
  <si>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</si>
  <si>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</si>
  <si>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</si>
  <si>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</si>
  <si>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</si>
  <si>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</si>
  <si>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</si>
  <si>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</si>
  <si>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</si>
  <si>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</si>
  <si>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</si>
  <si>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</si>
  <si>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</si>
  <si>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</si>
  <si>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</si>
  <si>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</si>
  <si>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</si>
  <si>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</si>
  <si>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</si>
  <si>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</si>
  <si>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</si>
  <si>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</si>
  <si>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</si>
  <si>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</si>
  <si>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</si>
  <si>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</si>
  <si>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</si>
  <si>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</si>
  <si>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</si>
  <si>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</si>
  <si>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</si>
  <si>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</si>
  <si>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</si>
  <si>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</si>
  <si>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</si>
  <si>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</si>
  <si>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</si>
  <si>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</si>
  <si>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</si>
  <si>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</si>
  <si>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</si>
  <si>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</si>
  <si>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</si>
  <si>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</si>
  <si>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</si>
  <si>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</si>
  <si>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</si>
  <si>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</si>
  <si>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</si>
  <si>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</si>
  <si>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</si>
  <si>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</si>
  <si>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</si>
  <si>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</si>
  <si>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</si>
  <si>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</si>
  <si>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</si>
  <si>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Probabilidad del Riesgo</t>
  </si>
  <si>
    <t>Impacto del riesgo</t>
  </si>
  <si>
    <t>Categoría del riesgo</t>
  </si>
  <si>
    <t>No.</t>
  </si>
  <si>
    <r>
      <t xml:space="preserve">TABLAS PARA VALORACIÓN DE RIESGO SEGÚN METODOLOGÍA CCE </t>
    </r>
    <r>
      <rPr>
        <b/>
        <sz val="11"/>
        <color rgb="FFFF0000"/>
        <rFont val="Arial"/>
        <family val="2"/>
      </rPr>
      <t>- No imprimir</t>
    </r>
  </si>
  <si>
    <t>Fuente: Agencia Nacional para la Contratación Pública – Colombia Compra Eficiente, http://www.colombiacompra.gov.co/es/manuales-y-documentos-tipo, disponible en internet, fecha de consulta 23 de enero de 2016.</t>
  </si>
  <si>
    <t>Responsable por implementar el tratamiento</t>
  </si>
  <si>
    <r>
      <rPr>
        <b/>
        <sz val="12"/>
        <rFont val="Tempus Sans ITC"/>
        <family val="5"/>
      </rPr>
      <t xml:space="preserve">Antes de imprimir este documento… piense en el medio ambiente!  </t>
    </r>
    <r>
      <rPr>
        <sz val="9"/>
        <rFont val="Arial"/>
        <family val="2"/>
      </rPr>
      <t xml:space="preserve">
     </t>
    </r>
    <r>
      <rPr>
        <sz val="6"/>
        <rFont val="Arial"/>
        <family val="2"/>
      </rPr>
      <t>Cualquier copia impresa de este documento se considera como COPIA NO CONTROLADA.</t>
    </r>
  </si>
  <si>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</si>
  <si>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Plan anual de adquisición</t>
  </si>
  <si>
    <t>Perfeccionamiento</t>
  </si>
  <si>
    <t>Anexo #</t>
  </si>
  <si>
    <t>A partir de cuando se inicia el tratamiento</t>
  </si>
  <si>
    <t>Cuando se completa el tratamiento</t>
  </si>
  <si>
    <t>Vencimiento del plazo o acta de liquidación</t>
  </si>
  <si>
    <t>Descrición</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</si>
  <si>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</si>
  <si>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</si>
  <si>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</si>
  <si>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</si>
  <si>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</si>
  <si>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</si>
  <si>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</si>
  <si>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</si>
  <si>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</si>
  <si>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 de riesgo</t>
  </si>
  <si>
    <t>Descripción</t>
  </si>
  <si>
    <t>son los derivados del comportamiento del mercado, tales como la fluctuación
de los precios de los insumos, desabastecimiento y especulación de los mismos, entre otros.</t>
  </si>
  <si>
    <t>Riesgos Económicos:</t>
  </si>
  <si>
    <t>son los derivados de los cambios de las políticas gubernamentales y de
cambios en las condiciones sociales que tengan impacto en la ejecución del contrato.</t>
  </si>
  <si>
    <t xml:space="preserve">Riesgos Financieros: </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</si>
  <si>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</si>
  <si>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</si>
  <si>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</si>
  <si>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</si>
  <si>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</si>
  <si>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</si>
  <si>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</si>
  <si>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</si>
  <si>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</si>
  <si>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Clase del Riesgo</t>
  </si>
  <si>
    <t>Fuente del Riesgo</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</si>
  <si>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</si>
  <si>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</si>
  <si>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</si>
  <si>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</si>
  <si>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Fecha</t>
  </si>
  <si>
    <t>Denominación del bien o servicio</t>
  </si>
  <si>
    <t>Etapa del proceso</t>
  </si>
  <si>
    <t>Desde</t>
  </si>
  <si>
    <t>Hasta</t>
  </si>
  <si>
    <t>ETAPA</t>
  </si>
  <si>
    <t>TIPO</t>
  </si>
  <si>
    <t>Riesgos Económicos</t>
  </si>
  <si>
    <t>Riesgos Financieros</t>
  </si>
  <si>
    <t>Riesgos de la Naturaleza</t>
  </si>
  <si>
    <t>Riesgos Ambientales</t>
  </si>
  <si>
    <t>Riesgos Tecnológicos</t>
  </si>
  <si>
    <t>Las organizaciones no firman el contrato en el plazo previsto.</t>
  </si>
  <si>
    <t>Se retrasa el inicio de ejecución del contrato y se puede afectar el logro de los objetivos y la necesidad que se pretende cubrir con el contrato que se celebra, lo cual es responsabilidad del contratista.</t>
  </si>
  <si>
    <t>Un mes antes de que se firme el contrato</t>
  </si>
  <si>
    <t>Semana anterior a la firma del contrato</t>
  </si>
  <si>
    <t>Semanal</t>
  </si>
  <si>
    <t xml:space="preserve">Se afecta la ejecución del contrato por responsabilidad de la organización, quien debe cumplir con las obligaciones, salvo por fuerza mayor o caso fortuito. </t>
  </si>
  <si>
    <t>Inicio del contrato</t>
  </si>
  <si>
    <t>Final del contrato</t>
  </si>
  <si>
    <t>Mensual</t>
  </si>
  <si>
    <t>Al detectar deficiencia de calidad del servicio contratado, se debe exigir el cumplimiento de los requisitos de calidad del servicio so pena de no aprobar el informe respectivo ni realizar el aporte a cargo del ICBF.</t>
  </si>
  <si>
    <t>Demoras en las aprobaciones de los informes o productos presentados por el contrato.</t>
  </si>
  <si>
    <t>Ajustar el cronograma de desembolsos.</t>
  </si>
  <si>
    <t>Revisión del cronograma de desembolsos.</t>
  </si>
  <si>
    <t>La organización no se presenta a suscribir o no llega a un mutuo acuerdo con el contratante, cuando se le requiere para suscribir el acta de liquidación del contrato, en los casos que sean necesarios.</t>
  </si>
  <si>
    <t>No se puede liquidar el contrato.</t>
  </si>
  <si>
    <t>Un mes antes de que finalice el contrato</t>
  </si>
  <si>
    <t xml:space="preserve">Hasta realizada la liquidación. </t>
  </si>
  <si>
    <t>Comunicación directa con la organización.</t>
  </si>
  <si>
    <t>Retrasos en el cronograma de ejecución de las actividades.</t>
  </si>
  <si>
    <t>En la presentación de novedades de la organización en los respectivos Comités Técnicos.</t>
  </si>
  <si>
    <t>Comités Técnicos</t>
  </si>
  <si>
    <t>Mensual y Comité Técnico</t>
  </si>
  <si>
    <t xml:space="preserve">Retiro o terminación del contrato de uno o más del personal contratado por la organización.  </t>
  </si>
  <si>
    <t>Aprobando las hojas de vida del talento humano por parte de la supervisón del contrato</t>
  </si>
  <si>
    <t>Comité Técnico</t>
  </si>
  <si>
    <t>En el momento de la afectación</t>
  </si>
  <si>
    <t>Al término del cumplimiento</t>
  </si>
  <si>
    <t>Verificando que cumplan con lo estipulado en el Manual Operativo respecto al proceso de focalización</t>
  </si>
  <si>
    <t>Al identificar la dificultad</t>
  </si>
  <si>
    <t>Hasta que se restablezca el servicio público</t>
  </si>
  <si>
    <t>Sí</t>
  </si>
  <si>
    <t>Ajustar el cronograma de implementación del Programa.</t>
  </si>
  <si>
    <t>Revisando el cronograma propuesto para el proceso</t>
  </si>
  <si>
    <t>A través de la supervisión de designada y para cada informe y producto.</t>
  </si>
  <si>
    <t xml:space="preserve">Se afecta la calidad de la implementación del Programa  y no se pueden aprobar los productos entregados por parte de la organización. </t>
  </si>
  <si>
    <t>Deserción de los adolescentes y jóvenes participantes.</t>
  </si>
  <si>
    <t>Incumplimiento y/o atraso en la ejecución del Programa y renuncia del Talento humano afectado.</t>
  </si>
  <si>
    <t>Seguimiento a los pagos realizados por parte de la organización al talento humano contratado</t>
  </si>
  <si>
    <t>Afecta la implemetación del Programa en territorio y retraso en cronogramas de las actividades.</t>
  </si>
  <si>
    <t>Realizando visitas de verificación.</t>
  </si>
  <si>
    <t>El no desembolso oportuno por parte del ICBF, según condiciones del contrato</t>
  </si>
  <si>
    <t>Retraso de la operación</t>
  </si>
  <si>
    <t>Construcción de un cronograma de pagos</t>
  </si>
  <si>
    <t>Seguimiento al cronograma de pagos</t>
  </si>
  <si>
    <t>Programa Generaciones Sacúdete</t>
  </si>
  <si>
    <t>Se presentan retrasos en la entrega de informes o los productos por parte de la organización contratista, o no se ajustan a lo requerido en el contrato.</t>
  </si>
  <si>
    <t xml:space="preserve">Deficiencias en la calidad del servicio prestado por parte la organización contratista. </t>
  </si>
  <si>
    <t>Se afecta el cumplimiento de las obligaciones del ICBF a cargo de la supervisión  del contrato y puede causar retraso en los desembolsos a favor de la organización contratista.</t>
  </si>
  <si>
    <t>La organización contratista no realiza las sesiones de formación y actividades programadas, por causas relacionadas con los recursos físicos, logísticos, de personal  y demás relacionados con la operatividad de la organización que afecten la realización de las actividades establecidas en el contrato.</t>
  </si>
  <si>
    <t>Retraso en el cronograma de entrega lo cual puede ocasionar incumplimiento por parte de la organización contratista en el plazo de ejecución del contrato.</t>
  </si>
  <si>
    <t xml:space="preserve">La organización contratista no logra encontrar la cantidad de  adolescentes y jóvenes focalizados para desarrollar el contrato suscrito.  </t>
  </si>
  <si>
    <t>Retrasos en el cronograma de ejecución de las actividades.
Los adolescentes y jóvene participantes no terminan su proceso en el programa.</t>
  </si>
  <si>
    <t xml:space="preserve">Uno o más participantes se retiran del Programa, después de la entrega de los materiales o insumos para el desarrollo del Programa. </t>
  </si>
  <si>
    <t>Afecta el rubro o gasto destinado para los materiales.</t>
  </si>
  <si>
    <t>Verificando listados de asistencia, segumiento y visitas a sesiones y actividades programadas.</t>
  </si>
  <si>
    <t xml:space="preserve">Reuniones de articulación con la organización contrarista con el fin de establecer cuáles son las fechas de entrega y los posibles errores que presentan los entregables. </t>
  </si>
  <si>
    <t>Se debe tramitar la liquidación, haciendo todo lo necesario para que la organización contrarista suscriba y de no ser viable, proceder con la liquidación unilateral del contrato.</t>
  </si>
  <si>
    <t>La organización contrarista debe refocalizar la población y realizar la búsqueda activa, previa aprobación de la supervisión del contrato.</t>
  </si>
  <si>
    <t>La organización contrarista debe tener una estrategia para persuadir a los participantes o realizar búsqueda activa de nuevos participantes.</t>
  </si>
  <si>
    <t>La organización contrarista debe estar en capacidad financiera para solucionar los contratiempos que se presenten frente a este riesgo.</t>
  </si>
  <si>
    <t>La organización contrarista debe mitigar el riesgo con las estrategias que considere necesarias para solucionar los contratiempos que se presenten frente a este riesgo.</t>
  </si>
  <si>
    <t xml:space="preserve">La organización contrarista debe garantizar la contratación del Talento Humano faltante según los perfiles requeridos. </t>
  </si>
  <si>
    <t>La organización contrarista debe tener un plan de contigencia frente a casos de emergencia y debe refocalizar municipios y participantes, previa autorización de la supervisión del contrato.</t>
  </si>
  <si>
    <t>La organización contratista encuentra dificultades de acceso al territorio focalizado por el ICBF, por presencia de grupos armados.</t>
  </si>
  <si>
    <t>La organización contratista debe refocalizar la población, previa aprobación de los supervisores del contrato</t>
  </si>
  <si>
    <t>La organización contratista debe buscar aternativas para desarrollar las actividades, además se deben activar las rutas frente a la instituciones correspondientes.</t>
  </si>
  <si>
    <t>La organización contrarista encuentra dificultades para la implementación del Programa, a causa de carencia de servicios públicos en los territorios focalizados.</t>
  </si>
  <si>
    <t xml:space="preserve">La organización contrarista encuentra dificultades para la implementación, a causa de eventos naturales de dichos territorios. </t>
  </si>
  <si>
    <t xml:space="preserve">La organización encuentra dificultades para la implementación, a causa de eventos de orden público en dichos territorios. </t>
  </si>
  <si>
    <t>La organización contratista debe buscar lugares alternos para implementar el Programa, así como garantizar la asistencia de los y las adolescentes y jóvenes participantes.</t>
  </si>
  <si>
    <t>Hasta que se subsane la situación</t>
  </si>
  <si>
    <t>Verificando la implementación del Programa en los espacios seleccionados.</t>
  </si>
  <si>
    <t xml:space="preserve">Ejecución </t>
  </si>
  <si>
    <t>Regulatorio</t>
  </si>
  <si>
    <t>Modificaciones del régimen tributario que implique afectación a la ejecución del contrato</t>
  </si>
  <si>
    <t>Desequilibrio de la ecuación contractual</t>
  </si>
  <si>
    <t xml:space="preserve">ICBF- Operador  </t>
  </si>
  <si>
    <t xml:space="preserve">Reducir las consecuencias a través de planes de contingencia </t>
  </si>
  <si>
    <t xml:space="preserve">ICBF-Contratista </t>
  </si>
  <si>
    <t>Reuniones de seguimiento</t>
  </si>
  <si>
    <t>La cantidad de asistentes supera el estimado para cada uno o más de los municipios focalizados en el presente contrato.</t>
  </si>
  <si>
    <t>Elaborar planes de contingencia, que sustenten la posibilidad de redistribuir el número de participantes entre los municipios focalizados, para garantizar que no se supere el total estimado de participantes para el contrato.</t>
  </si>
  <si>
    <t xml:space="preserve">La organización no realiza el pago oportunamente de: honorarios al talento humano contratado o  proveedores que apoyan la prestacion del servicio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</si>
</sst>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2"/>
      <name val="Tempus Sans ITC"/>
      <family val="5"/>
    </font>
    <font>
      <sz val="6"/>
      <name val="Arial"/>
      <family val="2"/>
    </font>
    <font>
      <b/>
      <sz val="10"/>
      <color theme="1"/>
      <name val="Arial"/>
      <family val="2"/>
    </font>
    <font>
      <b/>
      <sz val="9"/>
      <name val="Arial"/>
      <family val="2"/>
    </font>
    <font>
      <sz val="8"/>
      <color theme="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02">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textRotation="90"/>
      <protection hidden="1"/>
    </xf>
    <xf numFmtId="0" fontId="1" fillId="3" borderId="1" xfId="0" applyFont="1" applyFill="1" applyBorder="1" applyAlignment="1" applyProtection="1">
      <alignment horizontal="center" vertical="center" wrapText="1"/>
      <protection locked="0"/>
    </xf>
    <xf numFmtId="14" fontId="1" fillId="3" borderId="1" xfId="0" applyNumberFormat="1"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NumberFormat="1" applyFont="1" applyFill="1" applyBorder="1" applyAlignment="1" applyProtection="1">
      <alignment horizontal="center" vertical="center"/>
    </xf>
    <xf numFmtId="0" fontId="1" fillId="6" borderId="1" xfId="0" applyNumberFormat="1" applyFont="1" applyFill="1" applyBorder="1" applyAlignment="1" applyProtection="1">
      <alignment horizontal="center" vertical="center"/>
    </xf>
    <xf numFmtId="0" fontId="1" fillId="0" borderId="0" xfId="0" applyNumberFormat="1" applyFont="1" applyProtection="1"/>
    <xf numFmtId="0" fontId="1" fillId="5" borderId="1" xfId="0" applyNumberFormat="1" applyFont="1" applyFill="1" applyBorder="1" applyAlignment="1" applyProtection="1">
      <alignment horizontal="center" vertical="center"/>
    </xf>
    <xf numFmtId="0" fontId="1" fillId="0" borderId="0" xfId="0" applyNumberFormat="1" applyFont="1" applyAlignment="1" applyProtection="1">
      <alignment horizontal="justify" vertical="center"/>
    </xf>
    <xf numFmtId="0" fontId="1" fillId="0" borderId="1" xfId="0" applyNumberFormat="1" applyFont="1" applyBorder="1" applyAlignment="1" applyProtection="1">
      <alignment horizontal="center" vertical="center" wrapText="1"/>
    </xf>
    <xf numFmtId="0" fontId="1" fillId="5"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justify" vertical="center"/>
    </xf>
    <xf numFmtId="0" fontId="1" fillId="0" borderId="1" xfId="0" applyNumberFormat="1" applyFont="1" applyBorder="1" applyAlignment="1" applyProtection="1">
      <alignment horizontal="center" vertical="center"/>
    </xf>
    <xf numFmtId="0" fontId="1" fillId="0" borderId="0" xfId="0" applyNumberFormat="1" applyFont="1" applyBorder="1" applyAlignment="1" applyProtection="1">
      <alignment horizontal="center" vertical="center"/>
    </xf>
    <xf numFmtId="0" fontId="1" fillId="0" borderId="1" xfId="0" applyNumberFormat="1" applyFont="1" applyFill="1" applyBorder="1" applyAlignment="1" applyProtection="1">
      <alignment horizontal="center" vertical="center"/>
    </xf>
    <xf numFmtId="0" fontId="2" fillId="0" borderId="0" xfId="0" applyNumberFormat="1" applyFont="1" applyProtection="1"/>
    <xf numFmtId="0" fontId="2" fillId="0" borderId="0" xfId="0" applyNumberFormat="1" applyFont="1" applyFill="1" applyBorder="1" applyProtection="1"/>
    <xf numFmtId="0" fontId="2" fillId="0" borderId="0" xfId="0" applyNumberFormat="1" applyFont="1" applyFill="1" applyBorder="1" applyAlignment="1" applyProtection="1">
      <alignment horizontal="center" vertical="center"/>
    </xf>
    <xf numFmtId="0" fontId="4" fillId="0" borderId="0" xfId="0" applyNumberFormat="1" applyFont="1" applyProtection="1"/>
    <xf numFmtId="0" fontId="1" fillId="7" borderId="1" xfId="0" applyNumberFormat="1" applyFont="1" applyFill="1" applyBorder="1" applyAlignment="1" applyProtection="1">
      <alignment horizontal="center" vertical="center"/>
    </xf>
    <xf numFmtId="0" fontId="1" fillId="8" borderId="1" xfId="0" applyNumberFormat="1" applyFont="1" applyFill="1" applyBorder="1" applyAlignment="1" applyProtection="1">
      <alignment horizontal="center" vertical="center"/>
    </xf>
    <xf numFmtId="0" fontId="1" fillId="0" borderId="1" xfId="0" applyNumberFormat="1" applyFont="1" applyBorder="1" applyAlignment="1" applyProtection="1">
      <alignment vertical="center"/>
    </xf>
    <xf numFmtId="0" fontId="1" fillId="0" borderId="1" xfId="0" applyNumberFormat="1" applyFont="1" applyBorder="1" applyAlignment="1" applyProtection="1">
      <alignment horizontal="left" vertical="center"/>
    </xf>
    <xf numFmtId="14" fontId="1" fillId="0" borderId="1" xfId="0" applyNumberFormat="1" applyFont="1" applyFill="1" applyBorder="1" applyAlignment="1" applyProtection="1">
      <alignment horizontal="center" vertical="center" wrapText="1"/>
      <protection locked="0"/>
    </xf>
    <xf numFmtId="0" fontId="1" fillId="0" borderId="0" xfId="0" applyNumberFormat="1" applyFont="1" applyAlignment="1" applyProtection="1">
      <alignment wrapText="1"/>
    </xf>
    <xf numFmtId="0" fontId="1" fillId="0" borderId="0" xfId="0" applyNumberFormat="1" applyFont="1" applyBorder="1" applyProtection="1"/>
    <xf numFmtId="0" fontId="1" fillId="9" borderId="1" xfId="0" applyNumberFormat="1" applyFont="1" applyFill="1" applyBorder="1" applyAlignment="1" applyProtection="1">
      <alignment vertical="center"/>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9" fillId="0" borderId="2" xfId="0" applyFont="1" applyFill="1" applyBorder="1" applyAlignment="1">
      <alignment horizontal="center" vertical="center"/>
    </xf>
    <xf numFmtId="0" fontId="1" fillId="0" borderId="1" xfId="0" applyNumberFormat="1" applyFont="1" applyBorder="1" applyAlignment="1" applyProtection="1">
      <alignment vertical="center" wrapText="1"/>
    </xf>
    <xf numFmtId="0" fontId="1" fillId="0" borderId="0" xfId="0" applyNumberFormat="1" applyFont="1" applyBorder="1" applyAlignment="1" applyProtection="1">
      <alignment horizontal="left"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1" fillId="0" borderId="1" xfId="0" applyFont="1" applyFill="1" applyBorder="1" applyAlignment="1" applyProtection="1">
      <alignment horizontal="center" vertical="center" textRotation="90"/>
      <protection locked="0"/>
    </xf>
    <xf numFmtId="0" fontId="10" fillId="2" borderId="5" xfId="0" applyFont="1" applyFill="1" applyBorder="1" applyAlignment="1">
      <alignment horizontal="center" vertical="center" textRotation="90" wrapText="1"/>
    </xf>
    <xf numFmtId="0" fontId="6" fillId="2" borderId="9" xfId="0" applyFont="1" applyFill="1" applyBorder="1" applyAlignment="1">
      <alignment horizontal="center" textRotation="90" wrapText="1"/>
    </xf>
    <xf numFmtId="0" fontId="6" fillId="2" borderId="5" xfId="0" applyFont="1" applyFill="1" applyBorder="1" applyAlignment="1">
      <alignment horizontal="center" textRotation="90" wrapText="1"/>
    </xf>
    <xf numFmtId="0" fontId="1" fillId="0" borderId="1" xfId="0"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 fillId="0" borderId="2" xfId="0" applyFont="1" applyBorder="1" applyAlignment="1" applyProtection="1">
      <alignment horizontal="justify" vertical="center" wrapText="1"/>
      <protection locked="0"/>
    </xf>
    <xf numFmtId="0" fontId="1" fillId="0" borderId="16" xfId="0" applyFont="1" applyBorder="1" applyAlignment="1" applyProtection="1">
      <alignment horizontal="center" vertical="center" wrapText="1"/>
      <protection locked="0"/>
    </xf>
    <xf numFmtId="0" fontId="1" fillId="4" borderId="1" xfId="0" applyFont="1" applyFill="1" applyBorder="1" applyAlignment="1" applyProtection="1">
      <alignment horizontal="center" vertical="center" textRotation="90"/>
      <protection locked="0"/>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0" fontId="3" fillId="3" borderId="1" xfId="0" applyFont="1" applyFill="1" applyBorder="1" applyAlignment="1">
      <alignment horizontal="left" vertical="center" wrapText="1"/>
    </xf>
    <xf numFmtId="0" fontId="9" fillId="0" borderId="9"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9" fillId="0" borderId="11" xfId="0" applyFont="1" applyFill="1" applyBorder="1" applyAlignment="1">
      <alignment horizontal="left" vertical="center" wrapText="1"/>
    </xf>
    <xf numFmtId="0" fontId="9" fillId="0" borderId="13" xfId="0" applyFont="1" applyFill="1" applyBorder="1" applyAlignment="1">
      <alignment horizontal="left" vertical="center" wrapText="1"/>
    </xf>
    <xf numFmtId="0" fontId="9" fillId="0" borderId="14" xfId="0" applyFont="1" applyFill="1" applyBorder="1" applyAlignment="1">
      <alignment horizontal="left" vertical="center" wrapText="1"/>
    </xf>
    <xf numFmtId="0" fontId="9" fillId="0" borderId="15" xfId="0" applyFont="1" applyFill="1" applyBorder="1" applyAlignment="1">
      <alignment horizontal="left" vertical="center" wrapText="1"/>
    </xf>
    <xf numFmtId="0" fontId="6" fillId="0" borderId="1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10" fillId="2" borderId="8" xfId="0" applyFont="1" applyFill="1" applyBorder="1" applyAlignment="1">
      <alignment horizontal="center" vertical="center" textRotation="90" wrapText="1"/>
    </xf>
    <xf numFmtId="0" fontId="1" fillId="5"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textRotation="90"/>
    </xf>
    <xf numFmtId="0" fontId="1" fillId="5" borderId="1" xfId="0" applyNumberFormat="1" applyFont="1" applyFill="1" applyBorder="1" applyAlignment="1" applyProtection="1">
      <alignment horizontal="center" vertical="center" wrapText="1"/>
    </xf>
    <xf numFmtId="0" fontId="1" fillId="5" borderId="2" xfId="0" applyNumberFormat="1" applyFont="1" applyFill="1" applyBorder="1" applyAlignment="1" applyProtection="1">
      <alignment horizontal="center" vertical="center"/>
    </xf>
    <xf numFmtId="0" fontId="1" fillId="5" borderId="3" xfId="0" applyNumberFormat="1" applyFont="1" applyFill="1" applyBorder="1" applyAlignment="1" applyProtection="1">
      <alignment horizontal="center" vertical="center"/>
    </xf>
    <xf numFmtId="0" fontId="1" fillId="5" borderId="4" xfId="0" applyNumberFormat="1" applyFont="1" applyFill="1" applyBorder="1" applyAlignment="1" applyProtection="1">
      <alignment horizontal="center" vertical="center"/>
    </xf>
    <xf numFmtId="0" fontId="1" fillId="5" borderId="2" xfId="0" applyNumberFormat="1" applyFont="1" applyFill="1" applyBorder="1" applyAlignment="1" applyProtection="1">
      <alignment horizontal="center" vertical="center" wrapText="1"/>
    </xf>
    <xf numFmtId="0" fontId="1" fillId="5" borderId="4"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center"/>
    </xf>
    <xf numFmtId="0" fontId="1" fillId="0" borderId="1" xfId="0" applyNumberFormat="1" applyFont="1" applyBorder="1" applyAlignment="1" applyProtection="1">
      <alignment horizontal="left" vertical="top" wrapText="1"/>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top"/>
    </xf>
    <xf numFmtId="0" fontId="1" fillId="0" borderId="1" xfId="0" applyNumberFormat="1" applyFont="1" applyBorder="1" applyAlignment="1" applyProtection="1">
      <alignment horizontal="left" vertical="center" wrapText="1"/>
    </xf>
    <xf numFmtId="0" fontId="1" fillId="0" borderId="5" xfId="0" applyNumberFormat="1" applyFont="1" applyBorder="1" applyAlignment="1" applyProtection="1">
      <alignment horizontal="center" vertical="center"/>
    </xf>
    <xf numFmtId="0" fontId="1" fillId="0" borderId="6" xfId="0" applyNumberFormat="1" applyFont="1" applyBorder="1" applyAlignment="1" applyProtection="1">
      <alignment horizontal="center" vertical="center"/>
    </xf>
    <xf numFmtId="0" fontId="1" fillId="0" borderId="5" xfId="0" applyNumberFormat="1" applyFont="1" applyBorder="1" applyAlignment="1" applyProtection="1">
      <alignment horizontal="center" vertical="center" wrapText="1"/>
    </xf>
    <xf numFmtId="0" fontId="1" fillId="0" borderId="6" xfId="0" applyNumberFormat="1" applyFont="1" applyBorder="1" applyAlignment="1" applyProtection="1">
      <alignment horizontal="center" vertical="center" wrapText="1"/>
    </xf>
    <xf numFmtId="0" fontId="1" fillId="0" borderId="8" xfId="0" applyNumberFormat="1" applyFont="1" applyBorder="1" applyAlignment="1" applyProtection="1">
      <alignment horizontal="center" vertical="center" wrapText="1"/>
    </xf>
    <xf numFmtId="0" fontId="1" fillId="0" borderId="9" xfId="0" applyNumberFormat="1" applyFont="1" applyBorder="1" applyAlignment="1" applyProtection="1">
      <alignment horizontal="left" vertical="top" wrapText="1"/>
    </xf>
    <xf numFmtId="0" fontId="1" fillId="0" borderId="10" xfId="0" applyNumberFormat="1" applyFont="1" applyBorder="1" applyAlignment="1" applyProtection="1">
      <alignment horizontal="left" vertical="top" wrapText="1"/>
    </xf>
    <xf numFmtId="0" fontId="1" fillId="0" borderId="11" xfId="0" applyNumberFormat="1" applyFont="1" applyBorder="1" applyAlignment="1" applyProtection="1">
      <alignment horizontal="left" vertical="top" wrapText="1"/>
    </xf>
    <xf numFmtId="0" fontId="1" fillId="0" borderId="7" xfId="0" applyNumberFormat="1" applyFont="1" applyBorder="1" applyAlignment="1" applyProtection="1">
      <alignment horizontal="left" vertical="top" wrapText="1"/>
    </xf>
    <xf numFmtId="0" fontId="1" fillId="0" borderId="0" xfId="0" applyNumberFormat="1" applyFont="1" applyBorder="1" applyAlignment="1" applyProtection="1">
      <alignment horizontal="left" vertical="top" wrapText="1"/>
    </xf>
    <xf numFmtId="0" fontId="1" fillId="0" borderId="12" xfId="0" applyNumberFormat="1" applyFont="1" applyBorder="1" applyAlignment="1" applyProtection="1">
      <alignment horizontal="left" vertical="top" wrapText="1"/>
    </xf>
    <xf numFmtId="0" fontId="1" fillId="0" borderId="13" xfId="0" applyNumberFormat="1" applyFont="1" applyBorder="1" applyAlignment="1" applyProtection="1">
      <alignment horizontal="left" vertical="top" wrapText="1"/>
    </xf>
    <xf numFmtId="0" fontId="1" fillId="0" borderId="14" xfId="0" applyNumberFormat="1" applyFont="1" applyBorder="1" applyAlignment="1" applyProtection="1">
      <alignment horizontal="left" vertical="top" wrapText="1"/>
    </xf>
    <xf numFmtId="0" fontId="1" fillId="0" borderId="15" xfId="0" applyNumberFormat="1" applyFont="1" applyBorder="1" applyAlignment="1" applyProtection="1">
      <alignment horizontal="left" vertical="top" wrapText="1"/>
    </xf>
    <xf numFmtId="0" fontId="1" fillId="0" borderId="2" xfId="0" applyNumberFormat="1" applyFont="1" applyBorder="1" applyAlignment="1" applyProtection="1">
      <alignment horizontal="left" vertical="top" wrapText="1"/>
    </xf>
    <xf numFmtId="0" fontId="1" fillId="0" borderId="4" xfId="0" applyNumberFormat="1" applyFont="1" applyBorder="1" applyAlignment="1" applyProtection="1">
      <alignment horizontal="left" vertical="top"/>
    </xf>
    <xf numFmtId="0" fontId="1" fillId="0" borderId="2" xfId="0" applyNumberFormat="1" applyFont="1" applyBorder="1" applyAlignment="1" applyProtection="1">
      <alignment horizontal="left" vertical="center" wrapText="1"/>
    </xf>
    <xf numFmtId="0" fontId="1" fillId="0" borderId="4" xfId="0" applyNumberFormat="1" applyFont="1" applyBorder="1" applyAlignment="1" applyProtection="1">
      <alignment horizontal="left" vertical="center"/>
    </xf>
    <xf numFmtId="0" fontId="1" fillId="0" borderId="8" xfId="0" applyNumberFormat="1" applyFont="1" applyBorder="1" applyAlignment="1" applyProtection="1">
      <alignment horizontal="center" vertical="center"/>
    </xf>
  </cellXfs>
  <cellStyles count="1">
    <cellStyle name="Normal" xfId="0" builtinId="0"/>
  </cellStyles>
  <dxfs count="42">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7</xdr:row>
      <xdr:rowOff>0</xdr:rowOff>
    </xdr:from>
    <xdr:ext cx="184731" cy="264560"/>
    <xdr:sp macro="" textlink="">
      <xdr:nvSpPr>
        <xdr:cNvPr id="3" name="CuadroTexto 2">
          <a:extLst>
            <a:ext uri="{FF2B5EF4-FFF2-40B4-BE49-F238E27FC236}">
              <a16:creationId xmlns:a16="http://schemas.microsoft.com/office/drawing/2014/main" id="{E55204B9-D94F-4481-9833-FAFEB4AEC975}"/>
            </a:ext>
          </a:extLst>
        </xdr:cNvPr>
        <xdr:cNvSpPr txBox="1"/>
      </xdr:nvSpPr>
      <xdr:spPr>
        <a:xfrm>
          <a:off x="15636875" y="1438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71"/>
  <sheetViews>
    <sheetView showGridLines="0" tabSelected="1" topLeftCell="G1" zoomScaleNormal="100" zoomScaleSheetLayoutView="80" workbookViewId="0">
      <selection activeCell="F2" sqref="F2:U3"/>
    </sheetView>
  </sheetViews>
  <sheetFormatPr baseColWidth="10" defaultColWidth="11.44140625" defaultRowHeight="10.199999999999999" zeroHeight="1" x14ac:dyDescent="0.2"/>
  <cols>
    <col min="1" max="1" width="4.44140625" style="2" customWidth="1"/>
    <col min="2" max="2" width="4.5546875" style="2" customWidth="1"/>
    <col min="3" max="3" width="5.33203125" style="2" customWidth="1"/>
    <col min="4" max="4" width="6.33203125" style="2" customWidth="1"/>
    <col min="5" max="5" width="9.33203125" style="2" customWidth="1"/>
    <col min="6" max="6" width="38.6640625" style="2" customWidth="1"/>
    <col min="7" max="7" width="26" style="2" customWidth="1"/>
    <col min="8" max="8" width="6.33203125" style="2" customWidth="1"/>
    <col min="9" max="9" width="7" style="2" customWidth="1"/>
    <col min="10" max="11" width="4.44140625" style="2" customWidth="1"/>
    <col min="12" max="12" width="8.6640625" style="2" customWidth="1"/>
    <col min="13" max="13" width="26.6640625" style="2" customWidth="1"/>
    <col min="14" max="14" width="6" style="2" customWidth="1"/>
    <col min="15" max="15" width="6.109375" style="2" customWidth="1"/>
    <col min="16" max="16" width="5.109375" style="2" customWidth="1"/>
    <col min="17" max="17" width="3.6640625" style="2" bestFit="1" customWidth="1"/>
    <col min="18" max="18" width="6.109375" style="2" customWidth="1"/>
    <col min="19" max="19" width="10.5546875" style="2" customWidth="1"/>
    <col min="20" max="20" width="8.33203125" style="9" customWidth="1"/>
    <col min="21" max="21" width="9.44140625" style="9" customWidth="1"/>
    <col min="22" max="22" width="34.33203125" style="2" customWidth="1"/>
    <col min="23" max="23" width="19.44140625" style="2" customWidth="1"/>
    <col min="24" max="24" width="11.44140625" style="2" customWidth="1"/>
    <col min="25" max="16384" width="11.44140625" style="2"/>
  </cols>
  <sheetData>
    <row r="1" spans="1:26" ht="92.25" customHeight="1" x14ac:dyDescent="0.2">
      <c r="T1" s="2"/>
      <c r="U1" s="2"/>
    </row>
    <row r="2" spans="1:26" ht="26.4" customHeight="1" x14ac:dyDescent="0.2">
      <c r="A2" s="60" t="s">
        <v>122</v>
      </c>
      <c r="B2" s="61"/>
      <c r="C2" s="61"/>
      <c r="D2" s="61"/>
      <c r="E2" s="62"/>
      <c r="F2" s="50" t="s">
        <v>177</v>
      </c>
      <c r="G2" s="51"/>
      <c r="H2" s="51"/>
      <c r="I2" s="51"/>
      <c r="J2" s="51"/>
      <c r="K2" s="51"/>
      <c r="L2" s="51"/>
      <c r="M2" s="51"/>
      <c r="N2" s="51"/>
      <c r="O2" s="51"/>
      <c r="P2" s="51"/>
      <c r="Q2" s="51"/>
      <c r="R2" s="51"/>
      <c r="S2" s="51"/>
      <c r="T2" s="51"/>
      <c r="U2" s="52"/>
      <c r="V2" s="36" t="s">
        <v>86</v>
      </c>
      <c r="W2" s="40">
        <v>1</v>
      </c>
    </row>
    <row r="3" spans="1:26" ht="26.4" customHeight="1" x14ac:dyDescent="0.2">
      <c r="A3" s="63"/>
      <c r="B3" s="64"/>
      <c r="C3" s="64"/>
      <c r="D3" s="64"/>
      <c r="E3" s="65"/>
      <c r="F3" s="53"/>
      <c r="G3" s="54"/>
      <c r="H3" s="54"/>
      <c r="I3" s="54"/>
      <c r="J3" s="54"/>
      <c r="K3" s="54"/>
      <c r="L3" s="54"/>
      <c r="M3" s="54"/>
      <c r="N3" s="54"/>
      <c r="O3" s="54"/>
      <c r="P3" s="54"/>
      <c r="Q3" s="54"/>
      <c r="R3" s="54"/>
      <c r="S3" s="54"/>
      <c r="T3" s="54"/>
      <c r="U3" s="55"/>
      <c r="V3" s="36" t="s">
        <v>121</v>
      </c>
      <c r="W3" s="39">
        <v>44540</v>
      </c>
    </row>
    <row r="4" spans="1:26" ht="35.4" customHeight="1" x14ac:dyDescent="0.2">
      <c r="A4" s="59" t="s">
        <v>83</v>
      </c>
      <c r="B4" s="59"/>
      <c r="C4" s="59"/>
      <c r="D4" s="59"/>
      <c r="E4" s="59"/>
      <c r="F4" s="59"/>
      <c r="G4" s="59"/>
      <c r="H4" s="59"/>
      <c r="I4" s="59"/>
      <c r="J4" s="59"/>
      <c r="K4" s="59"/>
      <c r="L4" s="59"/>
      <c r="M4" s="59"/>
      <c r="N4" s="59"/>
      <c r="O4" s="59"/>
      <c r="P4" s="59"/>
      <c r="Q4" s="59"/>
      <c r="R4" s="59"/>
      <c r="S4" s="59"/>
      <c r="T4" s="59"/>
      <c r="U4" s="59"/>
      <c r="V4" s="59"/>
      <c r="W4" s="59"/>
    </row>
    <row r="5" spans="1:26" s="10" customFormat="1" ht="33" customHeight="1" x14ac:dyDescent="0.2">
      <c r="A5" s="57" t="s">
        <v>78</v>
      </c>
      <c r="B5" s="57" t="s">
        <v>0</v>
      </c>
      <c r="C5" s="57" t="s">
        <v>1</v>
      </c>
      <c r="D5" s="57" t="s">
        <v>2</v>
      </c>
      <c r="E5" s="57" t="s">
        <v>3</v>
      </c>
      <c r="F5" s="57" t="s">
        <v>4</v>
      </c>
      <c r="G5" s="57" t="s">
        <v>5</v>
      </c>
      <c r="H5" s="57" t="s">
        <v>11</v>
      </c>
      <c r="I5" s="57" t="s">
        <v>6</v>
      </c>
      <c r="J5" s="57" t="s">
        <v>7</v>
      </c>
      <c r="K5" s="57" t="s">
        <v>8</v>
      </c>
      <c r="L5" s="57" t="s">
        <v>9</v>
      </c>
      <c r="M5" s="57" t="s">
        <v>10</v>
      </c>
      <c r="N5" s="56" t="s">
        <v>13</v>
      </c>
      <c r="O5" s="56"/>
      <c r="P5" s="56"/>
      <c r="Q5" s="56"/>
      <c r="R5" s="58" t="s">
        <v>12</v>
      </c>
      <c r="S5" s="58" t="s">
        <v>81</v>
      </c>
      <c r="T5" s="58" t="s">
        <v>87</v>
      </c>
      <c r="U5" s="58" t="s">
        <v>88</v>
      </c>
      <c r="V5" s="56" t="s">
        <v>14</v>
      </c>
      <c r="W5" s="56"/>
    </row>
    <row r="6" spans="1:26" s="10" customFormat="1" ht="80.25" customHeight="1" x14ac:dyDescent="0.2">
      <c r="A6" s="58"/>
      <c r="B6" s="58"/>
      <c r="C6" s="58"/>
      <c r="D6" s="58"/>
      <c r="E6" s="58"/>
      <c r="F6" s="58"/>
      <c r="G6" s="58"/>
      <c r="H6" s="58"/>
      <c r="I6" s="58"/>
      <c r="J6" s="58"/>
      <c r="K6" s="58"/>
      <c r="L6" s="58"/>
      <c r="M6" s="58"/>
      <c r="N6" s="42" t="s">
        <v>11</v>
      </c>
      <c r="O6" s="42" t="s">
        <v>6</v>
      </c>
      <c r="P6" s="42" t="s">
        <v>7</v>
      </c>
      <c r="Q6" s="42" t="s">
        <v>8</v>
      </c>
      <c r="R6" s="69"/>
      <c r="S6" s="69"/>
      <c r="T6" s="69"/>
      <c r="U6" s="69"/>
      <c r="V6" s="43" t="s">
        <v>15</v>
      </c>
      <c r="W6" s="44" t="s">
        <v>16</v>
      </c>
    </row>
    <row r="7" spans="1:26" ht="109.5" customHeight="1" x14ac:dyDescent="0.2">
      <c r="A7" s="45">
        <v>1</v>
      </c>
      <c r="B7" s="3" t="s">
        <v>50</v>
      </c>
      <c r="C7" s="3" t="s">
        <v>53</v>
      </c>
      <c r="D7" s="3" t="s">
        <v>57</v>
      </c>
      <c r="E7" s="3" t="s">
        <v>60</v>
      </c>
      <c r="F7" s="4" t="s">
        <v>133</v>
      </c>
      <c r="G7" s="4" t="s">
        <v>134</v>
      </c>
      <c r="H7" s="3" t="s">
        <v>65</v>
      </c>
      <c r="I7" s="3" t="s">
        <v>70</v>
      </c>
      <c r="J7" s="1">
        <f t="shared" ref="J7:J20" si="0">IFERROR(MID(H7,1,1)+MID(I7,1,1),"")</f>
        <v>6</v>
      </c>
      <c r="K7" s="1" t="str">
        <f>IF(J7="","",IF(OR(J7=2,J7=3,J7=4),'TABLAS VALORACIÓN'!$Y$19,IF(J7=5,'TABLAS VALORACIÓN'!$Y$18,IF(OR(J7=6,J7=7),'TABLAS VALORACIÓN'!$Y$17,IF(OR(J7=8,J7=9,J7=10),'TABLAS VALORACIÓN'!$Y$16)))))</f>
        <v>Riesgo Alto</v>
      </c>
      <c r="L7" s="7" t="s">
        <v>74</v>
      </c>
      <c r="M7" s="4" t="s">
        <v>164</v>
      </c>
      <c r="N7" s="3" t="s">
        <v>64</v>
      </c>
      <c r="O7" s="3" t="s">
        <v>70</v>
      </c>
      <c r="P7" s="1">
        <f>IFERROR(MID(N7,1,1)+MID(O7,1,1),"")</f>
        <v>5</v>
      </c>
      <c r="Q7" s="1" t="str">
        <f>IF(P7="","",IF(OR(P7=2,P7=3,P7=4),'TABLAS VALORACIÓN'!$Y$19,IF(P7=5,'TABLAS VALORACIÓN'!$Y$18,IF(OR(P7=6,P7=7),'TABLAS VALORACIÓN'!$Y$17,IF(OR(P7=8,P7=9,P7=10),'TABLAS VALORACIÓN'!$Y$16)))))</f>
        <v>Riesgo Medio</v>
      </c>
      <c r="R7" s="3" t="s">
        <v>163</v>
      </c>
      <c r="S7" s="5" t="s">
        <v>211</v>
      </c>
      <c r="T7" s="30" t="s">
        <v>135</v>
      </c>
      <c r="U7" s="30" t="s">
        <v>136</v>
      </c>
      <c r="V7" s="4" t="s">
        <v>165</v>
      </c>
      <c r="W7" s="5" t="s">
        <v>137</v>
      </c>
      <c r="X7" s="6"/>
      <c r="Y7" s="6"/>
      <c r="Z7" s="6"/>
    </row>
    <row r="8" spans="1:26" ht="79.5" customHeight="1" x14ac:dyDescent="0.2">
      <c r="A8" s="45">
        <v>2</v>
      </c>
      <c r="B8" s="3" t="s">
        <v>50</v>
      </c>
      <c r="C8" s="3" t="s">
        <v>54</v>
      </c>
      <c r="D8" s="3" t="s">
        <v>205</v>
      </c>
      <c r="E8" s="3" t="s">
        <v>206</v>
      </c>
      <c r="F8" s="4" t="s">
        <v>207</v>
      </c>
      <c r="G8" s="4" t="s">
        <v>208</v>
      </c>
      <c r="H8" s="3" t="s">
        <v>63</v>
      </c>
      <c r="I8" s="3" t="s">
        <v>68</v>
      </c>
      <c r="J8" s="1">
        <f t="shared" ref="J8" si="1">IFERROR(MID(H8,1,1)+MID(I8,1,1),"")</f>
        <v>3</v>
      </c>
      <c r="K8" s="1" t="str">
        <f>IF(J8="","",IF(OR(J8=2,J8=3,J8=4),'TABLAS VALORACIÓN'!$Y$19,IF(J8=5,'TABLAS VALORACIÓN'!$Y$18,IF(OR(J8=6,J8=7),'TABLAS VALORACIÓN'!$Y$17,IF(OR(J8=8,J8=9,J8=10),'TABLAS VALORACIÓN'!$Y$16)))))</f>
        <v>Riesgo Bajo</v>
      </c>
      <c r="L8" s="7" t="s">
        <v>209</v>
      </c>
      <c r="M8" s="4" t="s">
        <v>210</v>
      </c>
      <c r="N8" s="3" t="s">
        <v>63</v>
      </c>
      <c r="O8" s="3" t="s">
        <v>69</v>
      </c>
      <c r="P8" s="1">
        <f>IFERROR(MID(N8,1,1)+MID(O8,1,1),"")</f>
        <v>2</v>
      </c>
      <c r="Q8" s="1" t="str">
        <f>IF(P8="","",IF(OR(P8=2,P8=3,P8=4),'TABLAS VALORACIÓN'!$Y$19,IF(P8=5,'TABLAS VALORACIÓN'!$Y$18,IF(OR(P8=6,P8=7),'TABLAS VALORACIÓN'!$Y$17,IF(OR(P8=8,P8=9,P8=10),'TABLAS VALORACIÓN'!$Y$16)))))</f>
        <v>Riesgo Bajo</v>
      </c>
      <c r="R8" s="3" t="s">
        <v>163</v>
      </c>
      <c r="S8" s="5" t="s">
        <v>211</v>
      </c>
      <c r="T8" s="30" t="s">
        <v>139</v>
      </c>
      <c r="U8" s="30" t="s">
        <v>140</v>
      </c>
      <c r="V8" s="4" t="s">
        <v>212</v>
      </c>
      <c r="W8" s="5" t="s">
        <v>141</v>
      </c>
      <c r="X8" s="6"/>
      <c r="Y8" s="6"/>
      <c r="Z8" s="6"/>
    </row>
    <row r="9" spans="1:26" ht="79.5" customHeight="1" x14ac:dyDescent="0.2">
      <c r="A9" s="45">
        <v>2</v>
      </c>
      <c r="B9" s="3" t="s">
        <v>50</v>
      </c>
      <c r="C9" s="3" t="s">
        <v>53</v>
      </c>
      <c r="D9" s="3" t="s">
        <v>58</v>
      </c>
      <c r="E9" s="3" t="s">
        <v>60</v>
      </c>
      <c r="F9" s="4" t="s">
        <v>178</v>
      </c>
      <c r="G9" s="4" t="s">
        <v>138</v>
      </c>
      <c r="H9" s="3" t="s">
        <v>65</v>
      </c>
      <c r="I9" s="3" t="s">
        <v>71</v>
      </c>
      <c r="J9" s="1">
        <f t="shared" si="0"/>
        <v>7</v>
      </c>
      <c r="K9" s="1" t="str">
        <f>IF(J9="","",IF(OR(J9=2,J9=3,J9=4),'TABLAS VALORACIÓN'!$Y$19,IF(J9=5,'TABLAS VALORACIÓN'!$Y$18,IF(OR(J9=6,J9=7),'TABLAS VALORACIÓN'!$Y$17,IF(OR(J9=8,J9=9,J9=10),'TABLAS VALORACIÓN'!$Y$16)))))</f>
        <v>Riesgo Alto</v>
      </c>
      <c r="L9" s="7" t="s">
        <v>74</v>
      </c>
      <c r="M9" s="4" t="s">
        <v>188</v>
      </c>
      <c r="N9" s="3" t="s">
        <v>65</v>
      </c>
      <c r="O9" s="3" t="s">
        <v>68</v>
      </c>
      <c r="P9" s="1">
        <f t="shared" ref="P9:P20" si="2">IFERROR(MID(N9,1,1)+MID(O9,1,1),"")</f>
        <v>5</v>
      </c>
      <c r="Q9" s="1" t="str">
        <f>IF(P9="","",IF(OR(P9=2,P9=3,P9=4),'TABLAS VALORACIÓN'!$Y$19,IF(P9=5,'TABLAS VALORACIÓN'!$Y$18,IF(OR(P9=6,P9=7),'TABLAS VALORACIÓN'!$Y$17,IF(OR(P9=8,P9=9,P9=10),'TABLAS VALORACIÓN'!$Y$16)))))</f>
        <v>Riesgo Medio</v>
      </c>
      <c r="R9" s="3" t="s">
        <v>163</v>
      </c>
      <c r="S9" s="5" t="s">
        <v>74</v>
      </c>
      <c r="T9" s="30" t="s">
        <v>139</v>
      </c>
      <c r="U9" s="30" t="s">
        <v>140</v>
      </c>
      <c r="V9" s="4" t="s">
        <v>166</v>
      </c>
      <c r="W9" s="5" t="s">
        <v>141</v>
      </c>
      <c r="X9" s="6"/>
      <c r="Y9" s="6"/>
      <c r="Z9" s="6"/>
    </row>
    <row r="10" spans="1:26" ht="86.25" customHeight="1" x14ac:dyDescent="0.2">
      <c r="A10" s="45">
        <v>3</v>
      </c>
      <c r="B10" s="3" t="s">
        <v>50</v>
      </c>
      <c r="C10" s="3" t="s">
        <v>53</v>
      </c>
      <c r="D10" s="3" t="s">
        <v>58</v>
      </c>
      <c r="E10" s="3" t="s">
        <v>60</v>
      </c>
      <c r="F10" s="4" t="s">
        <v>179</v>
      </c>
      <c r="G10" s="4" t="s">
        <v>167</v>
      </c>
      <c r="H10" s="3" t="s">
        <v>65</v>
      </c>
      <c r="I10" s="3" t="s">
        <v>70</v>
      </c>
      <c r="J10" s="1">
        <f t="shared" si="0"/>
        <v>6</v>
      </c>
      <c r="K10" s="1" t="str">
        <f>IF(J10="","",IF(OR(J10=2,J10=3,J10=4),'TABLAS VALORACIÓN'!$Y$19,IF(J10=5,'TABLAS VALORACIÓN'!$Y$18,IF(OR(J10=6,J10=7),'TABLAS VALORACIÓN'!$Y$17,IF(OR(J10=8,J10=9,J10=10),'TABLAS VALORACIÓN'!$Y$16)))))</f>
        <v>Riesgo Alto</v>
      </c>
      <c r="L10" s="7" t="s">
        <v>74</v>
      </c>
      <c r="M10" s="4" t="s">
        <v>142</v>
      </c>
      <c r="N10" s="3" t="s">
        <v>65</v>
      </c>
      <c r="O10" s="3" t="s">
        <v>68</v>
      </c>
      <c r="P10" s="1">
        <f t="shared" si="2"/>
        <v>5</v>
      </c>
      <c r="Q10" s="1" t="str">
        <f>IF(P10="","",IF(OR(P10=2,P10=3,P10=4),'TABLAS VALORACIÓN'!$Y$19,IF(P10=5,'TABLAS VALORACIÓN'!$Y$18,IF(OR(P10=6,P10=7),'TABLAS VALORACIÓN'!$Y$17,IF(OR(P10=8,P10=9,P10=10),'TABLAS VALORACIÓN'!$Y$16)))))</f>
        <v>Riesgo Medio</v>
      </c>
      <c r="R10" s="3" t="s">
        <v>163</v>
      </c>
      <c r="S10" s="5" t="s">
        <v>211</v>
      </c>
      <c r="T10" s="30" t="s">
        <v>139</v>
      </c>
      <c r="U10" s="30" t="s">
        <v>140</v>
      </c>
      <c r="V10" s="4" t="s">
        <v>166</v>
      </c>
      <c r="W10" s="5" t="s">
        <v>141</v>
      </c>
      <c r="X10" s="6"/>
      <c r="Y10" s="6"/>
      <c r="Z10" s="6"/>
    </row>
    <row r="11" spans="1:26" ht="74.25" customHeight="1" x14ac:dyDescent="0.2">
      <c r="A11" s="45">
        <v>4</v>
      </c>
      <c r="B11" s="3" t="s">
        <v>50</v>
      </c>
      <c r="C11" s="3" t="s">
        <v>53</v>
      </c>
      <c r="D11" s="3" t="s">
        <v>58</v>
      </c>
      <c r="E11" s="3" t="s">
        <v>129</v>
      </c>
      <c r="F11" s="4" t="s">
        <v>143</v>
      </c>
      <c r="G11" s="4" t="s">
        <v>180</v>
      </c>
      <c r="H11" s="3" t="s">
        <v>64</v>
      </c>
      <c r="I11" s="3" t="s">
        <v>70</v>
      </c>
      <c r="J11" s="1">
        <f t="shared" si="0"/>
        <v>5</v>
      </c>
      <c r="K11" s="1" t="str">
        <f>IF(J11="","",IF(OR(J11=2,J11=3,J11=4),'TABLAS VALORACIÓN'!$Y$19,IF(J11=5,'TABLAS VALORACIÓN'!$Y$18,IF(OR(J11=6,J11=7),'TABLAS VALORACIÓN'!$Y$17,IF(OR(J11=8,J11=9,J11=10),'TABLAS VALORACIÓN'!$Y$16)))))</f>
        <v>Riesgo Medio</v>
      </c>
      <c r="L11" s="7" t="s">
        <v>73</v>
      </c>
      <c r="M11" s="4" t="s">
        <v>144</v>
      </c>
      <c r="N11" s="3" t="s">
        <v>64</v>
      </c>
      <c r="O11" s="3" t="s">
        <v>68</v>
      </c>
      <c r="P11" s="1">
        <f t="shared" si="2"/>
        <v>4</v>
      </c>
      <c r="Q11" s="1" t="str">
        <f>IF(P11="","",IF(OR(P11=2,P11=3,P11=4),'TABLAS VALORACIÓN'!$Y$19,IF(P11=5,'TABLAS VALORACIÓN'!$Y$18,IF(OR(P11=6,P11=7),'TABLAS VALORACIÓN'!$Y$17,IF(OR(P11=8,P11=9,P11=10),'TABLAS VALORACIÓN'!$Y$16)))))</f>
        <v>Riesgo Bajo</v>
      </c>
      <c r="R11" s="3" t="s">
        <v>163</v>
      </c>
      <c r="S11" s="5" t="s">
        <v>73</v>
      </c>
      <c r="T11" s="30" t="s">
        <v>139</v>
      </c>
      <c r="U11" s="30" t="s">
        <v>140</v>
      </c>
      <c r="V11" s="4" t="s">
        <v>145</v>
      </c>
      <c r="W11" s="5" t="s">
        <v>141</v>
      </c>
      <c r="X11" s="6"/>
      <c r="Y11" s="6"/>
      <c r="Z11" s="6"/>
    </row>
    <row r="12" spans="1:26" ht="62.25" customHeight="1" x14ac:dyDescent="0.2">
      <c r="A12" s="45">
        <v>5</v>
      </c>
      <c r="B12" s="3" t="s">
        <v>51</v>
      </c>
      <c r="C12" s="3" t="s">
        <v>53</v>
      </c>
      <c r="D12" s="3" t="s">
        <v>58</v>
      </c>
      <c r="E12" s="3" t="s">
        <v>60</v>
      </c>
      <c r="F12" s="4" t="s">
        <v>173</v>
      </c>
      <c r="G12" s="4" t="s">
        <v>174</v>
      </c>
      <c r="H12" s="3" t="s">
        <v>63</v>
      </c>
      <c r="I12" s="3" t="s">
        <v>70</v>
      </c>
      <c r="J12" s="1">
        <f t="shared" si="0"/>
        <v>4</v>
      </c>
      <c r="K12" s="1" t="str">
        <f>IF(J12="","",IF(OR(J12=2,J12=3,J12=4),'TABLAS VALORACIÓN'!$Y$19,IF(J12=5,'TABLAS VALORACIÓN'!$Y$18,IF(OR(J12=6,J12=7),'TABLAS VALORACIÓN'!$Y$17,IF(OR(J12=8,J12=9,J12=10),'TABLAS VALORACIÓN'!$Y$16)))))</f>
        <v>Riesgo Bajo</v>
      </c>
      <c r="L12" s="7" t="s">
        <v>73</v>
      </c>
      <c r="M12" s="4" t="s">
        <v>175</v>
      </c>
      <c r="N12" s="3" t="s">
        <v>63</v>
      </c>
      <c r="O12" s="3" t="s">
        <v>68</v>
      </c>
      <c r="P12" s="1">
        <f t="shared" ref="P12" si="3">IFERROR(MID(N12,1,1)+MID(O12,1,1),"")</f>
        <v>3</v>
      </c>
      <c r="Q12" s="1" t="str">
        <f>IF(P12="","",IF(OR(P12=2,P12=3,P12=4),'TABLAS VALORACIÓN'!$Y$19,IF(P12=5,'TABLAS VALORACIÓN'!$Y$18,IF(OR(P12=6,P12=7),'TABLAS VALORACIÓN'!$Y$17,IF(OR(P12=8,P12=9,P12=10),'TABLAS VALORACIÓN'!$Y$16)))))</f>
        <v>Riesgo Bajo</v>
      </c>
      <c r="R12" s="3" t="s">
        <v>163</v>
      </c>
      <c r="S12" s="5" t="s">
        <v>73</v>
      </c>
      <c r="T12" s="30" t="s">
        <v>139</v>
      </c>
      <c r="U12" s="30" t="s">
        <v>140</v>
      </c>
      <c r="V12" s="4" t="s">
        <v>176</v>
      </c>
      <c r="W12" s="5" t="s">
        <v>141</v>
      </c>
      <c r="X12" s="6"/>
      <c r="Y12" s="6"/>
      <c r="Z12" s="6"/>
    </row>
    <row r="13" spans="1:26" ht="76.5" customHeight="1" x14ac:dyDescent="0.2">
      <c r="A13" s="45">
        <v>6</v>
      </c>
      <c r="B13" s="3" t="s">
        <v>50</v>
      </c>
      <c r="C13" s="3" t="s">
        <v>54</v>
      </c>
      <c r="D13" s="3" t="s">
        <v>58</v>
      </c>
      <c r="E13" s="3" t="s">
        <v>60</v>
      </c>
      <c r="F13" s="4" t="s">
        <v>181</v>
      </c>
      <c r="G13" s="4" t="s">
        <v>182</v>
      </c>
      <c r="H13" s="3" t="s">
        <v>65</v>
      </c>
      <c r="I13" s="3" t="s">
        <v>70</v>
      </c>
      <c r="J13" s="1">
        <f t="shared" si="0"/>
        <v>6</v>
      </c>
      <c r="K13" s="1" t="str">
        <f>IF(J13="","",IF(OR(J13=2,J13=3,J13=4),'TABLAS VALORACIÓN'!$Y$19,IF(J13=5,'TABLAS VALORACIÓN'!$Y$18,IF(OR(J13=6,J13=7),'TABLAS VALORACIÓN'!$Y$17,IF(OR(J13=8,J13=9,J13=10),'TABLAS VALORACIÓN'!$Y$16)))))</f>
        <v>Riesgo Alto</v>
      </c>
      <c r="L13" s="7" t="s">
        <v>74</v>
      </c>
      <c r="M13" s="4" t="s">
        <v>164</v>
      </c>
      <c r="N13" s="3" t="s">
        <v>64</v>
      </c>
      <c r="O13" s="3" t="s">
        <v>70</v>
      </c>
      <c r="P13" s="1">
        <f t="shared" si="2"/>
        <v>5</v>
      </c>
      <c r="Q13" s="1" t="str">
        <f>IF(P13="","",IF(OR(P13=2,P13=3,P13=4),'TABLAS VALORACIÓN'!$Y$19,IF(P13=5,'TABLAS VALORACIÓN'!$Y$18,IF(OR(P13=6,P13=7),'TABLAS VALORACIÓN'!$Y$17,IF(OR(P13=8,P13=9,P13=10),'TABLAS VALORACIÓN'!$Y$16)))))</f>
        <v>Riesgo Medio</v>
      </c>
      <c r="R13" s="3" t="s">
        <v>163</v>
      </c>
      <c r="S13" s="5" t="s">
        <v>74</v>
      </c>
      <c r="T13" s="30" t="s">
        <v>139</v>
      </c>
      <c r="U13" s="30" t="s">
        <v>140</v>
      </c>
      <c r="V13" s="4" t="s">
        <v>166</v>
      </c>
      <c r="W13" s="5" t="s">
        <v>141</v>
      </c>
      <c r="X13" s="6"/>
      <c r="Y13" s="6"/>
      <c r="Z13" s="6"/>
    </row>
    <row r="14" spans="1:26" ht="76.5" customHeight="1" x14ac:dyDescent="0.2">
      <c r="A14" s="45"/>
      <c r="B14" s="3" t="s">
        <v>51</v>
      </c>
      <c r="C14" s="3" t="s">
        <v>53</v>
      </c>
      <c r="D14" s="3" t="s">
        <v>58</v>
      </c>
      <c r="E14" s="3" t="s">
        <v>60</v>
      </c>
      <c r="F14" s="4" t="s">
        <v>213</v>
      </c>
      <c r="G14" s="4" t="s">
        <v>208</v>
      </c>
      <c r="H14" s="3" t="s">
        <v>65</v>
      </c>
      <c r="I14" s="3" t="s">
        <v>68</v>
      </c>
      <c r="J14" s="1">
        <f t="shared" ref="J14" si="4">IFERROR(MID(H14,1,1)+MID(I14,1,1),"")</f>
        <v>5</v>
      </c>
      <c r="K14" s="1" t="str">
        <f>IF(J14="","",IF(OR(J14=2,J14=3,J14=4),'TABLAS VALORACIÓN'!$Y$19,IF(J14=5,'TABLAS VALORACIÓN'!$Y$18,IF(OR(J14=6,J14=7),'TABLAS VALORACIÓN'!$Y$17,IF(OR(J14=8,J14=9,J14=10),'TABLAS VALORACIÓN'!$Y$16)))))</f>
        <v>Riesgo Medio</v>
      </c>
      <c r="L14" s="7" t="s">
        <v>74</v>
      </c>
      <c r="M14" s="4" t="s">
        <v>214</v>
      </c>
      <c r="N14" s="3" t="s">
        <v>63</v>
      </c>
      <c r="O14" s="3" t="s">
        <v>68</v>
      </c>
      <c r="P14" s="1">
        <f t="shared" ref="P14" si="5">IFERROR(MID(N14,1,1)+MID(O14,1,1),"")</f>
        <v>3</v>
      </c>
      <c r="Q14" s="1" t="str">
        <f>IF(P14="","",IF(OR(P14=2,P14=3,P14=4),'TABLAS VALORACIÓN'!$Y$19,IF(P14=5,'TABLAS VALORACIÓN'!$Y$18,IF(OR(P14=6,P14=7),'TABLAS VALORACIÓN'!$Y$17,IF(OR(P14=8,P14=9,P14=10),'TABLAS VALORACIÓN'!$Y$16)))))</f>
        <v>Riesgo Bajo</v>
      </c>
      <c r="R14" s="3" t="s">
        <v>163</v>
      </c>
      <c r="S14" s="5" t="s">
        <v>74</v>
      </c>
      <c r="T14" s="30" t="s">
        <v>139</v>
      </c>
      <c r="U14" s="30" t="s">
        <v>140</v>
      </c>
      <c r="V14" s="4" t="s">
        <v>152</v>
      </c>
      <c r="W14" s="5" t="s">
        <v>153</v>
      </c>
      <c r="X14" s="6"/>
      <c r="Y14" s="6"/>
      <c r="Z14" s="6"/>
    </row>
    <row r="15" spans="1:26" ht="59.25" customHeight="1" x14ac:dyDescent="0.2">
      <c r="A15" s="45">
        <v>7</v>
      </c>
      <c r="B15" s="3" t="s">
        <v>51</v>
      </c>
      <c r="C15" s="3" t="s">
        <v>54</v>
      </c>
      <c r="D15" s="3" t="s">
        <v>58</v>
      </c>
      <c r="E15" s="3" t="s">
        <v>60</v>
      </c>
      <c r="F15" s="4" t="s">
        <v>183</v>
      </c>
      <c r="G15" s="4" t="s">
        <v>151</v>
      </c>
      <c r="H15" s="3" t="s">
        <v>66</v>
      </c>
      <c r="I15" s="3" t="s">
        <v>70</v>
      </c>
      <c r="J15" s="1">
        <f t="shared" si="0"/>
        <v>7</v>
      </c>
      <c r="K15" s="1" t="str">
        <f>IF(J15="","",IF(OR(J15=2,J15=3,J15=4),'TABLAS VALORACIÓN'!$Y$19,IF(J15=5,'TABLAS VALORACIÓN'!$Y$18,IF(OR(J15=6,J15=7),'TABLAS VALORACIÓN'!$Y$17,IF(OR(J15=8,J15=9,J15=10),'TABLAS VALORACIÓN'!$Y$16)))))</f>
        <v>Riesgo Alto</v>
      </c>
      <c r="L15" s="7" t="s">
        <v>74</v>
      </c>
      <c r="M15" s="4" t="s">
        <v>190</v>
      </c>
      <c r="N15" s="3" t="s">
        <v>63</v>
      </c>
      <c r="O15" s="3" t="s">
        <v>70</v>
      </c>
      <c r="P15" s="1">
        <f t="shared" si="2"/>
        <v>4</v>
      </c>
      <c r="Q15" s="1" t="str">
        <f>IF(P15="","",IF(OR(P15=2,P15=3,P15=4),'TABLAS VALORACIÓN'!$Y$19,IF(P15=5,'TABLAS VALORACIÓN'!$Y$18,IF(OR(P15=6,P15=7),'TABLAS VALORACIÓN'!$Y$17,IF(OR(P15=8,P15=9,P15=10),'TABLAS VALORACIÓN'!$Y$16)))))</f>
        <v>Riesgo Bajo</v>
      </c>
      <c r="R15" s="3" t="s">
        <v>163</v>
      </c>
      <c r="S15" s="5" t="s">
        <v>74</v>
      </c>
      <c r="T15" s="30" t="s">
        <v>139</v>
      </c>
      <c r="U15" s="30" t="s">
        <v>140</v>
      </c>
      <c r="V15" s="4" t="s">
        <v>152</v>
      </c>
      <c r="W15" s="5" t="s">
        <v>153</v>
      </c>
      <c r="X15" s="6"/>
      <c r="Y15" s="6"/>
      <c r="Z15" s="6"/>
    </row>
    <row r="16" spans="1:26" ht="45.75" customHeight="1" x14ac:dyDescent="0.2">
      <c r="A16" s="45">
        <v>8</v>
      </c>
      <c r="B16" s="3" t="s">
        <v>51</v>
      </c>
      <c r="C16" s="3" t="s">
        <v>54</v>
      </c>
      <c r="D16" s="3" t="s">
        <v>58</v>
      </c>
      <c r="E16" s="3" t="s">
        <v>60</v>
      </c>
      <c r="F16" s="4" t="s">
        <v>168</v>
      </c>
      <c r="G16" s="4" t="s">
        <v>184</v>
      </c>
      <c r="H16" s="3" t="s">
        <v>65</v>
      </c>
      <c r="I16" s="3" t="s">
        <v>70</v>
      </c>
      <c r="J16" s="1">
        <f t="shared" si="0"/>
        <v>6</v>
      </c>
      <c r="K16" s="1" t="str">
        <f>IF(J16="","",IF(OR(J16=2,J16=3,J16=4),'TABLAS VALORACIÓN'!$Y$19,IF(J16=5,'TABLAS VALORACIÓN'!$Y$18,IF(OR(J16=6,J16=7),'TABLAS VALORACIÓN'!$Y$17,IF(OR(J16=8,J16=9,J16=10),'TABLAS VALORACIÓN'!$Y$16)))))</f>
        <v>Riesgo Alto</v>
      </c>
      <c r="L16" s="5" t="s">
        <v>74</v>
      </c>
      <c r="M16" s="4" t="s">
        <v>191</v>
      </c>
      <c r="N16" s="3" t="s">
        <v>65</v>
      </c>
      <c r="O16" s="3" t="s">
        <v>68</v>
      </c>
      <c r="P16" s="1">
        <f t="shared" si="2"/>
        <v>5</v>
      </c>
      <c r="Q16" s="1" t="str">
        <f>IF(P16="","",IF(OR(P16=2,P16=3,P16=4),'TABLAS VALORACIÓN'!$Y$19,IF(P16=5,'TABLAS VALORACIÓN'!$Y$18,IF(OR(P16=6,P16=7),'TABLAS VALORACIÓN'!$Y$17,IF(OR(P16=8,P16=9,P16=10),'TABLAS VALORACIÓN'!$Y$16)))))</f>
        <v>Riesgo Medio</v>
      </c>
      <c r="R16" s="3" t="s">
        <v>163</v>
      </c>
      <c r="S16" s="5" t="s">
        <v>74</v>
      </c>
      <c r="T16" s="30" t="s">
        <v>139</v>
      </c>
      <c r="U16" s="30" t="s">
        <v>140</v>
      </c>
      <c r="V16" s="4" t="s">
        <v>152</v>
      </c>
      <c r="W16" s="5" t="s">
        <v>153</v>
      </c>
      <c r="X16" s="6" t="str">
        <f t="shared" ref="X16" si="6">IF(I16="Insignificante",1,IF(I16="Menor",2,IF(I16="Moderado",3,IF(I16="Mayor",4,IF(I16="Catastrófico",5,"")))))</f>
        <v/>
      </c>
      <c r="Y16" s="6" t="str">
        <f t="shared" ref="Y16" si="7">IF(N16="Raro",1,IF(N16="Improbable",2,IF(N16="Posible",3,IF(N16="Probable",4,IF(N16="casi cierto",5,"")))))</f>
        <v/>
      </c>
      <c r="Z16" s="6" t="str">
        <f t="shared" ref="Z16" si="8">IF(O16="Insignificante",1,IF(O16="Menor",2,IF(O16="Moderado",3,IF(O16="Mayor",4,IF(O16="Catastrófico",5,"")))))</f>
        <v/>
      </c>
    </row>
    <row r="17" spans="1:26" ht="80.25" customHeight="1" x14ac:dyDescent="0.2">
      <c r="A17" s="45">
        <v>9</v>
      </c>
      <c r="B17" s="3" t="s">
        <v>51</v>
      </c>
      <c r="C17" s="41" t="s">
        <v>53</v>
      </c>
      <c r="D17" s="3" t="s">
        <v>58</v>
      </c>
      <c r="E17" s="3" t="s">
        <v>129</v>
      </c>
      <c r="F17" s="4" t="s">
        <v>215</v>
      </c>
      <c r="G17" s="4" t="s">
        <v>169</v>
      </c>
      <c r="H17" s="3" t="s">
        <v>65</v>
      </c>
      <c r="I17" s="3" t="s">
        <v>71</v>
      </c>
      <c r="J17" s="1">
        <f t="shared" si="0"/>
        <v>7</v>
      </c>
      <c r="K17" s="1" t="str">
        <f>IF(J17="","",IF(OR(J17=2,J17=3,J17=4),'TABLAS VALORACIÓN'!$Y$19,IF(J17=5,'TABLAS VALORACIÓN'!$Y$18,IF(OR(J17=6,J17=7),'TABLAS VALORACIÓN'!$Y$17,IF(OR(J17=8,J17=9,J17=10),'TABLAS VALORACIÓN'!$Y$16)))))</f>
        <v>Riesgo Alto</v>
      </c>
      <c r="L17" s="5" t="s">
        <v>74</v>
      </c>
      <c r="M17" s="4" t="s">
        <v>192</v>
      </c>
      <c r="N17" s="3" t="s">
        <v>64</v>
      </c>
      <c r="O17" s="3" t="s">
        <v>70</v>
      </c>
      <c r="P17" s="1">
        <f t="shared" si="2"/>
        <v>5</v>
      </c>
      <c r="Q17" s="1" t="str">
        <f>IF(P17="","",IF(OR(P17=2,P17=3,P17=4),'TABLAS VALORACIÓN'!$Y$19,IF(P17=5,'TABLAS VALORACIÓN'!$Y$18,IF(OR(P17=6,P17=7),'TABLAS VALORACIÓN'!$Y$17,IF(OR(P17=8,P17=9,P17=10),'TABLAS VALORACIÓN'!$Y$16)))))</f>
        <v>Riesgo Medio</v>
      </c>
      <c r="R17" s="3" t="s">
        <v>163</v>
      </c>
      <c r="S17" s="5" t="s">
        <v>74</v>
      </c>
      <c r="T17" s="30" t="s">
        <v>139</v>
      </c>
      <c r="U17" s="30" t="s">
        <v>140</v>
      </c>
      <c r="V17" s="4" t="s">
        <v>170</v>
      </c>
      <c r="W17" s="5" t="s">
        <v>153</v>
      </c>
      <c r="X17" s="6"/>
      <c r="Y17" s="6"/>
      <c r="Z17" s="6"/>
    </row>
    <row r="18" spans="1:26" ht="66.75" customHeight="1" x14ac:dyDescent="0.2">
      <c r="A18" s="45">
        <v>10</v>
      </c>
      <c r="B18" s="3" t="s">
        <v>51</v>
      </c>
      <c r="C18" s="3" t="s">
        <v>54</v>
      </c>
      <c r="D18" s="3" t="s">
        <v>58</v>
      </c>
      <c r="E18" s="3" t="s">
        <v>60</v>
      </c>
      <c r="F18" s="4" t="s">
        <v>185</v>
      </c>
      <c r="G18" s="4" t="s">
        <v>186</v>
      </c>
      <c r="H18" s="3" t="s">
        <v>66</v>
      </c>
      <c r="I18" s="3" t="s">
        <v>70</v>
      </c>
      <c r="J18" s="1">
        <f t="shared" si="0"/>
        <v>7</v>
      </c>
      <c r="K18" s="1" t="str">
        <f>IF(J18="","",IF(OR(J18=2,J18=3,J18=4),'TABLAS VALORACIÓN'!$Y$19,IF(J18=5,'TABLAS VALORACIÓN'!$Y$18,IF(OR(J18=6,J18=7),'TABLAS VALORACIÓN'!$Y$17,IF(OR(J18=8,J18=9,J18=10),'TABLAS VALORACIÓN'!$Y$16)))))</f>
        <v>Riesgo Alto</v>
      </c>
      <c r="L18" s="5" t="s">
        <v>74</v>
      </c>
      <c r="M18" s="4" t="s">
        <v>193</v>
      </c>
      <c r="N18" s="3" t="s">
        <v>65</v>
      </c>
      <c r="O18" s="3" t="s">
        <v>70</v>
      </c>
      <c r="P18" s="1">
        <f t="shared" si="2"/>
        <v>6</v>
      </c>
      <c r="Q18" s="1" t="str">
        <f>IF(P18="","",IF(OR(P18=2,P18=3,P18=4),'TABLAS VALORACIÓN'!$Y$19,IF(P18=5,'TABLAS VALORACIÓN'!$Y$18,IF(OR(P18=6,P18=7),'TABLAS VALORACIÓN'!$Y$17,IF(OR(P18=8,P18=9,P18=10),'TABLAS VALORACIÓN'!$Y$16)))))</f>
        <v>Riesgo Alto</v>
      </c>
      <c r="R18" s="3" t="s">
        <v>163</v>
      </c>
      <c r="S18" s="5" t="s">
        <v>74</v>
      </c>
      <c r="T18" s="30" t="s">
        <v>139</v>
      </c>
      <c r="U18" s="30" t="s">
        <v>140</v>
      </c>
      <c r="V18" s="4" t="s">
        <v>187</v>
      </c>
      <c r="W18" s="5" t="s">
        <v>154</v>
      </c>
      <c r="X18" s="6"/>
      <c r="Y18" s="6"/>
      <c r="Z18" s="6"/>
    </row>
    <row r="19" spans="1:26" ht="58.5" customHeight="1" x14ac:dyDescent="0.2">
      <c r="A19" s="45">
        <v>11</v>
      </c>
      <c r="B19" s="3" t="s">
        <v>51</v>
      </c>
      <c r="C19" s="3" t="s">
        <v>53</v>
      </c>
      <c r="D19" s="3" t="s">
        <v>58</v>
      </c>
      <c r="E19" s="3" t="s">
        <v>60</v>
      </c>
      <c r="F19" s="4" t="s">
        <v>155</v>
      </c>
      <c r="G19" s="4" t="s">
        <v>171</v>
      </c>
      <c r="H19" s="3" t="s">
        <v>65</v>
      </c>
      <c r="I19" s="3" t="s">
        <v>71</v>
      </c>
      <c r="J19" s="1">
        <f t="shared" si="0"/>
        <v>7</v>
      </c>
      <c r="K19" s="1" t="str">
        <f>IF(J19="","",IF(OR(J19=2,J19=3,J19=4),'TABLAS VALORACIÓN'!$Y$19,IF(J19=5,'TABLAS VALORACIÓN'!$Y$18,IF(OR(J19=6,J19=7),'TABLAS VALORACIÓN'!$Y$17,IF(OR(J19=8,J19=9,J19=10),'TABLAS VALORACIÓN'!$Y$16)))))</f>
        <v>Riesgo Alto</v>
      </c>
      <c r="L19" s="5" t="s">
        <v>74</v>
      </c>
      <c r="M19" s="4" t="s">
        <v>194</v>
      </c>
      <c r="N19" s="3" t="s">
        <v>64</v>
      </c>
      <c r="O19" s="3" t="s">
        <v>68</v>
      </c>
      <c r="P19" s="1">
        <f t="shared" si="2"/>
        <v>4</v>
      </c>
      <c r="Q19" s="1" t="str">
        <f>IF(P19="","",IF(OR(P19=2,P19=3,P19=4),'TABLAS VALORACIÓN'!$Y$19,IF(P19=5,'TABLAS VALORACIÓN'!$Y$18,IF(OR(P19=6,P19=7),'TABLAS VALORACIÓN'!$Y$17,IF(OR(P19=8,P19=9,P19=10),'TABLAS VALORACIÓN'!$Y$16)))))</f>
        <v>Riesgo Bajo</v>
      </c>
      <c r="R19" s="3" t="s">
        <v>163</v>
      </c>
      <c r="S19" s="5" t="s">
        <v>74</v>
      </c>
      <c r="T19" s="30" t="s">
        <v>139</v>
      </c>
      <c r="U19" s="30" t="s">
        <v>140</v>
      </c>
      <c r="V19" s="4" t="s">
        <v>156</v>
      </c>
      <c r="W19" s="5" t="s">
        <v>157</v>
      </c>
      <c r="X19" s="6"/>
      <c r="Y19" s="6"/>
      <c r="Z19" s="6"/>
    </row>
    <row r="20" spans="1:26" ht="78.75" customHeight="1" x14ac:dyDescent="0.2">
      <c r="A20" s="45">
        <v>12</v>
      </c>
      <c r="B20" s="3" t="s">
        <v>50</v>
      </c>
      <c r="C20" s="3" t="s">
        <v>54</v>
      </c>
      <c r="D20" s="3" t="s">
        <v>58</v>
      </c>
      <c r="E20" s="3" t="s">
        <v>130</v>
      </c>
      <c r="F20" s="4" t="s">
        <v>200</v>
      </c>
      <c r="G20" s="4" t="s">
        <v>171</v>
      </c>
      <c r="H20" s="3" t="s">
        <v>64</v>
      </c>
      <c r="I20" s="3" t="s">
        <v>71</v>
      </c>
      <c r="J20" s="1">
        <f t="shared" si="0"/>
        <v>6</v>
      </c>
      <c r="K20" s="1" t="str">
        <f>IF(J20="","",IF(OR(J20=2,J20=3,J20=4),'TABLAS VALORACIÓN'!$Y$19,IF(J20=5,'TABLAS VALORACIÓN'!$Y$18,IF(OR(J20=6,J20=7),'TABLAS VALORACIÓN'!$Y$17,IF(OR(J20=8,J20=9,J20=10),'TABLAS VALORACIÓN'!$Y$16)))))</f>
        <v>Riesgo Alto</v>
      </c>
      <c r="L20" s="5" t="s">
        <v>74</v>
      </c>
      <c r="M20" s="4" t="s">
        <v>195</v>
      </c>
      <c r="N20" s="3" t="s">
        <v>63</v>
      </c>
      <c r="O20" s="3" t="s">
        <v>70</v>
      </c>
      <c r="P20" s="1">
        <f t="shared" si="2"/>
        <v>4</v>
      </c>
      <c r="Q20" s="1" t="str">
        <f>IF(P20="","",IF(OR(P20=2,P20=3,P20=4),'TABLAS VALORACIÓN'!$Y$19,IF(P20=5,'TABLAS VALORACIÓN'!$Y$18,IF(OR(P20=6,P20=7),'TABLAS VALORACIÓN'!$Y$17,IF(OR(P20=8,P20=9,P20=10),'TABLAS VALORACIÓN'!$Y$16)))))</f>
        <v>Riesgo Bajo</v>
      </c>
      <c r="R20" s="3" t="s">
        <v>163</v>
      </c>
      <c r="S20" s="5" t="s">
        <v>74</v>
      </c>
      <c r="T20" s="8" t="s">
        <v>158</v>
      </c>
      <c r="U20" s="8" t="s">
        <v>159</v>
      </c>
      <c r="V20" s="4" t="s">
        <v>160</v>
      </c>
      <c r="W20" s="5" t="s">
        <v>137</v>
      </c>
      <c r="X20" s="6"/>
      <c r="Y20" s="6"/>
      <c r="Z20" s="6"/>
    </row>
    <row r="21" spans="1:26" ht="78.75" customHeight="1" x14ac:dyDescent="0.2">
      <c r="A21" s="45">
        <v>13</v>
      </c>
      <c r="B21" s="3" t="s">
        <v>50</v>
      </c>
      <c r="C21" s="3" t="s">
        <v>54</v>
      </c>
      <c r="D21" s="3" t="s">
        <v>58</v>
      </c>
      <c r="E21" s="3" t="s">
        <v>59</v>
      </c>
      <c r="F21" s="4" t="s">
        <v>201</v>
      </c>
      <c r="G21" s="4" t="s">
        <v>171</v>
      </c>
      <c r="H21" s="3" t="s">
        <v>65</v>
      </c>
      <c r="I21" s="3" t="s">
        <v>71</v>
      </c>
      <c r="J21" s="1">
        <f t="shared" ref="J21" si="9">IFERROR(MID(H21,1,1)+MID(I21,1,1),"")</f>
        <v>7</v>
      </c>
      <c r="K21" s="1" t="str">
        <f>IF(J21="","",IF(OR(J21=2,J21=3,J21=4),'TABLAS VALORACIÓN'!$Y$19,IF(J21=5,'TABLAS VALORACIÓN'!$Y$18,IF(OR(J21=6,J21=7),'TABLAS VALORACIÓN'!$Y$17,IF(OR(J21=8,J21=9,J21=10),'TABLAS VALORACIÓN'!$Y$16)))))</f>
        <v>Riesgo Alto</v>
      </c>
      <c r="L21" s="5" t="s">
        <v>74</v>
      </c>
      <c r="M21" s="4" t="s">
        <v>202</v>
      </c>
      <c r="N21" s="3" t="s">
        <v>65</v>
      </c>
      <c r="O21" s="3" t="s">
        <v>70</v>
      </c>
      <c r="P21" s="1">
        <f t="shared" ref="P21" si="10">IFERROR(MID(N21,1,1)+MID(O21,1,1),"")</f>
        <v>6</v>
      </c>
      <c r="Q21" s="1" t="str">
        <f>IF(P21="","",IF(OR(P21=2,P21=3,P21=4),'TABLAS VALORACIÓN'!$Y$19,IF(P21=5,'TABLAS VALORACIÓN'!$Y$18,IF(OR(P21=6,P21=7),'TABLAS VALORACIÓN'!$Y$17,IF(OR(P21=8,P21=9,P21=10),'TABLAS VALORACIÓN'!$Y$16)))))</f>
        <v>Riesgo Alto</v>
      </c>
      <c r="R21" s="3" t="s">
        <v>163</v>
      </c>
      <c r="S21" s="5" t="s">
        <v>74</v>
      </c>
      <c r="T21" s="8" t="s">
        <v>158</v>
      </c>
      <c r="U21" s="8" t="s">
        <v>159</v>
      </c>
      <c r="V21" s="47" t="s">
        <v>204</v>
      </c>
      <c r="W21" s="48" t="s">
        <v>203</v>
      </c>
      <c r="X21" s="6"/>
      <c r="Y21" s="6"/>
      <c r="Z21" s="6"/>
    </row>
    <row r="22" spans="1:26" ht="102" customHeight="1" x14ac:dyDescent="0.2">
      <c r="A22" s="45">
        <v>14</v>
      </c>
      <c r="B22" s="3" t="s">
        <v>50</v>
      </c>
      <c r="C22" s="49" t="s">
        <v>54</v>
      </c>
      <c r="D22" s="3" t="s">
        <v>58</v>
      </c>
      <c r="E22" s="3" t="s">
        <v>132</v>
      </c>
      <c r="F22" s="4" t="s">
        <v>199</v>
      </c>
      <c r="G22" s="4" t="s">
        <v>171</v>
      </c>
      <c r="H22" s="3" t="s">
        <v>65</v>
      </c>
      <c r="I22" s="3" t="s">
        <v>68</v>
      </c>
      <c r="J22" s="1">
        <f>IFERROR(MID(H22,1,1)+MID(I22,1,1),"")</f>
        <v>5</v>
      </c>
      <c r="K22" s="1" t="str">
        <f>IF(J22="","",IF(OR(J22=2,J22=3,J22=4),'TABLAS VALORACIÓN'!$Y$19,IF(J22=5,'TABLAS VALORACIÓN'!$Y$18,IF(OR(J22=6,J22=7),'TABLAS VALORACIÓN'!$Y$17,IF(OR(J22=8,J22=9,J22=10),'TABLAS VALORACIÓN'!$Y$16)))))</f>
        <v>Riesgo Medio</v>
      </c>
      <c r="L22" s="5" t="s">
        <v>74</v>
      </c>
      <c r="M22" s="4" t="s">
        <v>198</v>
      </c>
      <c r="N22" s="3" t="s">
        <v>65</v>
      </c>
      <c r="O22" s="3" t="s">
        <v>69</v>
      </c>
      <c r="P22" s="1">
        <f>IFERROR(MID(N22,1,1)+MID(O22,1,1),"")</f>
        <v>4</v>
      </c>
      <c r="Q22" s="1" t="str">
        <f>IF(P22="","",IF(OR(P22=2,P22=3,P22=4),'TABLAS VALORACIÓN'!$Y$19,IF(P22=5,'TABLAS VALORACIÓN'!$Y$18,IF(OR(P22=6,P22=7),'TABLAS VALORACIÓN'!$Y$17,IF(OR(P22=8,P22=9,P22=10),'TABLAS VALORACIÓN'!$Y$16)))))</f>
        <v>Riesgo Bajo</v>
      </c>
      <c r="R22" s="3" t="s">
        <v>163</v>
      </c>
      <c r="S22" s="5" t="s">
        <v>74</v>
      </c>
      <c r="T22" s="8" t="s">
        <v>161</v>
      </c>
      <c r="U22" s="8" t="s">
        <v>162</v>
      </c>
      <c r="V22" s="4" t="s">
        <v>172</v>
      </c>
      <c r="W22" s="5" t="s">
        <v>141</v>
      </c>
      <c r="X22" s="6"/>
      <c r="Y22" s="6"/>
      <c r="Z22" s="6"/>
    </row>
    <row r="23" spans="1:26" ht="102" customHeight="1" x14ac:dyDescent="0.2">
      <c r="A23" s="45">
        <v>15</v>
      </c>
      <c r="B23" s="3" t="s">
        <v>51</v>
      </c>
      <c r="C23" s="3" t="s">
        <v>54</v>
      </c>
      <c r="D23" s="3" t="s">
        <v>58</v>
      </c>
      <c r="E23" s="3" t="s">
        <v>60</v>
      </c>
      <c r="F23" s="4" t="s">
        <v>196</v>
      </c>
      <c r="G23" s="4" t="s">
        <v>151</v>
      </c>
      <c r="H23" s="3" t="s">
        <v>65</v>
      </c>
      <c r="I23" s="3" t="s">
        <v>71</v>
      </c>
      <c r="J23" s="1">
        <f>IFERROR(MID(H23,1,1)+MID(I23,1,1),"")</f>
        <v>7</v>
      </c>
      <c r="K23" s="1" t="str">
        <f>IF(J23="","",IF(OR(J23=2,J23=3,J23=4),'TABLAS VALORACIÓN'!$Y$19,IF(J23=5,'TABLAS VALORACIÓN'!$Y$18,IF(OR(J23=6,J23=7),'TABLAS VALORACIÓN'!$Y$17,IF(OR(J23=8,J23=9,J23=10),'TABLAS VALORACIÓN'!$Y$16)))))</f>
        <v>Riesgo Alto</v>
      </c>
      <c r="L23" s="5" t="s">
        <v>74</v>
      </c>
      <c r="M23" s="4" t="s">
        <v>197</v>
      </c>
      <c r="N23" s="3" t="s">
        <v>63</v>
      </c>
      <c r="O23" s="3" t="s">
        <v>68</v>
      </c>
      <c r="P23" s="1">
        <f>IFERROR(MID(N23,1,1)+MID(O23,1,1),"")</f>
        <v>3</v>
      </c>
      <c r="Q23" s="1" t="str">
        <f>IF(P23="","",IF(OR(P23=2,P23=3,P23=4),'TABLAS VALORACIÓN'!$Y$19,IF(P23=5,'TABLAS VALORACIÓN'!$Y$18,IF(OR(P23=6,P23=7),'TABLAS VALORACIÓN'!$Y$17,IF(OR(P23=8,P23=9,P23=10),'TABLAS VALORACIÓN'!$Y$16)))))</f>
        <v>Riesgo Bajo</v>
      </c>
      <c r="R23" s="3" t="s">
        <v>163</v>
      </c>
      <c r="S23" s="5" t="s">
        <v>211</v>
      </c>
      <c r="T23" s="30" t="s">
        <v>139</v>
      </c>
      <c r="U23" s="30" t="s">
        <v>140</v>
      </c>
      <c r="V23" s="4" t="s">
        <v>152</v>
      </c>
      <c r="W23" s="5" t="s">
        <v>153</v>
      </c>
      <c r="X23" s="6"/>
      <c r="Y23" s="6"/>
      <c r="Z23" s="6"/>
    </row>
    <row r="24" spans="1:26" ht="87.75" customHeight="1" x14ac:dyDescent="0.2">
      <c r="A24" s="45">
        <v>16</v>
      </c>
      <c r="B24" s="3" t="s">
        <v>50</v>
      </c>
      <c r="C24" s="3" t="s">
        <v>53</v>
      </c>
      <c r="D24" s="3" t="s">
        <v>58</v>
      </c>
      <c r="E24" s="3" t="s">
        <v>61</v>
      </c>
      <c r="F24" s="4" t="s">
        <v>146</v>
      </c>
      <c r="G24" s="4" t="s">
        <v>147</v>
      </c>
      <c r="H24" s="3" t="s">
        <v>63</v>
      </c>
      <c r="I24" s="3" t="s">
        <v>70</v>
      </c>
      <c r="J24" s="1">
        <f>IFERROR(MID(H24,1,1)+MID(I24,1,1),"")</f>
        <v>4</v>
      </c>
      <c r="K24" s="1" t="str">
        <f>IF(J24="","",IF(OR(J24=2,J24=3,J24=4),'TABLAS VALORACIÓN'!$Y$19,IF(J24=5,'TABLAS VALORACIÓN'!$Y$18,IF(OR(J24=6,J24=7),'TABLAS VALORACIÓN'!$Y$17,IF(OR(J24=8,J24=9,J24=10),'TABLAS VALORACIÓN'!$Y$16)))))</f>
        <v>Riesgo Bajo</v>
      </c>
      <c r="L24" s="7" t="s">
        <v>74</v>
      </c>
      <c r="M24" s="4" t="s">
        <v>189</v>
      </c>
      <c r="N24" s="3" t="s">
        <v>64</v>
      </c>
      <c r="O24" s="3" t="s">
        <v>69</v>
      </c>
      <c r="P24" s="1">
        <f>IFERROR(MID(N24,1,1)+MID(O24,1,1),"")</f>
        <v>3</v>
      </c>
      <c r="Q24" s="1" t="str">
        <f>IF(P24="","",IF(OR(P24=2,P24=3,P24=4),'TABLAS VALORACIÓN'!$Y$19,IF(P24=5,'TABLAS VALORACIÓN'!$Y$18,IF(OR(P24=6,P24=7),'TABLAS VALORACIÓN'!$Y$17,IF(OR(P24=8,P24=9,P24=10),'TABLAS VALORACIÓN'!$Y$16)))))</f>
        <v>Riesgo Bajo</v>
      </c>
      <c r="R24" s="3" t="s">
        <v>163</v>
      </c>
      <c r="S24" s="5" t="s">
        <v>73</v>
      </c>
      <c r="T24" s="30" t="s">
        <v>148</v>
      </c>
      <c r="U24" s="30" t="s">
        <v>149</v>
      </c>
      <c r="V24" s="4" t="s">
        <v>150</v>
      </c>
      <c r="W24" s="46" t="s">
        <v>137</v>
      </c>
      <c r="X24" s="6"/>
      <c r="Y24" s="6"/>
      <c r="Z24" s="6"/>
    </row>
    <row r="25" spans="1:26" ht="58.2" customHeight="1" x14ac:dyDescent="0.2">
      <c r="A25" s="66" t="s">
        <v>82</v>
      </c>
      <c r="B25" s="67"/>
      <c r="C25" s="67"/>
      <c r="D25" s="67"/>
      <c r="E25" s="67"/>
      <c r="F25" s="67"/>
      <c r="G25" s="67"/>
      <c r="H25" s="67"/>
      <c r="I25" s="67"/>
      <c r="J25" s="67"/>
      <c r="K25" s="67"/>
      <c r="L25" s="67"/>
      <c r="M25" s="67"/>
      <c r="N25" s="67"/>
      <c r="O25" s="67"/>
      <c r="P25" s="67"/>
      <c r="Q25" s="67"/>
      <c r="R25" s="67"/>
      <c r="S25" s="67"/>
      <c r="T25" s="67"/>
      <c r="U25" s="67"/>
      <c r="V25" s="67"/>
      <c r="W25" s="68"/>
    </row>
    <row r="35" x14ac:dyDescent="0.2"/>
    <row r="36" x14ac:dyDescent="0.2"/>
    <row r="37" x14ac:dyDescent="0.2"/>
    <row r="49" x14ac:dyDescent="0.2"/>
    <row r="50" x14ac:dyDescent="0.2"/>
    <row r="51" x14ac:dyDescent="0.2"/>
    <row r="52" x14ac:dyDescent="0.2"/>
    <row r="53"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sheetData>
  <sheetProtection insertRows="0" deleteRows="0"/>
  <customSheetViews>
    <customSheetView guid="{60543607-A49F-48DD-9D41-8E033FABF931}" scale="90" showPageBreaks="1" showGridLines="0" fitToPage="1" printArea="1" hiddenRows="1" topLeftCell="A13">
      <selection activeCell="F20" sqref="F20"/>
      <pageMargins left="0.70866141732283472" right="0" top="0.19685039370078741" bottom="0.39370078740157483" header="0.43307086614173229" footer="0.31496062992125984"/>
      <printOptions horizontalCentered="1"/>
      <pageSetup scale="50" fitToHeight="2" orientation="landscape" horizontalDpi="4294967295" verticalDpi="4294967295" r:id="rId1"/>
      <headerFooter alignWithMargins="0">
        <oddFooter>&amp;CPágina &amp;P de &amp;N</oddFooter>
      </headerFooter>
    </customSheetView>
  </customSheetViews>
  <mergeCells count="23">
    <mergeCell ref="A25:W25"/>
    <mergeCell ref="R5:R6"/>
    <mergeCell ref="S5:S6"/>
    <mergeCell ref="T5:T6"/>
    <mergeCell ref="U5:U6"/>
    <mergeCell ref="M5:M6"/>
    <mergeCell ref="V5:W5"/>
    <mergeCell ref="H5:H6"/>
    <mergeCell ref="F2:U3"/>
    <mergeCell ref="N5:Q5"/>
    <mergeCell ref="A5:A6"/>
    <mergeCell ref="B5:B6"/>
    <mergeCell ref="C5:C6"/>
    <mergeCell ref="D5:D6"/>
    <mergeCell ref="E5:E6"/>
    <mergeCell ref="F5:F6"/>
    <mergeCell ref="G5:G6"/>
    <mergeCell ref="I5:I6"/>
    <mergeCell ref="J5:J6"/>
    <mergeCell ref="K5:K6"/>
    <mergeCell ref="L5:L6"/>
    <mergeCell ref="A4:W4"/>
    <mergeCell ref="A2:E3"/>
  </mergeCells>
  <conditionalFormatting sqref="J24 P24 J7 P7 P9:P21 J9:J21">
    <cfRule type="cellIs" dxfId="41" priority="99" operator="between">
      <formula>8</formula>
      <formula>10</formula>
    </cfRule>
    <cfRule type="cellIs" dxfId="40" priority="100" operator="between">
      <formula>6</formula>
      <formula>7</formula>
    </cfRule>
    <cfRule type="cellIs" dxfId="39" priority="101" operator="equal">
      <formula>5</formula>
    </cfRule>
    <cfRule type="cellIs" dxfId="38" priority="102" operator="between">
      <formula>0</formula>
      <formula>1</formula>
    </cfRule>
    <cfRule type="cellIs" dxfId="37" priority="103" operator="between">
      <formula>2</formula>
      <formula>4</formula>
    </cfRule>
  </conditionalFormatting>
  <conditionalFormatting sqref="K24 Q24 K7 Q7 Q9:Q21 K9:K21">
    <cfRule type="expression" dxfId="36" priority="89">
      <formula>J7=10</formula>
    </cfRule>
    <cfRule type="expression" dxfId="35" priority="90">
      <formula>J7=9</formula>
    </cfRule>
    <cfRule type="expression" dxfId="34" priority="91">
      <formula>J7=7</formula>
    </cfRule>
    <cfRule type="expression" dxfId="33" priority="92">
      <formula>J7=4</formula>
    </cfRule>
    <cfRule type="expression" dxfId="32" priority="93">
      <formula>J7=3</formula>
    </cfRule>
    <cfRule type="expression" dxfId="31" priority="94">
      <formula>J7=8</formula>
    </cfRule>
    <cfRule type="expression" dxfId="30" priority="95">
      <formula>J7=6</formula>
    </cfRule>
    <cfRule type="expression" dxfId="29" priority="96">
      <formula>J7=5</formula>
    </cfRule>
    <cfRule type="expression" dxfId="28" priority="97">
      <formula>J7=2</formula>
    </cfRule>
  </conditionalFormatting>
  <conditionalFormatting sqref="J22:J23 P22:P23">
    <cfRule type="cellIs" dxfId="27" priority="38" operator="between">
      <formula>8</formula>
      <formula>10</formula>
    </cfRule>
    <cfRule type="cellIs" dxfId="26" priority="39" operator="between">
      <formula>6</formula>
      <formula>7</formula>
    </cfRule>
    <cfRule type="cellIs" dxfId="25" priority="40" operator="equal">
      <formula>5</formula>
    </cfRule>
    <cfRule type="cellIs" dxfId="24" priority="41" operator="between">
      <formula>0</formula>
      <formula>1</formula>
    </cfRule>
    <cfRule type="cellIs" dxfId="23" priority="42" operator="between">
      <formula>2</formula>
      <formula>4</formula>
    </cfRule>
  </conditionalFormatting>
  <conditionalFormatting sqref="K22:K23 Q22:Q23">
    <cfRule type="expression" dxfId="22" priority="29">
      <formula>J22=10</formula>
    </cfRule>
    <cfRule type="expression" dxfId="21" priority="30">
      <formula>J22=9</formula>
    </cfRule>
    <cfRule type="expression" dxfId="20" priority="31">
      <formula>J22=7</formula>
    </cfRule>
    <cfRule type="expression" dxfId="19" priority="32">
      <formula>J22=4</formula>
    </cfRule>
    <cfRule type="expression" dxfId="18" priority="33">
      <formula>J22=3</formula>
    </cfRule>
    <cfRule type="expression" dxfId="17" priority="34">
      <formula>J22=8</formula>
    </cfRule>
    <cfRule type="expression" dxfId="16" priority="35">
      <formula>J22=6</formula>
    </cfRule>
    <cfRule type="expression" dxfId="15" priority="36">
      <formula>J22=5</formula>
    </cfRule>
    <cfRule type="expression" dxfId="14" priority="37">
      <formula>J22=2</formula>
    </cfRule>
  </conditionalFormatting>
  <conditionalFormatting sqref="P8 J8">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Q8 K8">
    <cfRule type="expression" dxfId="8" priority="1">
      <formula>J8=10</formula>
    </cfRule>
    <cfRule type="expression" dxfId="7" priority="2">
      <formula>J8=9</formula>
    </cfRule>
    <cfRule type="expression" dxfId="6" priority="3">
      <formula>J8=7</formula>
    </cfRule>
    <cfRule type="expression" dxfId="5" priority="4">
      <formula>J8=4</formula>
    </cfRule>
    <cfRule type="expression" dxfId="4" priority="5">
      <formula>J8=3</formula>
    </cfRule>
    <cfRule type="expression" dxfId="3" priority="6">
      <formula>J8=8</formula>
    </cfRule>
    <cfRule type="expression" dxfId="2" priority="7">
      <formula>J8=6</formula>
    </cfRule>
    <cfRule type="expression" dxfId="1" priority="8">
      <formula>J8=5</formula>
    </cfRule>
    <cfRule type="expression" dxfId="0" priority="9">
      <formula>J8=2</formula>
    </cfRule>
  </conditionalFormatting>
  <dataValidations count="7">
    <dataValidation type="list" allowBlank="1" showInputMessage="1" showErrorMessage="1" sqref="E26:E1048576">
      <formula1>TIPO</formula1>
    </dataValidation>
    <dataValidation type="list" allowBlank="1" showInputMessage="1" showErrorMessage="1" sqref="B26:B1048576 B7:B24">
      <formula1>CLASE</formula1>
    </dataValidation>
    <dataValidation type="list" allowBlank="1" showInputMessage="1" showErrorMessage="1" sqref="C26:C1048576 C7:C24">
      <formula1>FUENTE</formula1>
    </dataValidation>
    <dataValidation type="list" allowBlank="1" showInputMessage="1" showErrorMessage="1" sqref="D26:D1048576">
      <formula1>ETAPA</formula1>
    </dataValidation>
    <dataValidation type="list" allowBlank="1" showInputMessage="1" showErrorMessage="1" sqref="L26:L1048576 L7:L24">
      <formula1>ASIGNACIÓN</formula1>
    </dataValidation>
    <dataValidation type="list" allowBlank="1" showInputMessage="1" showErrorMessage="1" sqref="H26:H1048576 N26:N1048576 H7:H24 N7:N24">
      <formula1>PROBABILIDAD</formula1>
    </dataValidation>
    <dataValidation type="list" allowBlank="1" showInputMessage="1" showErrorMessage="1" sqref="I26:I1048576 O26:O1048576 I7:I24 O7:O24">
      <formula1>IMPACTO</formula1>
    </dataValidation>
  </dataValidations>
  <printOptions horizontalCentered="1"/>
  <pageMargins left="0.70866141732283472" right="0" top="0.19685039370078741" bottom="0.39370078740157483" header="0.43307086614173229" footer="0.31496062992125984"/>
  <pageSetup scale="49" fitToHeight="2" orientation="landscape" horizontalDpi="4294967295" verticalDpi="4294967295" r:id="rId2"/>
  <headerFooter alignWithMargins="0">
    <oddFooter>&amp;CPágina &amp;P de &amp;N</oddFooter>
  </headerFooter>
  <drawing r:id="rId3"/>
  <extLst>
    <ext xmlns:x14="http://schemas.microsoft.com/office/spreadsheetml/2009/9/main" uri="{CCE6A557-97BC-4b89-ADB6-D9C93CAAB3DF}">
      <x14:dataValidations xmlns:xm="http://schemas.microsoft.com/office/excel/2006/main" count="4">
        <x14:dataValidation type="list" allowBlank="1" showInputMessage="1" showErrorMessage="1">
          <x14:formula1>
            <xm:f>'TABLAS VALORACIÓN'!$X$22:$X$23</xm:f>
          </x14:formula1>
          <xm:sqref>R7:R24</xm:sqref>
        </x14:dataValidation>
        <x14:dataValidation type="list" allowBlank="1" showInputMessage="1" showErrorMessage="1">
          <x14:formula1>
            <xm:f>'TABLAS VALORACIÓN'!$C$34:$C$37</xm:f>
          </x14:formula1>
          <xm:sqref>D7 D9:D24</xm:sqref>
        </x14:dataValidation>
        <x14:dataValidation type="list" allowBlank="1" showInputMessage="1" showErrorMessage="1">
          <x14:formula1>
            <xm:f>'TABLAS VALORACIÓN'!$D$34:$D$41</xm:f>
          </x14:formula1>
          <xm:sqref>E7 E9:E24</xm:sqref>
        </x14:dataValidation>
        <x14:dataValidation type="list" allowBlank="1" showInputMessage="1" showErrorMessage="1">
          <x14:formula1>
            <xm:f>'TABLAS VALORACIÓN'!$Y$22:$Y$23</xm:f>
          </x14:formula1>
          <xm:sqref>S9 S11:S22 S24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2"/>
  <sheetViews>
    <sheetView showGridLines="0" topLeftCell="A16" zoomScale="90" zoomScaleNormal="90" workbookViewId="0">
      <selection activeCell="C19" sqref="C19"/>
    </sheetView>
  </sheetViews>
  <sheetFormatPr baseColWidth="10" defaultColWidth="11.44140625" defaultRowHeight="10.199999999999999" zeroHeight="1" x14ac:dyDescent="0.2"/>
  <cols>
    <col min="1" max="1" width="1.6640625" style="22" customWidth="1"/>
    <col min="2" max="2" width="13.33203125" style="22" customWidth="1"/>
    <col min="3" max="3" width="20.6640625" style="22" customWidth="1"/>
    <col min="4" max="4" width="14" style="22" customWidth="1"/>
    <col min="5" max="5" width="6.6640625" style="22" customWidth="1"/>
    <col min="6" max="6" width="25.33203125" style="22" customWidth="1"/>
    <col min="7" max="9" width="21.109375" style="22" customWidth="1"/>
    <col min="10" max="11" width="21.44140625" style="22" customWidth="1"/>
    <col min="12" max="12" width="11.44140625" style="22" customWidth="1"/>
    <col min="13" max="13" width="10.6640625" style="22" customWidth="1"/>
    <col min="14" max="14" width="11.44140625" style="22" customWidth="1"/>
    <col min="15" max="15" width="23" style="22" customWidth="1"/>
    <col min="16" max="16" width="24" style="22" customWidth="1"/>
    <col min="17" max="17" width="17" style="22" customWidth="1"/>
    <col min="18" max="18" width="24" style="22" customWidth="1"/>
    <col min="19" max="19" width="23.33203125" style="22" customWidth="1"/>
    <col min="20" max="21" width="11.44140625" style="22" customWidth="1"/>
    <col min="22" max="22" width="19" style="22" customWidth="1"/>
    <col min="23" max="23" width="28" style="22" hidden="1" customWidth="1"/>
    <col min="24" max="42" width="0" style="22" hidden="1" customWidth="1"/>
    <col min="43" max="16383" width="11.44140625" style="22"/>
    <col min="16384" max="16384" width="5.33203125" style="22" customWidth="1"/>
  </cols>
  <sheetData>
    <row r="1" spans="1:25" ht="13.8" x14ac:dyDescent="0.25">
      <c r="A1" s="25" t="s">
        <v>79</v>
      </c>
    </row>
    <row r="2" spans="1:25" s="13" customFormat="1" x14ac:dyDescent="0.2"/>
    <row r="3" spans="1:25" s="13" customFormat="1" x14ac:dyDescent="0.2">
      <c r="B3" s="33" t="s">
        <v>115</v>
      </c>
      <c r="C3" s="80" t="s">
        <v>101</v>
      </c>
      <c r="D3" s="80"/>
      <c r="F3" s="33" t="s">
        <v>123</v>
      </c>
      <c r="G3" s="34" t="s">
        <v>124</v>
      </c>
      <c r="H3" s="34" t="s">
        <v>125</v>
      </c>
      <c r="I3" s="80" t="s">
        <v>90</v>
      </c>
      <c r="J3" s="80"/>
      <c r="K3" s="80"/>
      <c r="L3" s="80"/>
      <c r="N3" s="33" t="s">
        <v>100</v>
      </c>
      <c r="O3" s="80" t="s">
        <v>101</v>
      </c>
      <c r="P3" s="80"/>
      <c r="Q3" s="80"/>
    </row>
    <row r="4" spans="1:25" s="13" customFormat="1" ht="53.4" customHeight="1" x14ac:dyDescent="0.2">
      <c r="B4" s="28" t="s">
        <v>50</v>
      </c>
      <c r="C4" s="79" t="s">
        <v>117</v>
      </c>
      <c r="D4" s="81"/>
      <c r="F4" s="83" t="s">
        <v>55</v>
      </c>
      <c r="G4" s="83" t="s">
        <v>84</v>
      </c>
      <c r="H4" s="85" t="s">
        <v>95</v>
      </c>
      <c r="I4" s="88" t="s">
        <v>93</v>
      </c>
      <c r="J4" s="89"/>
      <c r="K4" s="89"/>
      <c r="L4" s="90"/>
      <c r="N4" s="37" t="s">
        <v>103</v>
      </c>
      <c r="O4" s="79" t="s">
        <v>102</v>
      </c>
      <c r="P4" s="81"/>
      <c r="Q4" s="81"/>
    </row>
    <row r="5" spans="1:25" s="13" customFormat="1" ht="53.4" customHeight="1" x14ac:dyDescent="0.2">
      <c r="B5" s="28" t="s">
        <v>51</v>
      </c>
      <c r="C5" s="79" t="s">
        <v>118</v>
      </c>
      <c r="D5" s="79"/>
      <c r="F5" s="101"/>
      <c r="G5" s="101"/>
      <c r="H5" s="87"/>
      <c r="I5" s="91"/>
      <c r="J5" s="92"/>
      <c r="K5" s="92"/>
      <c r="L5" s="93"/>
      <c r="N5" s="37" t="s">
        <v>59</v>
      </c>
      <c r="O5" s="79" t="s">
        <v>104</v>
      </c>
      <c r="P5" s="81"/>
      <c r="Q5" s="81"/>
    </row>
    <row r="6" spans="1:25" s="13" customFormat="1" ht="60" customHeight="1" x14ac:dyDescent="0.2">
      <c r="F6" s="84"/>
      <c r="G6" s="84"/>
      <c r="H6" s="86"/>
      <c r="I6" s="94"/>
      <c r="J6" s="95"/>
      <c r="K6" s="95"/>
      <c r="L6" s="96"/>
      <c r="N6" s="37" t="s">
        <v>60</v>
      </c>
      <c r="O6" s="79" t="s">
        <v>106</v>
      </c>
      <c r="P6" s="81"/>
      <c r="Q6" s="81"/>
    </row>
    <row r="7" spans="1:25" s="13" customFormat="1" ht="92.25" customHeight="1" x14ac:dyDescent="0.2">
      <c r="B7" s="33" t="s">
        <v>116</v>
      </c>
      <c r="C7" s="80" t="s">
        <v>101</v>
      </c>
      <c r="D7" s="80"/>
      <c r="F7" s="19" t="s">
        <v>56</v>
      </c>
      <c r="G7" s="16" t="s">
        <v>95</v>
      </c>
      <c r="H7" s="16" t="s">
        <v>96</v>
      </c>
      <c r="I7" s="82" t="s">
        <v>94</v>
      </c>
      <c r="J7" s="82"/>
      <c r="K7" s="82"/>
      <c r="L7" s="82"/>
      <c r="N7" s="35" t="s">
        <v>105</v>
      </c>
      <c r="O7" s="79" t="s">
        <v>107</v>
      </c>
      <c r="P7" s="81"/>
      <c r="Q7" s="81"/>
    </row>
    <row r="8" spans="1:25" s="13" customFormat="1" ht="98.25" customHeight="1" x14ac:dyDescent="0.2">
      <c r="B8" s="29" t="s">
        <v>53</v>
      </c>
      <c r="C8" s="97" t="s">
        <v>119</v>
      </c>
      <c r="D8" s="98"/>
      <c r="F8" s="19" t="s">
        <v>57</v>
      </c>
      <c r="G8" s="16" t="s">
        <v>97</v>
      </c>
      <c r="H8" s="19" t="s">
        <v>85</v>
      </c>
      <c r="I8" s="82" t="s">
        <v>98</v>
      </c>
      <c r="J8" s="82"/>
      <c r="K8" s="82"/>
      <c r="L8" s="82"/>
      <c r="N8" s="35" t="s">
        <v>61</v>
      </c>
      <c r="O8" s="79" t="s">
        <v>108</v>
      </c>
      <c r="P8" s="81"/>
      <c r="Q8" s="81"/>
    </row>
    <row r="9" spans="1:25" s="13" customFormat="1" ht="63.75" customHeight="1" x14ac:dyDescent="0.2">
      <c r="B9" s="29" t="s">
        <v>54</v>
      </c>
      <c r="C9" s="99" t="s">
        <v>120</v>
      </c>
      <c r="D9" s="100"/>
      <c r="F9" s="83" t="s">
        <v>58</v>
      </c>
      <c r="G9" s="83" t="s">
        <v>85</v>
      </c>
      <c r="H9" s="85" t="s">
        <v>89</v>
      </c>
      <c r="I9" s="79" t="s">
        <v>99</v>
      </c>
      <c r="J9" s="79"/>
      <c r="K9" s="79"/>
      <c r="L9" s="79"/>
      <c r="N9" s="35" t="s">
        <v>109</v>
      </c>
      <c r="O9" s="79" t="s">
        <v>110</v>
      </c>
      <c r="P9" s="81"/>
      <c r="Q9" s="81"/>
    </row>
    <row r="10" spans="1:25" s="13" customFormat="1" ht="22.95" customHeight="1" x14ac:dyDescent="0.2">
      <c r="F10" s="84"/>
      <c r="G10" s="84"/>
      <c r="H10" s="86"/>
      <c r="I10" s="79"/>
      <c r="J10" s="79"/>
      <c r="K10" s="79"/>
      <c r="L10" s="79"/>
      <c r="N10" s="82" t="s">
        <v>111</v>
      </c>
      <c r="O10" s="79" t="s">
        <v>112</v>
      </c>
      <c r="P10" s="79"/>
      <c r="Q10" s="79"/>
    </row>
    <row r="11" spans="1:25" s="13" customFormat="1" ht="39" customHeight="1" x14ac:dyDescent="0.2">
      <c r="N11" s="82"/>
      <c r="O11" s="79"/>
      <c r="P11" s="79"/>
      <c r="Q11" s="79"/>
    </row>
    <row r="12" spans="1:25" s="13" customFormat="1" ht="52.95" customHeight="1" x14ac:dyDescent="0.2">
      <c r="H12" s="20"/>
      <c r="I12" s="20"/>
      <c r="J12" s="32"/>
      <c r="K12" s="32"/>
      <c r="L12" s="32"/>
      <c r="N12" s="35" t="s">
        <v>113</v>
      </c>
      <c r="O12" s="79" t="s">
        <v>114</v>
      </c>
      <c r="P12" s="79"/>
      <c r="Q12" s="79"/>
    </row>
    <row r="13" spans="1:25" s="13" customFormat="1" x14ac:dyDescent="0.2">
      <c r="F13" s="20"/>
      <c r="G13" s="20"/>
      <c r="H13" s="20"/>
      <c r="I13" s="20"/>
      <c r="J13" s="32"/>
      <c r="K13" s="32"/>
      <c r="L13" s="32"/>
    </row>
    <row r="14" spans="1:25" s="13" customFormat="1" x14ac:dyDescent="0.2">
      <c r="C14" s="78" t="s">
        <v>75</v>
      </c>
      <c r="D14" s="78"/>
      <c r="F14" s="70" t="s">
        <v>76</v>
      </c>
      <c r="G14" s="70"/>
      <c r="H14" s="70"/>
      <c r="I14" s="70"/>
      <c r="J14" s="70"/>
      <c r="K14" s="70"/>
      <c r="L14" s="70"/>
      <c r="O14" s="73" t="s">
        <v>6</v>
      </c>
      <c r="P14" s="74"/>
      <c r="Q14" s="74"/>
      <c r="R14" s="74"/>
      <c r="S14" s="74"/>
      <c r="T14" s="74"/>
      <c r="U14" s="75"/>
      <c r="X14" s="76" t="s">
        <v>77</v>
      </c>
      <c r="Y14" s="77"/>
    </row>
    <row r="15" spans="1:25" s="13" customFormat="1" ht="63" customHeight="1" x14ac:dyDescent="0.2">
      <c r="C15" s="14" t="s">
        <v>8</v>
      </c>
      <c r="D15" s="14" t="s">
        <v>30</v>
      </c>
      <c r="F15" s="73" t="s">
        <v>6</v>
      </c>
      <c r="G15" s="74"/>
      <c r="H15" s="74"/>
      <c r="I15" s="74"/>
      <c r="J15" s="74"/>
      <c r="K15" s="74"/>
      <c r="L15" s="75"/>
      <c r="N15" s="15"/>
      <c r="O15" s="72" t="s">
        <v>31</v>
      </c>
      <c r="P15" s="72"/>
      <c r="Q15" s="16" t="s">
        <v>38</v>
      </c>
      <c r="R15" s="16" t="s">
        <v>39</v>
      </c>
      <c r="S15" s="16" t="s">
        <v>40</v>
      </c>
      <c r="T15" s="16" t="s">
        <v>41</v>
      </c>
      <c r="U15" s="16" t="s">
        <v>42</v>
      </c>
      <c r="X15" s="17" t="s">
        <v>7</v>
      </c>
      <c r="Y15" s="14" t="s">
        <v>8</v>
      </c>
    </row>
    <row r="16" spans="1:25" s="13" customFormat="1" ht="51.75" customHeight="1" x14ac:dyDescent="0.2">
      <c r="B16" s="71" t="s">
        <v>11</v>
      </c>
      <c r="C16" s="18" t="s">
        <v>25</v>
      </c>
      <c r="D16" s="19">
        <v>1</v>
      </c>
      <c r="E16" s="20"/>
      <c r="F16" s="72" t="s">
        <v>31</v>
      </c>
      <c r="G16" s="72"/>
      <c r="H16" s="16" t="s">
        <v>38</v>
      </c>
      <c r="I16" s="16" t="s">
        <v>39</v>
      </c>
      <c r="J16" s="16" t="s">
        <v>40</v>
      </c>
      <c r="K16" s="16" t="s">
        <v>41</v>
      </c>
      <c r="L16" s="16" t="s">
        <v>42</v>
      </c>
      <c r="O16" s="72" t="s">
        <v>32</v>
      </c>
      <c r="P16" s="72"/>
      <c r="Q16" s="16" t="s">
        <v>37</v>
      </c>
      <c r="R16" s="16" t="s">
        <v>36</v>
      </c>
      <c r="S16" s="16" t="s">
        <v>33</v>
      </c>
      <c r="T16" s="16" t="s">
        <v>34</v>
      </c>
      <c r="U16" s="16" t="s">
        <v>35</v>
      </c>
      <c r="X16" s="26" t="s">
        <v>17</v>
      </c>
      <c r="Y16" s="16" t="s">
        <v>18</v>
      </c>
    </row>
    <row r="17" spans="2:25" s="13" customFormat="1" ht="51" x14ac:dyDescent="0.2">
      <c r="B17" s="71"/>
      <c r="C17" s="18" t="s">
        <v>26</v>
      </c>
      <c r="D17" s="19">
        <v>2</v>
      </c>
      <c r="E17" s="20"/>
      <c r="F17" s="72" t="s">
        <v>32</v>
      </c>
      <c r="G17" s="72"/>
      <c r="H17" s="16" t="s">
        <v>37</v>
      </c>
      <c r="I17" s="16" t="s">
        <v>36</v>
      </c>
      <c r="J17" s="16" t="s">
        <v>33</v>
      </c>
      <c r="K17" s="16" t="s">
        <v>34</v>
      </c>
      <c r="L17" s="16" t="s">
        <v>35</v>
      </c>
      <c r="O17" s="70" t="s">
        <v>8</v>
      </c>
      <c r="P17" s="70" t="s">
        <v>43</v>
      </c>
      <c r="Q17" s="14" t="s">
        <v>44</v>
      </c>
      <c r="R17" s="14" t="s">
        <v>45</v>
      </c>
      <c r="S17" s="14" t="s">
        <v>24</v>
      </c>
      <c r="T17" s="14" t="s">
        <v>46</v>
      </c>
      <c r="U17" s="14" t="s">
        <v>47</v>
      </c>
      <c r="X17" s="27" t="s">
        <v>19</v>
      </c>
      <c r="Y17" s="16" t="s">
        <v>20</v>
      </c>
    </row>
    <row r="18" spans="2:25" s="13" customFormat="1" ht="20.399999999999999" x14ac:dyDescent="0.2">
      <c r="B18" s="71"/>
      <c r="C18" s="18" t="s">
        <v>27</v>
      </c>
      <c r="D18" s="19">
        <v>3</v>
      </c>
      <c r="E18" s="20"/>
      <c r="F18" s="70" t="s">
        <v>8</v>
      </c>
      <c r="G18" s="70" t="s">
        <v>43</v>
      </c>
      <c r="H18" s="14" t="s">
        <v>44</v>
      </c>
      <c r="I18" s="14" t="s">
        <v>45</v>
      </c>
      <c r="J18" s="14" t="s">
        <v>24</v>
      </c>
      <c r="K18" s="14" t="s">
        <v>46</v>
      </c>
      <c r="L18" s="14" t="s">
        <v>47</v>
      </c>
      <c r="O18" s="70"/>
      <c r="P18" s="70"/>
      <c r="Q18" s="19">
        <v>1</v>
      </c>
      <c r="R18" s="19">
        <v>2</v>
      </c>
      <c r="S18" s="19">
        <v>3</v>
      </c>
      <c r="T18" s="19">
        <v>4</v>
      </c>
      <c r="U18" s="21">
        <v>5</v>
      </c>
      <c r="X18" s="11">
        <v>5</v>
      </c>
      <c r="Y18" s="16" t="s">
        <v>21</v>
      </c>
    </row>
    <row r="19" spans="2:25" s="13" customFormat="1" ht="51.75" customHeight="1" x14ac:dyDescent="0.2">
      <c r="B19" s="71"/>
      <c r="C19" s="18" t="s">
        <v>28</v>
      </c>
      <c r="D19" s="19">
        <v>4</v>
      </c>
      <c r="E19" s="20"/>
      <c r="F19" s="70"/>
      <c r="G19" s="70"/>
      <c r="H19" s="19">
        <v>1</v>
      </c>
      <c r="I19" s="19">
        <v>2</v>
      </c>
      <c r="J19" s="19">
        <v>3</v>
      </c>
      <c r="K19" s="19">
        <v>4</v>
      </c>
      <c r="L19" s="21">
        <v>5</v>
      </c>
      <c r="N19" s="71" t="s">
        <v>11</v>
      </c>
      <c r="O19" s="18" t="s">
        <v>25</v>
      </c>
      <c r="P19" s="19">
        <v>1</v>
      </c>
      <c r="Q19" s="12">
        <v>2</v>
      </c>
      <c r="R19" s="12">
        <v>3</v>
      </c>
      <c r="S19" s="12">
        <v>4</v>
      </c>
      <c r="T19" s="11">
        <v>5</v>
      </c>
      <c r="U19" s="27">
        <v>6</v>
      </c>
      <c r="X19" s="12" t="s">
        <v>22</v>
      </c>
      <c r="Y19" s="16" t="s">
        <v>23</v>
      </c>
    </row>
    <row r="20" spans="2:25" s="13" customFormat="1" ht="30.6" x14ac:dyDescent="0.2">
      <c r="B20" s="71"/>
      <c r="C20" s="18" t="s">
        <v>29</v>
      </c>
      <c r="D20" s="19">
        <v>5</v>
      </c>
      <c r="E20" s="20"/>
      <c r="F20" s="20"/>
      <c r="G20" s="20"/>
      <c r="H20" s="20"/>
      <c r="I20" s="20"/>
      <c r="J20" s="20"/>
      <c r="K20" s="20"/>
      <c r="N20" s="71"/>
      <c r="O20" s="18" t="s">
        <v>26</v>
      </c>
      <c r="P20" s="19">
        <v>2</v>
      </c>
      <c r="Q20" s="12">
        <v>3</v>
      </c>
      <c r="R20" s="12">
        <v>4</v>
      </c>
      <c r="S20" s="11">
        <v>5</v>
      </c>
      <c r="T20" s="27">
        <v>6</v>
      </c>
      <c r="U20" s="27">
        <v>7</v>
      </c>
    </row>
    <row r="21" spans="2:25" s="13" customFormat="1" ht="30.6" x14ac:dyDescent="0.2">
      <c r="F21" s="20"/>
      <c r="G21" s="20"/>
      <c r="H21" s="20"/>
      <c r="I21" s="20"/>
      <c r="J21" s="20"/>
      <c r="K21" s="20"/>
      <c r="N21" s="71"/>
      <c r="O21" s="18" t="s">
        <v>27</v>
      </c>
      <c r="P21" s="19">
        <v>3</v>
      </c>
      <c r="Q21" s="12">
        <v>4</v>
      </c>
      <c r="R21" s="11">
        <v>5</v>
      </c>
      <c r="S21" s="27">
        <v>6</v>
      </c>
      <c r="T21" s="27">
        <v>7</v>
      </c>
      <c r="U21" s="26">
        <v>8</v>
      </c>
      <c r="X21" s="31" t="s">
        <v>12</v>
      </c>
      <c r="Y21" s="31" t="s">
        <v>81</v>
      </c>
    </row>
    <row r="22" spans="2:25" s="13" customFormat="1" ht="20.399999999999999" x14ac:dyDescent="0.2">
      <c r="B22" s="13" t="s">
        <v>80</v>
      </c>
      <c r="N22" s="71"/>
      <c r="O22" s="18" t="s">
        <v>28</v>
      </c>
      <c r="P22" s="19">
        <v>4</v>
      </c>
      <c r="Q22" s="11">
        <v>5</v>
      </c>
      <c r="R22" s="27">
        <v>6</v>
      </c>
      <c r="S22" s="27">
        <v>7</v>
      </c>
      <c r="T22" s="26">
        <v>8</v>
      </c>
      <c r="U22" s="26">
        <v>9</v>
      </c>
      <c r="X22" s="13" t="s">
        <v>163</v>
      </c>
      <c r="Y22" s="13" t="s">
        <v>73</v>
      </c>
    </row>
    <row r="23" spans="2:25" s="13" customFormat="1" ht="35.25" customHeight="1" x14ac:dyDescent="0.2">
      <c r="N23" s="71"/>
      <c r="O23" s="18" t="s">
        <v>29</v>
      </c>
      <c r="P23" s="19">
        <v>5</v>
      </c>
      <c r="Q23" s="27">
        <v>6</v>
      </c>
      <c r="R23" s="27">
        <v>7</v>
      </c>
      <c r="S23" s="26">
        <v>8</v>
      </c>
      <c r="T23" s="26">
        <v>9</v>
      </c>
      <c r="U23" s="26">
        <v>10</v>
      </c>
      <c r="X23" s="13" t="s">
        <v>91</v>
      </c>
      <c r="Y23" s="13" t="s">
        <v>74</v>
      </c>
    </row>
    <row r="24" spans="2:25" s="13" customFormat="1" hidden="1" x14ac:dyDescent="0.2">
      <c r="X24" s="13" t="s">
        <v>92</v>
      </c>
    </row>
    <row r="26" spans="2:25" hidden="1" x14ac:dyDescent="0.2">
      <c r="C26" s="22" t="s">
        <v>49</v>
      </c>
      <c r="D26" s="22" t="s">
        <v>52</v>
      </c>
      <c r="F26" s="22" t="s">
        <v>62</v>
      </c>
      <c r="G26" s="22" t="s">
        <v>48</v>
      </c>
      <c r="H26" s="22" t="s">
        <v>9</v>
      </c>
      <c r="O26" s="23"/>
      <c r="P26" s="23"/>
      <c r="Q26" s="23"/>
      <c r="R26" s="23"/>
      <c r="S26" s="23"/>
      <c r="T26" s="23"/>
    </row>
    <row r="27" spans="2:25" hidden="1" x14ac:dyDescent="0.2">
      <c r="C27" s="22" t="s">
        <v>50</v>
      </c>
      <c r="D27" s="22" t="s">
        <v>53</v>
      </c>
      <c r="F27" s="22" t="s">
        <v>63</v>
      </c>
      <c r="G27" s="22" t="s">
        <v>69</v>
      </c>
      <c r="H27" s="22" t="s">
        <v>73</v>
      </c>
      <c r="O27" s="23"/>
      <c r="P27" s="24"/>
      <c r="Q27" s="24"/>
      <c r="R27" s="24"/>
      <c r="S27" s="24"/>
      <c r="T27" s="24"/>
    </row>
    <row r="28" spans="2:25" hidden="1" x14ac:dyDescent="0.2">
      <c r="C28" s="22" t="s">
        <v>51</v>
      </c>
      <c r="D28" s="22" t="s">
        <v>54</v>
      </c>
      <c r="F28" s="22" t="s">
        <v>64</v>
      </c>
      <c r="G28" s="22" t="s">
        <v>68</v>
      </c>
      <c r="H28" s="22" t="s">
        <v>74</v>
      </c>
      <c r="O28" s="23"/>
      <c r="P28" s="24"/>
      <c r="Q28" s="24"/>
      <c r="R28" s="24"/>
      <c r="S28" s="24"/>
      <c r="T28" s="24"/>
    </row>
    <row r="29" spans="2:25" hidden="1" x14ac:dyDescent="0.2">
      <c r="F29" s="22" t="s">
        <v>65</v>
      </c>
      <c r="G29" s="22" t="s">
        <v>70</v>
      </c>
      <c r="O29" s="23"/>
      <c r="P29" s="24"/>
      <c r="Q29" s="24"/>
      <c r="R29" s="24"/>
      <c r="S29" s="24"/>
      <c r="T29" s="24"/>
    </row>
    <row r="30" spans="2:25" hidden="1" x14ac:dyDescent="0.2">
      <c r="F30" s="22" t="s">
        <v>66</v>
      </c>
      <c r="G30" s="22" t="s">
        <v>71</v>
      </c>
      <c r="O30" s="23"/>
      <c r="P30" s="24"/>
      <c r="Q30" s="24"/>
      <c r="R30" s="24"/>
      <c r="S30" s="24"/>
      <c r="T30" s="24"/>
    </row>
    <row r="31" spans="2:25" hidden="1" x14ac:dyDescent="0.2">
      <c r="F31" s="22" t="s">
        <v>67</v>
      </c>
      <c r="G31" s="22" t="s">
        <v>72</v>
      </c>
      <c r="O31" s="23"/>
      <c r="P31" s="24"/>
      <c r="Q31" s="24"/>
      <c r="R31" s="24"/>
      <c r="S31" s="24"/>
      <c r="T31" s="24"/>
    </row>
    <row r="33" spans="3:4" hidden="1" x14ac:dyDescent="0.2">
      <c r="C33" s="22" t="s">
        <v>126</v>
      </c>
      <c r="D33" s="22" t="s">
        <v>127</v>
      </c>
    </row>
    <row r="34" spans="3:4" hidden="1" x14ac:dyDescent="0.2">
      <c r="C34" s="22" t="s">
        <v>55</v>
      </c>
      <c r="D34" s="22" t="s">
        <v>128</v>
      </c>
    </row>
    <row r="35" spans="3:4" hidden="1" x14ac:dyDescent="0.2">
      <c r="C35" s="22" t="s">
        <v>56</v>
      </c>
      <c r="D35" s="22" t="s">
        <v>59</v>
      </c>
    </row>
    <row r="36" spans="3:4" hidden="1" x14ac:dyDescent="0.2">
      <c r="C36" s="22" t="s">
        <v>57</v>
      </c>
      <c r="D36" s="22" t="s">
        <v>60</v>
      </c>
    </row>
    <row r="37" spans="3:4" hidden="1" x14ac:dyDescent="0.2">
      <c r="C37" s="22" t="s">
        <v>58</v>
      </c>
      <c r="D37" s="22" t="s">
        <v>129</v>
      </c>
    </row>
    <row r="38" spans="3:4" hidden="1" x14ac:dyDescent="0.2">
      <c r="D38" s="22" t="s">
        <v>61</v>
      </c>
    </row>
    <row r="39" spans="3:4" hidden="1" x14ac:dyDescent="0.2">
      <c r="D39" s="22" t="s">
        <v>130</v>
      </c>
    </row>
    <row r="40" spans="3:4" hidden="1" x14ac:dyDescent="0.2">
      <c r="D40" s="22" t="s">
        <v>131</v>
      </c>
    </row>
    <row r="41" spans="3:4" hidden="1" x14ac:dyDescent="0.2">
      <c r="D41" s="22" t="s">
        <v>132</v>
      </c>
    </row>
    <row r="42" spans="3:4" hidden="1" x14ac:dyDescent="0.2">
      <c r="D42" s="38"/>
    </row>
  </sheetData>
  <customSheetViews>
    <customSheetView guid="{60543607-A49F-48DD-9D41-8E033FABF931}" scale="90" showGridLines="0" hiddenRows="1" hiddenColumns="1">
      <selection activeCell="I16" sqref="I16"/>
      <pageMargins left="0.7" right="0.7" top="0.75" bottom="0.75" header="0.3" footer="0.3"/>
      <pageSetup orientation="portrait" r:id="rId1"/>
    </customSheetView>
  </customSheetViews>
  <mergeCells count="42">
    <mergeCell ref="C8:D8"/>
    <mergeCell ref="C5:D5"/>
    <mergeCell ref="C9:D9"/>
    <mergeCell ref="O3:Q3"/>
    <mergeCell ref="N10:N11"/>
    <mergeCell ref="O10:Q11"/>
    <mergeCell ref="I3:L3"/>
    <mergeCell ref="O4:Q4"/>
    <mergeCell ref="F4:F6"/>
    <mergeCell ref="G4:G6"/>
    <mergeCell ref="C4:D4"/>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X14:Y14"/>
    <mergeCell ref="C14:D14"/>
    <mergeCell ref="O14:U14"/>
    <mergeCell ref="O15:P15"/>
    <mergeCell ref="O16:P16"/>
    <mergeCell ref="P17:P18"/>
    <mergeCell ref="N19:N23"/>
    <mergeCell ref="B16:B20"/>
    <mergeCell ref="F14:L14"/>
    <mergeCell ref="F16:G16"/>
    <mergeCell ref="F17:G17"/>
    <mergeCell ref="F18:F19"/>
    <mergeCell ref="G18:G19"/>
    <mergeCell ref="F15:L15"/>
    <mergeCell ref="O17:O18"/>
  </mergeCell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TABLAS VALORACIÓN</vt:lpstr>
      <vt:lpstr>'ANEXO RIESGOS'!Área_de_impresión</vt:lpstr>
      <vt:lpstr>ASIGNACIÓN</vt:lpstr>
      <vt:lpstr>CLASE</vt:lpstr>
      <vt:lpstr>FUENTE</vt:lpstr>
      <vt:lpstr>IMPACTO</vt:lpstr>
      <vt:lpstr>PROBABILIDAD</vt:lpstr>
      <vt:lpstr>'ANEXO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Trabajo</cp:lastModifiedBy>
  <cp:lastPrinted>2021-05-12T13:54:44Z</cp:lastPrinted>
  <dcterms:created xsi:type="dcterms:W3CDTF">2015-03-24T20:09:23Z</dcterms:created>
  <dcterms:modified xsi:type="dcterms:W3CDTF">2021-12-10T20:26:45Z</dcterms:modified>
</cp:coreProperties>
</file>