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aboga\OneDrive\Escritorio\SECRETARIA DE PARTICIPACION\LOGISTICA SEMANA DE LA JUVENTUD\"/>
    </mc:Choice>
  </mc:AlternateContent>
  <xr:revisionPtr revIDLastSave="0" documentId="13_ncr:1_{5FD4E451-A3DD-4D85-A6EF-3EAA941EBD6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ESUPUESTO" sheetId="2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1" i="2" l="1"/>
  <c r="G20" i="2"/>
  <c r="G19" i="2"/>
  <c r="G18" i="2"/>
  <c r="G17" i="2"/>
  <c r="G16" i="2"/>
  <c r="B16" i="2"/>
  <c r="B17" i="2" s="1"/>
  <c r="G15" i="2" l="1"/>
  <c r="G14" i="2"/>
  <c r="G13" i="2"/>
  <c r="G12" i="2"/>
  <c r="G6" i="2"/>
  <c r="L11" i="2"/>
  <c r="G5" i="2"/>
  <c r="G11" i="2"/>
  <c r="G10" i="2"/>
  <c r="F9" i="2"/>
  <c r="G9" i="2" s="1"/>
  <c r="G8" i="2"/>
  <c r="G7" i="2"/>
  <c r="G4" i="2"/>
  <c r="G3" i="2"/>
  <c r="G22" i="2" s="1"/>
</calcChain>
</file>

<file path=xl/sharedStrings.xml><?xml version="1.0" encoding="utf-8"?>
<sst xmlns="http://schemas.openxmlformats.org/spreadsheetml/2006/main" count="57" uniqueCount="38">
  <si>
    <t>ITEM</t>
  </si>
  <si>
    <t>DESCRIPCION</t>
  </si>
  <si>
    <t>UNIDAD DE MEDIDA</t>
  </si>
  <si>
    <t>CANTIDAD</t>
  </si>
  <si>
    <t>VALOR UNITARIO</t>
  </si>
  <si>
    <t>VALOR TOTAL</t>
  </si>
  <si>
    <t>Jugo tetra pack de tamaño por porción 200ml/ 6.66 fl oz porciones por envase 1, de sabores a mora, tropical, piña y naranja.</t>
  </si>
  <si>
    <t>UN</t>
  </si>
  <si>
    <t>Agua tratada en botella de plastico sin gas de 350 ml</t>
  </si>
  <si>
    <t>Resma de papel fotocopia tamaño carta de 75g, 500 hojas de medidas 21.6 x 27.9 cm</t>
  </si>
  <si>
    <t>Resma de papel fotocopia tamaño oficio de 75g, 500 hojas de medidas 21.6 x 33 cm</t>
  </si>
  <si>
    <t>Trofeos deportivos elaborado en metal y madera o vidrio de 50 cm de altura con baño de color dorado o plateado, base de madera y placa con logotipo y textos a color (los diseños seràn suministrados por la Secretaría de Participación y Desarrollo Social)</t>
  </si>
  <si>
    <t xml:space="preserve">Balon de futbol de circunferencia de entre 68 y 70 centímetros (inclusive). Peso: Entre 410 y 450 gramos (inclusive) al comienzo del partido. Material: Cuero u otro material apropiado. Presión de inflado: 1,6 – 2,1 atmósferas (600 – 1.100 gramos por centímetro cuadrado) al nivel del mar. Aprobado por el organismo internacional de futbol. Referencia No 5 </t>
  </si>
  <si>
    <t xml:space="preserve">Balon de futbol de circunferencia de entre 64 y 66 centímetros (inclusive). Peso: Entre 350 gramos aproximadamente. Material: Cuero u otro material apropiado. Presión de inflado: 1,6 – 2,1 atmósferas (600 – 1.100 gramos por centímetro cuadrado) al nivel del mar. Aprobado por el organismo internacional de futbol. Referencia No 4 </t>
  </si>
  <si>
    <t>Papas fritas en bolsas, de tamaño por porción 25 g de sabores de mayonesa, limón, natural y pollo.</t>
  </si>
  <si>
    <t>paquetes x 12</t>
  </si>
  <si>
    <t xml:space="preserve">Almuerzo, compuesto por 250 gr de proteina (cerdo, pollo o res) porción de carbohidratos (arroz o papa) ensalada de vegetales frescos o al vapor y jugo natural. </t>
  </si>
  <si>
    <t>Tarjetas de transcaribe personalizadas con recargas de 100.000 (cien mil) pesos mct</t>
  </si>
  <si>
    <t>Suministro de video beam. Compatibles con dispositivos inteligentes, con interfaz de hardware compatibles con entrada HDMI. 3300 lúmenes en blanco y color/ resolución SVGA (800 x 600 pixeles) / contraste 15000:1/ bocina integrada de 1W/ ventilador28 dB / lámpara 210W/</t>
  </si>
  <si>
    <t>Pendón de medidas 180 largo x 50 de ancho con araña metálica que sirva de soporte</t>
  </si>
  <si>
    <t>Impresora multifunción, con impresión doble faz manual, con tecnologia de inyección de tinta, con pantalla LCD que permita visualizar el proceso, con conexión a bluetooth y entrada SUB.</t>
  </si>
  <si>
    <t>UNIDAD</t>
  </si>
  <si>
    <t xml:space="preserve">PROYECTO </t>
  </si>
  <si>
    <t xml:space="preserve">OBJETO </t>
  </si>
  <si>
    <t>CUANTIA PAA</t>
  </si>
  <si>
    <t>CUANTIA PRESUPUESTO</t>
  </si>
  <si>
    <t>JUVENTUD</t>
  </si>
  <si>
    <t>FORTALECIMIENTO AL PROGRAMA JÓVENES PARTICIPANDO Y SALVANDO A CARTAGENA DE INDIAS</t>
  </si>
  <si>
    <t>Dotacion de Insumos para talleres de fortalecimiento de Jóvenes participando de los espacios de representación ciudadana y grupos juveniles.</t>
  </si>
  <si>
    <t>Dotacion de Insumos para el desarrollo de Jóvenes participando en practicas organizativas juveniles.</t>
  </si>
  <si>
    <t>PRESUPUESTO ACTIVIDADES LOGISTICAS JUVENTUD</t>
  </si>
  <si>
    <t>Camisetas estampadas para hombrey mujer. Tallas S, M, L o XL.</t>
  </si>
  <si>
    <t>HABLADORES. Paletas en Mdf, de 70 cm, a full color , 4 x 0 ,   figuras en forma de mano, de estrella, de corazón o geométricas, con su paral de sostén</t>
  </si>
  <si>
    <t>Folletos full color propalcote tiro y retiro tamaño tabloide  de 90 a 120 gr</t>
  </si>
  <si>
    <t>backings publicitario. En lona banner impresa a 4x0 tintas en alta resolución de 4 X 4 mts</t>
  </si>
  <si>
    <t xml:space="preserve">Gorra  tipo camionera estampada color negro con logo </t>
  </si>
  <si>
    <t>Tula en tela impermeable de 21 cm x 22 cm con cordones para cargar</t>
  </si>
  <si>
    <t>Total 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</si>
</sst>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#,###\ &quot;COP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Verdana"/>
      <family val="2"/>
    </font>
    <font>
      <b/>
      <sz val="11"/>
      <color rgb="FF000000"/>
      <name val="Verdana"/>
      <family val="2"/>
    </font>
    <font>
      <sz val="8"/>
      <name val="Tahom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1"/>
      <color theme="0"/>
      <name val="Century Gothic"/>
      <family val="2"/>
    </font>
    <font>
      <b/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sz val="10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9" fontId="7" fillId="0" borderId="0" applyFill="0" applyBorder="0" applyProtection="0">
      <alignment horizontal="left" vertical="center"/>
    </xf>
    <xf numFmtId="164" fontId="8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41" fontId="2" fillId="0" borderId="0" xfId="0" applyNumberFormat="1" applyFont="1"/>
    <xf numFmtId="0" fontId="4" fillId="3" borderId="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41" fontId="5" fillId="3" borderId="9" xfId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49" fontId="7" fillId="0" borderId="5" xfId="2" applyFill="1" applyBorder="1" applyAlignment="1" applyProtection="1">
      <alignment horizontal="left" vertical="center" wrapText="1"/>
      <protection locked="0"/>
    </xf>
    <xf numFmtId="164" fontId="8" fillId="3" borderId="5" xfId="3" applyFill="1" applyBorder="1" applyProtection="1">
      <protection locked="0"/>
    </xf>
    <xf numFmtId="41" fontId="0" fillId="0" borderId="10" xfId="1" applyFont="1" applyFill="1" applyBorder="1" applyAlignment="1" applyProtection="1">
      <alignment wrapText="1"/>
      <protection locked="0"/>
    </xf>
    <xf numFmtId="41" fontId="0" fillId="0" borderId="0" xfId="1" applyFo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center" vertical="center"/>
    </xf>
    <xf numFmtId="41" fontId="12" fillId="0" borderId="5" xfId="1" applyFont="1" applyBorder="1" applyAlignment="1">
      <alignment horizontal="center" vertical="center"/>
    </xf>
    <xf numFmtId="41" fontId="12" fillId="0" borderId="5" xfId="1" applyFont="1" applyBorder="1" applyAlignment="1">
      <alignment vertical="center"/>
    </xf>
    <xf numFmtId="0" fontId="12" fillId="0" borderId="5" xfId="0" applyFont="1" applyBorder="1" applyAlignment="1">
      <alignment wrapText="1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top" wrapText="1"/>
    </xf>
    <xf numFmtId="41" fontId="12" fillId="0" borderId="6" xfId="1" applyFont="1" applyBorder="1" applyAlignment="1">
      <alignment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7" xfId="0" applyFont="1" applyBorder="1" applyAlignment="1">
      <alignment wrapText="1"/>
    </xf>
    <xf numFmtId="0" fontId="12" fillId="0" borderId="7" xfId="0" applyFont="1" applyBorder="1" applyAlignment="1">
      <alignment horizontal="center" vertical="center"/>
    </xf>
    <xf numFmtId="41" fontId="12" fillId="0" borderId="7" xfId="1" applyFont="1" applyFill="1" applyBorder="1" applyAlignment="1">
      <alignment horizontal="center" vertical="center"/>
    </xf>
    <xf numFmtId="41" fontId="12" fillId="0" borderId="7" xfId="1" applyFont="1" applyBorder="1" applyAlignment="1">
      <alignment vertical="center"/>
    </xf>
    <xf numFmtId="41" fontId="12" fillId="0" borderId="5" xfId="0" applyNumberFormat="1" applyFont="1" applyBorder="1" applyAlignment="1">
      <alignment vertical="center"/>
    </xf>
    <xf numFmtId="0" fontId="13" fillId="0" borderId="5" xfId="0" applyFont="1" applyBorder="1" applyAlignment="1">
      <alignment wrapText="1"/>
    </xf>
    <xf numFmtId="0" fontId="12" fillId="0" borderId="6" xfId="0" applyFont="1" applyBorder="1" applyAlignment="1">
      <alignment wrapText="1"/>
    </xf>
    <xf numFmtId="41" fontId="12" fillId="0" borderId="6" xfId="0" applyNumberFormat="1" applyFont="1" applyBorder="1"/>
    <xf numFmtId="0" fontId="12" fillId="0" borderId="6" xfId="0" applyFont="1" applyFill="1" applyBorder="1" applyAlignment="1">
      <alignment horizontal="center" vertical="center"/>
    </xf>
    <xf numFmtId="0" fontId="12" fillId="0" borderId="6" xfId="0" applyFont="1" applyBorder="1" applyAlignment="1">
      <alignment vertical="center" wrapText="1"/>
    </xf>
    <xf numFmtId="41" fontId="12" fillId="0" borderId="6" xfId="1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41" fontId="12" fillId="0" borderId="5" xfId="1" applyFont="1" applyFill="1" applyBorder="1" applyAlignment="1">
      <alignment horizontal="center" vertical="center"/>
    </xf>
    <xf numFmtId="0" fontId="13" fillId="0" borderId="7" xfId="0" applyFont="1" applyBorder="1" applyAlignment="1">
      <alignment wrapText="1"/>
    </xf>
    <xf numFmtId="41" fontId="12" fillId="0" borderId="7" xfId="1" applyFont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left" vertical="center" wrapText="1"/>
    </xf>
    <xf numFmtId="41" fontId="12" fillId="0" borderId="11" xfId="1" applyFont="1" applyBorder="1" applyAlignment="1">
      <alignment horizontal="center" vertical="center"/>
    </xf>
    <xf numFmtId="41" fontId="12" fillId="0" borderId="11" xfId="1" applyFont="1" applyBorder="1" applyAlignment="1">
      <alignment vertical="center"/>
    </xf>
    <xf numFmtId="41" fontId="12" fillId="0" borderId="12" xfId="1" applyFont="1" applyBorder="1" applyAlignment="1">
      <alignment vertical="center"/>
    </xf>
    <xf numFmtId="0" fontId="12" fillId="0" borderId="11" xfId="0" applyFont="1" applyBorder="1" applyAlignment="1">
      <alignment wrapText="1"/>
    </xf>
    <xf numFmtId="0" fontId="12" fillId="0" borderId="11" xfId="0" applyFont="1" applyBorder="1" applyAlignment="1">
      <alignment horizontal="center" vertical="center"/>
    </xf>
    <xf numFmtId="41" fontId="11" fillId="0" borderId="5" xfId="1" applyFont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11" fillId="2" borderId="5" xfId="0" applyFont="1" applyFill="1" applyBorder="1" applyAlignment="1">
      <alignment horizontal="right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</cellXfs>
  <cellStyles count="4">
    <cellStyle name="BodyStyle" xfId="2" xr:uid="{00000000-0005-0000-0000-000000000000}"/>
    <cellStyle name="Currency" xfId="3" xr:uid="{00000000-0005-0000-0000-000001000000}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ocuments/SECRETAR&#205;A%20DE%20PARTICIPACION/ANALISIS%20DE%20SECTOR/ANALISIS%20DE%20SECTOR%20PROYECTOS%20DE%20INV/2022/LOGISTICA/PROYECCION%20FINANCIERA%20REQUERIMIENTOS%20LOGISTICOS%20SPD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erador Logistico ADULTO"/>
      <sheetName val="OP LOGISTICO JUVENTUD"/>
      <sheetName val="Operador Logistico FORMACION"/>
      <sheetName val="Operador Logistico MUJER"/>
      <sheetName val="Operador Logistico DISCAPACIDAD"/>
    </sheetNames>
    <sheetDataSet>
      <sheetData sheetId="0">
        <row r="39">
          <cell r="E39">
            <v>84364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topLeftCell="A18" zoomScale="70" zoomScaleNormal="70" workbookViewId="0">
      <selection activeCell="K19" sqref="K19"/>
    </sheetView>
  </sheetViews>
  <sheetFormatPr baseColWidth="10" defaultRowHeight="14.5" x14ac:dyDescent="0.35"/>
  <cols>
    <col min="2" max="2" width="6.453125" bestFit="1" customWidth="1"/>
    <col min="3" max="3" width="21" bestFit="1" customWidth="1"/>
    <col min="4" max="4" width="24" customWidth="1"/>
    <col min="5" max="5" width="12.7265625" bestFit="1" customWidth="1"/>
    <col min="6" max="6" width="20.7265625" bestFit="1" customWidth="1"/>
    <col min="7" max="7" width="19.81640625" customWidth="1"/>
    <col min="9" max="9" width="12.54296875" bestFit="1" customWidth="1"/>
  </cols>
  <sheetData>
    <row r="1" spans="1:12" ht="15" thickBot="1" x14ac:dyDescent="0.4">
      <c r="B1" s="51" t="s">
        <v>30</v>
      </c>
      <c r="C1" s="52"/>
      <c r="D1" s="52"/>
      <c r="E1" s="52"/>
      <c r="F1" s="48"/>
      <c r="G1" s="49"/>
    </row>
    <row r="2" spans="1:12" x14ac:dyDescent="0.35">
      <c r="A2" s="1"/>
      <c r="B2" s="12" t="s">
        <v>0</v>
      </c>
      <c r="C2" s="12" t="s">
        <v>1</v>
      </c>
      <c r="D2" s="13" t="s">
        <v>2</v>
      </c>
      <c r="E2" s="12" t="s">
        <v>3</v>
      </c>
      <c r="F2" s="14" t="s">
        <v>4</v>
      </c>
      <c r="G2" s="14" t="s">
        <v>5</v>
      </c>
    </row>
    <row r="3" spans="1:12" ht="108" x14ac:dyDescent="0.35">
      <c r="A3" s="1"/>
      <c r="B3" s="15">
        <v>1</v>
      </c>
      <c r="C3" s="16" t="s">
        <v>6</v>
      </c>
      <c r="D3" s="17" t="s">
        <v>7</v>
      </c>
      <c r="E3" s="18">
        <v>2000</v>
      </c>
      <c r="F3" s="19">
        <v>2354</v>
      </c>
      <c r="G3" s="19">
        <f t="shared" ref="G3:G21" si="0">+E3*F3</f>
        <v>4708000</v>
      </c>
    </row>
    <row r="4" spans="1:12" ht="41.5" x14ac:dyDescent="0.35">
      <c r="A4" s="1"/>
      <c r="B4" s="17">
        <v>2</v>
      </c>
      <c r="C4" s="20" t="s">
        <v>8</v>
      </c>
      <c r="D4" s="17" t="s">
        <v>7</v>
      </c>
      <c r="E4" s="18">
        <v>2000</v>
      </c>
      <c r="F4" s="19">
        <v>1849</v>
      </c>
      <c r="G4" s="19">
        <f t="shared" si="0"/>
        <v>3698000</v>
      </c>
    </row>
    <row r="5" spans="1:12" ht="81" x14ac:dyDescent="0.35">
      <c r="B5" s="21">
        <v>2</v>
      </c>
      <c r="C5" s="22" t="s">
        <v>14</v>
      </c>
      <c r="D5" s="21" t="s">
        <v>15</v>
      </c>
      <c r="E5" s="21">
        <v>168</v>
      </c>
      <c r="F5" s="23">
        <v>16049</v>
      </c>
      <c r="G5" s="23">
        <f t="shared" si="0"/>
        <v>2696232</v>
      </c>
    </row>
    <row r="6" spans="1:12" ht="136" x14ac:dyDescent="0.35">
      <c r="B6" s="24">
        <v>3</v>
      </c>
      <c r="C6" s="25" t="s">
        <v>16</v>
      </c>
      <c r="D6" s="26" t="s">
        <v>7</v>
      </c>
      <c r="E6" s="27">
        <v>200</v>
      </c>
      <c r="F6" s="28">
        <v>22300</v>
      </c>
      <c r="G6" s="28">
        <f t="shared" si="0"/>
        <v>4460000</v>
      </c>
    </row>
    <row r="7" spans="1:12" ht="68.5" x14ac:dyDescent="0.35">
      <c r="B7" s="15">
        <v>4</v>
      </c>
      <c r="C7" s="20" t="s">
        <v>9</v>
      </c>
      <c r="D7" s="17" t="s">
        <v>7</v>
      </c>
      <c r="E7" s="18">
        <v>3</v>
      </c>
      <c r="F7" s="19">
        <v>15588</v>
      </c>
      <c r="G7" s="29">
        <f t="shared" si="0"/>
        <v>46764</v>
      </c>
    </row>
    <row r="8" spans="1:12" ht="68.5" x14ac:dyDescent="0.35">
      <c r="B8" s="15">
        <v>5</v>
      </c>
      <c r="C8" s="30" t="s">
        <v>10</v>
      </c>
      <c r="D8" s="17" t="s">
        <v>7</v>
      </c>
      <c r="E8" s="18">
        <v>3</v>
      </c>
      <c r="F8" s="19">
        <v>18826</v>
      </c>
      <c r="G8" s="29">
        <f t="shared" si="0"/>
        <v>56478</v>
      </c>
    </row>
    <row r="9" spans="1:12" ht="190" x14ac:dyDescent="0.35">
      <c r="B9" s="21">
        <v>6</v>
      </c>
      <c r="C9" s="31" t="s">
        <v>11</v>
      </c>
      <c r="D9" s="21" t="s">
        <v>7</v>
      </c>
      <c r="E9" s="21">
        <v>10</v>
      </c>
      <c r="F9" s="32">
        <f>+'[1]Operador Logistico ADULTO'!E39</f>
        <v>84364</v>
      </c>
      <c r="G9" s="32">
        <f t="shared" si="0"/>
        <v>843640</v>
      </c>
    </row>
    <row r="10" spans="1:12" ht="284.5" x14ac:dyDescent="0.35">
      <c r="B10" s="15">
        <v>7</v>
      </c>
      <c r="C10" s="20" t="s">
        <v>12</v>
      </c>
      <c r="D10" s="17" t="s">
        <v>7</v>
      </c>
      <c r="E10" s="17">
        <v>10</v>
      </c>
      <c r="F10" s="19">
        <v>89439</v>
      </c>
      <c r="G10" s="29">
        <f t="shared" si="0"/>
        <v>894390</v>
      </c>
    </row>
    <row r="11" spans="1:12" ht="271" x14ac:dyDescent="0.35">
      <c r="B11" s="15">
        <v>8</v>
      </c>
      <c r="C11" s="20" t="s">
        <v>13</v>
      </c>
      <c r="D11" s="17" t="s">
        <v>7</v>
      </c>
      <c r="E11" s="17">
        <v>10</v>
      </c>
      <c r="F11" s="19">
        <v>66943</v>
      </c>
      <c r="G11" s="19">
        <f t="shared" si="0"/>
        <v>669430</v>
      </c>
      <c r="L11">
        <f>1000/12</f>
        <v>83.333333333333329</v>
      </c>
    </row>
    <row r="12" spans="1:12" ht="67.5" x14ac:dyDescent="0.35">
      <c r="B12" s="33">
        <v>9</v>
      </c>
      <c r="C12" s="34" t="s">
        <v>17</v>
      </c>
      <c r="D12" s="21" t="s">
        <v>7</v>
      </c>
      <c r="E12" s="35">
        <v>4</v>
      </c>
      <c r="F12" s="23">
        <v>160000</v>
      </c>
      <c r="G12" s="23">
        <f t="shared" si="0"/>
        <v>640000</v>
      </c>
    </row>
    <row r="13" spans="1:12" ht="216" x14ac:dyDescent="0.35">
      <c r="B13" s="15">
        <v>10</v>
      </c>
      <c r="C13" s="36" t="s">
        <v>18</v>
      </c>
      <c r="D13" s="15" t="s">
        <v>7</v>
      </c>
      <c r="E13" s="37">
        <v>2</v>
      </c>
      <c r="F13" s="19">
        <v>2011547</v>
      </c>
      <c r="G13" s="19">
        <f t="shared" si="0"/>
        <v>4023094</v>
      </c>
    </row>
    <row r="14" spans="1:12" ht="68.5" x14ac:dyDescent="0.35">
      <c r="B14" s="24">
        <v>11</v>
      </c>
      <c r="C14" s="38" t="s">
        <v>19</v>
      </c>
      <c r="D14" s="26" t="s">
        <v>7</v>
      </c>
      <c r="E14" s="39">
        <v>5</v>
      </c>
      <c r="F14" s="28">
        <v>340000</v>
      </c>
      <c r="G14" s="28">
        <f t="shared" si="0"/>
        <v>1700000</v>
      </c>
    </row>
    <row r="15" spans="1:12" ht="163" x14ac:dyDescent="0.35">
      <c r="B15" s="15">
        <v>12</v>
      </c>
      <c r="C15" s="20" t="s">
        <v>20</v>
      </c>
      <c r="D15" s="17" t="s">
        <v>7</v>
      </c>
      <c r="E15" s="18">
        <v>1</v>
      </c>
      <c r="F15" s="19">
        <v>500000</v>
      </c>
      <c r="G15" s="19">
        <f t="shared" si="0"/>
        <v>500000</v>
      </c>
    </row>
    <row r="16" spans="1:12" ht="50" x14ac:dyDescent="0.35">
      <c r="B16" s="40">
        <f t="shared" ref="B16:B17" si="1">+B15+1</f>
        <v>13</v>
      </c>
      <c r="C16" s="41" t="s">
        <v>31</v>
      </c>
      <c r="D16" s="17" t="s">
        <v>7</v>
      </c>
      <c r="E16" s="42">
        <v>200</v>
      </c>
      <c r="F16" s="43">
        <v>27899</v>
      </c>
      <c r="G16" s="44">
        <f t="shared" si="0"/>
        <v>5579800</v>
      </c>
    </row>
    <row r="17" spans="2:9" ht="100" x14ac:dyDescent="0.35">
      <c r="B17" s="40">
        <f t="shared" si="1"/>
        <v>14</v>
      </c>
      <c r="C17" s="41" t="s">
        <v>32</v>
      </c>
      <c r="D17" s="17" t="s">
        <v>7</v>
      </c>
      <c r="E17" s="18">
        <v>10</v>
      </c>
      <c r="F17" s="19">
        <v>16020</v>
      </c>
      <c r="G17" s="44">
        <f t="shared" si="0"/>
        <v>160200</v>
      </c>
    </row>
    <row r="18" spans="2:9" ht="68.5" x14ac:dyDescent="0.35">
      <c r="B18" s="15">
        <v>15</v>
      </c>
      <c r="C18" s="45" t="s">
        <v>33</v>
      </c>
      <c r="D18" s="17" t="s">
        <v>7</v>
      </c>
      <c r="E18" s="18">
        <v>300</v>
      </c>
      <c r="F18" s="19">
        <v>793</v>
      </c>
      <c r="G18" s="44">
        <f t="shared" si="0"/>
        <v>237900</v>
      </c>
    </row>
    <row r="19" spans="2:9" ht="62.5" x14ac:dyDescent="0.35">
      <c r="B19" s="15">
        <v>16</v>
      </c>
      <c r="C19" s="41" t="s">
        <v>34</v>
      </c>
      <c r="D19" s="46" t="s">
        <v>7</v>
      </c>
      <c r="E19" s="18">
        <v>2</v>
      </c>
      <c r="F19" s="19">
        <v>700000</v>
      </c>
      <c r="G19" s="44">
        <f t="shared" si="0"/>
        <v>1400000</v>
      </c>
    </row>
    <row r="20" spans="2:9" ht="55" x14ac:dyDescent="0.35">
      <c r="B20" s="15">
        <v>17</v>
      </c>
      <c r="C20" s="20" t="s">
        <v>35</v>
      </c>
      <c r="D20" s="17" t="s">
        <v>7</v>
      </c>
      <c r="E20" s="18">
        <v>600</v>
      </c>
      <c r="F20" s="19">
        <v>9833</v>
      </c>
      <c r="G20" s="19">
        <f t="shared" si="0"/>
        <v>5899800</v>
      </c>
    </row>
    <row r="21" spans="2:9" ht="68.5" x14ac:dyDescent="0.35">
      <c r="B21" s="15">
        <v>18</v>
      </c>
      <c r="C21" s="20" t="s">
        <v>36</v>
      </c>
      <c r="D21" s="17" t="s">
        <v>7</v>
      </c>
      <c r="E21" s="18">
        <v>500</v>
      </c>
      <c r="F21" s="19">
        <v>11500</v>
      </c>
      <c r="G21" s="19">
        <f t="shared" si="0"/>
        <v>5750000</v>
      </c>
    </row>
    <row r="22" spans="2:9" ht="15" customHeight="1" x14ac:dyDescent="0.35">
      <c r="B22" s="50" t="s">
        <v>37</v>
      </c>
      <c r="C22" s="50"/>
      <c r="D22" s="50"/>
      <c r="E22" s="50"/>
      <c r="F22" s="50"/>
      <c r="G22" s="47">
        <f>SUM(G3:G21)</f>
        <v>43963728</v>
      </c>
    </row>
    <row r="24" spans="2:9" x14ac:dyDescent="0.35">
      <c r="G24" s="2"/>
    </row>
    <row r="26" spans="2:9" ht="27" hidden="1" x14ac:dyDescent="0.35">
      <c r="C26" s="3" t="s">
        <v>21</v>
      </c>
      <c r="D26" s="4" t="s">
        <v>22</v>
      </c>
      <c r="E26" s="4" t="s">
        <v>23</v>
      </c>
      <c r="F26" s="4" t="s">
        <v>24</v>
      </c>
      <c r="G26" s="5" t="s">
        <v>25</v>
      </c>
    </row>
    <row r="27" spans="2:9" ht="202.5" hidden="1" x14ac:dyDescent="0.35">
      <c r="C27" s="6" t="s">
        <v>26</v>
      </c>
      <c r="D27" s="7" t="s">
        <v>27</v>
      </c>
      <c r="E27" s="8" t="s">
        <v>28</v>
      </c>
      <c r="F27" s="9">
        <v>100000000</v>
      </c>
      <c r="G27" s="10">
        <v>100000000</v>
      </c>
      <c r="I27" s="11">
        <v>133000000</v>
      </c>
    </row>
    <row r="28" spans="2:9" ht="121.5" hidden="1" x14ac:dyDescent="0.35">
      <c r="C28" s="6" t="s">
        <v>26</v>
      </c>
      <c r="D28" s="7" t="s">
        <v>27</v>
      </c>
      <c r="E28" s="8" t="s">
        <v>29</v>
      </c>
      <c r="F28" s="9">
        <v>10000000</v>
      </c>
      <c r="G28" s="10">
        <v>10000000</v>
      </c>
    </row>
  </sheetData>
  <mergeCells count="2">
    <mergeCell ref="B22:F22"/>
    <mergeCell ref="B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aboga</cp:lastModifiedBy>
  <dcterms:created xsi:type="dcterms:W3CDTF">2022-04-21T16:33:42Z</dcterms:created>
  <dcterms:modified xsi:type="dcterms:W3CDTF">2022-07-27T16:11:48Z</dcterms:modified>
</cp:coreProperties>
</file>