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ANEXO CUBRIMIENTO NECESIDAD" sheetId="7" r:id="rId1"/>
    <sheet name="%" sheetId="8" r:id="rId2"/>
  </sheets>
  <definedNames>
    <definedName name="_xlnm._FilterDatabase" localSheetId="0" hidden="1">'ANEXO CUBRIMIENTO NECESIDAD'!$G$1:$G$96</definedName>
    <definedName name="GENERAL">#REF!</definedName>
  </definedNames>
  <calcPr calcId="144525"/>
</workbook>
</file>

<file path=xl/calcChain.xml><?xml version="1.0" encoding="utf-8"?>
<calcChain xmlns="http://schemas.openxmlformats.org/spreadsheetml/2006/main">
  <c r="K49" i="8" l="1"/>
  <c r="I49" i="8"/>
  <c r="J49" i="8" s="1"/>
  <c r="L49" i="8" s="1"/>
  <c r="K48" i="8"/>
  <c r="J48" i="8"/>
  <c r="L48" i="8" s="1"/>
  <c r="I48" i="8"/>
  <c r="K47" i="8"/>
  <c r="I47" i="8"/>
  <c r="J47" i="8" s="1"/>
  <c r="L47" i="8" s="1"/>
  <c r="K46" i="8"/>
  <c r="J46" i="8"/>
  <c r="L46" i="8" s="1"/>
  <c r="I46" i="8"/>
  <c r="K45" i="8"/>
  <c r="I45" i="8"/>
  <c r="J45" i="8" s="1"/>
  <c r="L45" i="8" s="1"/>
  <c r="K44" i="8"/>
  <c r="J44" i="8"/>
  <c r="L44" i="8" s="1"/>
  <c r="I44" i="8"/>
  <c r="K43" i="8"/>
  <c r="I43" i="8"/>
  <c r="J43" i="8" s="1"/>
  <c r="L43" i="8" s="1"/>
  <c r="K42" i="8"/>
  <c r="J42" i="8"/>
  <c r="L42" i="8" s="1"/>
  <c r="I42" i="8"/>
  <c r="K41" i="8"/>
  <c r="I41" i="8"/>
  <c r="J41" i="8" s="1"/>
  <c r="L41" i="8" s="1"/>
  <c r="K40" i="8"/>
  <c r="J40" i="8"/>
  <c r="L40" i="8" s="1"/>
  <c r="I40" i="8"/>
  <c r="K39" i="8"/>
  <c r="I39" i="8"/>
  <c r="J39" i="8" s="1"/>
  <c r="L39" i="8" s="1"/>
  <c r="K38" i="8"/>
  <c r="J38" i="8"/>
  <c r="L38" i="8" s="1"/>
  <c r="I38" i="8"/>
  <c r="K37" i="8"/>
  <c r="I37" i="8"/>
  <c r="J37" i="8" s="1"/>
  <c r="L37" i="8" s="1"/>
  <c r="K36" i="8"/>
  <c r="I36" i="8"/>
  <c r="J36" i="8" s="1"/>
  <c r="L36" i="8" s="1"/>
  <c r="K35" i="8"/>
  <c r="I35" i="8"/>
  <c r="J35" i="8" s="1"/>
  <c r="L35" i="8" s="1"/>
  <c r="K34" i="8"/>
  <c r="I34" i="8"/>
  <c r="J34" i="8" s="1"/>
  <c r="L34" i="8" s="1"/>
  <c r="K33" i="8"/>
  <c r="I33" i="8"/>
  <c r="J33" i="8" s="1"/>
  <c r="L33" i="8" s="1"/>
  <c r="K32" i="8"/>
  <c r="I32" i="8"/>
  <c r="J32" i="8" s="1"/>
  <c r="L32" i="8" s="1"/>
  <c r="K31" i="8"/>
  <c r="I31" i="8"/>
  <c r="J31" i="8" s="1"/>
  <c r="L31" i="8" s="1"/>
  <c r="K30" i="8"/>
  <c r="I30" i="8"/>
  <c r="J30" i="8" s="1"/>
  <c r="L30" i="8" s="1"/>
  <c r="K29" i="8"/>
  <c r="I29" i="8"/>
  <c r="J29" i="8" s="1"/>
  <c r="L29" i="8" s="1"/>
  <c r="K28" i="8"/>
  <c r="I28" i="8"/>
  <c r="J28" i="8" s="1"/>
  <c r="L28" i="8" s="1"/>
  <c r="K27" i="8"/>
  <c r="I27" i="8"/>
  <c r="J27" i="8" s="1"/>
  <c r="L27" i="8" s="1"/>
  <c r="K26" i="8"/>
  <c r="I26" i="8"/>
  <c r="J26" i="8" s="1"/>
  <c r="L26" i="8" s="1"/>
  <c r="K25" i="8"/>
  <c r="I25" i="8"/>
  <c r="J25" i="8" s="1"/>
  <c r="L25" i="8" s="1"/>
  <c r="K24" i="8"/>
  <c r="I24" i="8"/>
  <c r="J24" i="8" s="1"/>
  <c r="L24" i="8" s="1"/>
  <c r="K23" i="8"/>
  <c r="I23" i="8"/>
  <c r="J23" i="8" s="1"/>
  <c r="L23" i="8" s="1"/>
  <c r="K22" i="8"/>
  <c r="I22" i="8"/>
  <c r="J22" i="8" s="1"/>
  <c r="L22" i="8" s="1"/>
  <c r="K21" i="8"/>
  <c r="I21" i="8"/>
  <c r="J21" i="8" s="1"/>
  <c r="L21" i="8" s="1"/>
  <c r="K20" i="8"/>
  <c r="I20" i="8"/>
  <c r="J20" i="8" s="1"/>
  <c r="L20" i="8" s="1"/>
  <c r="K19" i="8"/>
  <c r="I19" i="8"/>
  <c r="J19" i="8" s="1"/>
  <c r="L19" i="8" s="1"/>
  <c r="K18" i="8"/>
  <c r="I18" i="8"/>
  <c r="J18" i="8" s="1"/>
  <c r="L18" i="8" s="1"/>
  <c r="K17" i="8"/>
  <c r="I17" i="8"/>
  <c r="J17" i="8" s="1"/>
  <c r="L17" i="8" s="1"/>
  <c r="K16" i="8"/>
  <c r="I16" i="8"/>
  <c r="J16" i="8" s="1"/>
  <c r="L16" i="8" s="1"/>
  <c r="K15" i="8"/>
  <c r="I15" i="8"/>
  <c r="J15" i="8" s="1"/>
  <c r="L15" i="8" s="1"/>
  <c r="K14" i="8"/>
  <c r="I14" i="8"/>
  <c r="J14" i="8" s="1"/>
  <c r="L14" i="8" s="1"/>
  <c r="K13" i="8"/>
  <c r="I13" i="8"/>
  <c r="J13" i="8" s="1"/>
  <c r="L13" i="8" s="1"/>
  <c r="K12" i="8"/>
  <c r="I12" i="8"/>
  <c r="J12" i="8" s="1"/>
  <c r="L12" i="8" s="1"/>
  <c r="K11" i="8"/>
  <c r="I11" i="8"/>
  <c r="J11" i="8" s="1"/>
  <c r="L11" i="8" s="1"/>
  <c r="K10" i="8"/>
  <c r="I10" i="8"/>
  <c r="J10" i="8" s="1"/>
  <c r="L10" i="8" s="1"/>
  <c r="K9" i="8"/>
  <c r="I9" i="8"/>
  <c r="J9" i="8" s="1"/>
  <c r="L9" i="8" s="1"/>
  <c r="K8" i="8"/>
  <c r="I8" i="8"/>
  <c r="J8" i="8" s="1"/>
  <c r="L8" i="8" s="1"/>
  <c r="K7" i="8"/>
  <c r="I7" i="8"/>
  <c r="J7" i="8" s="1"/>
  <c r="L7" i="8" s="1"/>
  <c r="K6" i="8"/>
  <c r="I6" i="8"/>
  <c r="J6" i="8" s="1"/>
  <c r="L6" i="8" s="1"/>
  <c r="K5" i="8"/>
  <c r="I5" i="8"/>
  <c r="J5" i="8"/>
  <c r="L5" i="8" s="1"/>
  <c r="BB92" i="7" l="1"/>
  <c r="BB91" i="7"/>
  <c r="BB90" i="7"/>
  <c r="BB89" i="7"/>
  <c r="BB88" i="7"/>
  <c r="BB87" i="7"/>
  <c r="BB86" i="7"/>
  <c r="BB85" i="7"/>
  <c r="BB84" i="7"/>
  <c r="BB83" i="7"/>
  <c r="BB82" i="7"/>
  <c r="BB81" i="7"/>
  <c r="BB80" i="7"/>
  <c r="BB79" i="7"/>
  <c r="BB78" i="7"/>
  <c r="BB77" i="7"/>
  <c r="BB76" i="7"/>
  <c r="BB75" i="7"/>
  <c r="BB74" i="7"/>
  <c r="BB73" i="7"/>
  <c r="BB72" i="7"/>
  <c r="BB71" i="7"/>
  <c r="BB70" i="7"/>
  <c r="BB69" i="7"/>
  <c r="BB68" i="7"/>
  <c r="BB67" i="7"/>
  <c r="BB66" i="7"/>
  <c r="BB65" i="7"/>
  <c r="BB64" i="7"/>
  <c r="BB63" i="7"/>
  <c r="BB62" i="7"/>
  <c r="BB61" i="7"/>
  <c r="BB60" i="7"/>
  <c r="BB59" i="7"/>
  <c r="BB58" i="7"/>
  <c r="BB57" i="7"/>
  <c r="BB56" i="7"/>
  <c r="BB55" i="7"/>
  <c r="BB54" i="7"/>
  <c r="BB53" i="7"/>
  <c r="BB52" i="7"/>
  <c r="BB51" i="7"/>
  <c r="BB50" i="7"/>
  <c r="BB49" i="7"/>
  <c r="BB48" i="7"/>
  <c r="BB47" i="7"/>
  <c r="BB46" i="7"/>
  <c r="BB45" i="7"/>
  <c r="BB44" i="7"/>
  <c r="BB43" i="7"/>
  <c r="BB42" i="7"/>
  <c r="BB41" i="7"/>
  <c r="BB40" i="7"/>
  <c r="BB39" i="7"/>
  <c r="BB38" i="7"/>
  <c r="BB37" i="7"/>
  <c r="BB36" i="7"/>
  <c r="BB35" i="7"/>
  <c r="BB34" i="7"/>
  <c r="BB33" i="7"/>
  <c r="BB32" i="7"/>
  <c r="BB31" i="7"/>
  <c r="BB30" i="7"/>
  <c r="BB29" i="7"/>
  <c r="BB28" i="7"/>
  <c r="BB27" i="7"/>
  <c r="BB26" i="7"/>
  <c r="BB25" i="7"/>
  <c r="BB24" i="7"/>
  <c r="BB23" i="7"/>
  <c r="BB22" i="7"/>
  <c r="BB21" i="7"/>
  <c r="BB20" i="7"/>
  <c r="BB19" i="7"/>
  <c r="BB18" i="7"/>
  <c r="BB17" i="7"/>
  <c r="BB16" i="7"/>
  <c r="BB15" i="7"/>
  <c r="BB14" i="7"/>
  <c r="BB13" i="7"/>
  <c r="BB12" i="7"/>
  <c r="BB11" i="7"/>
  <c r="BB10" i="7"/>
  <c r="BB9" i="7"/>
  <c r="BB8" i="7"/>
  <c r="BB7" i="7"/>
  <c r="BB6" i="7"/>
  <c r="BB5" i="7"/>
  <c r="BB4" i="7"/>
  <c r="BB3" i="7"/>
  <c r="BA93" i="7"/>
  <c r="AZ93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I93" i="7"/>
  <c r="AH93" i="7"/>
  <c r="AG93" i="7"/>
  <c r="AF93" i="7"/>
  <c r="AE93" i="7"/>
  <c r="AD93" i="7"/>
  <c r="AC93" i="7"/>
  <c r="AB93" i="7"/>
  <c r="AA93" i="7"/>
  <c r="Z93" i="7"/>
  <c r="Y93" i="7"/>
  <c r="X93" i="7"/>
  <c r="W93" i="7"/>
  <c r="V93" i="7"/>
  <c r="U93" i="7"/>
  <c r="T93" i="7"/>
  <c r="S93" i="7"/>
  <c r="R93" i="7"/>
  <c r="Q93" i="7"/>
  <c r="P93" i="7"/>
  <c r="O93" i="7"/>
  <c r="N93" i="7"/>
  <c r="M93" i="7"/>
  <c r="L93" i="7"/>
  <c r="K93" i="7"/>
  <c r="J93" i="7"/>
  <c r="I93" i="7"/>
  <c r="BC92" i="7" l="1"/>
  <c r="BC91" i="7"/>
  <c r="BC90" i="7"/>
  <c r="BC89" i="7"/>
  <c r="BC88" i="7"/>
  <c r="BC87" i="7"/>
  <c r="BC86" i="7"/>
  <c r="BC85" i="7"/>
  <c r="BC84" i="7"/>
  <c r="BC83" i="7"/>
  <c r="BC82" i="7"/>
  <c r="BC81" i="7"/>
  <c r="BC80" i="7"/>
  <c r="BC79" i="7"/>
  <c r="BC78" i="7"/>
  <c r="BC77" i="7"/>
  <c r="BC76" i="7"/>
  <c r="BC75" i="7"/>
  <c r="BC74" i="7"/>
  <c r="BC73" i="7"/>
  <c r="BC72" i="7"/>
  <c r="BC71" i="7"/>
  <c r="BC70" i="7"/>
  <c r="BC69" i="7"/>
  <c r="BC68" i="7"/>
  <c r="BC67" i="7"/>
  <c r="BC66" i="7"/>
  <c r="BC65" i="7"/>
  <c r="BC64" i="7"/>
  <c r="BC63" i="7"/>
  <c r="BC62" i="7"/>
  <c r="BC61" i="7"/>
  <c r="BC60" i="7"/>
  <c r="BC59" i="7"/>
  <c r="BC58" i="7"/>
  <c r="BC57" i="7"/>
  <c r="BC56" i="7"/>
  <c r="BC55" i="7"/>
  <c r="BC54" i="7"/>
  <c r="BC53" i="7"/>
  <c r="BC52" i="7"/>
  <c r="BC51" i="7"/>
  <c r="BC50" i="7"/>
  <c r="BC49" i="7"/>
  <c r="BC48" i="7"/>
  <c r="BC47" i="7"/>
  <c r="BC46" i="7"/>
  <c r="BC45" i="7"/>
  <c r="BC44" i="7"/>
  <c r="BC43" i="7"/>
  <c r="BC42" i="7"/>
  <c r="BC41" i="7"/>
  <c r="BC40" i="7"/>
  <c r="BC39" i="7"/>
  <c r="BC38" i="7"/>
  <c r="BC37" i="7"/>
  <c r="BC36" i="7"/>
  <c r="BC35" i="7"/>
  <c r="BC34" i="7"/>
  <c r="BC33" i="7"/>
  <c r="BC32" i="7"/>
  <c r="BC31" i="7"/>
  <c r="BC30" i="7"/>
  <c r="BC29" i="7"/>
  <c r="BC28" i="7"/>
  <c r="BC27" i="7"/>
  <c r="BC26" i="7"/>
  <c r="BC25" i="7"/>
  <c r="BC24" i="7"/>
  <c r="BC23" i="7"/>
  <c r="BC22" i="7"/>
  <c r="BC21" i="7"/>
  <c r="BC20" i="7"/>
  <c r="BC19" i="7"/>
  <c r="BC18" i="7"/>
  <c r="BC17" i="7"/>
  <c r="BC16" i="7"/>
  <c r="BC15" i="7"/>
  <c r="BC14" i="7"/>
  <c r="BC13" i="7"/>
  <c r="BC12" i="7"/>
  <c r="BC11" i="7"/>
  <c r="BC10" i="7"/>
  <c r="BC9" i="7"/>
  <c r="BC8" i="7"/>
  <c r="BC7" i="7"/>
  <c r="BC6" i="7"/>
  <c r="BC5" i="7"/>
  <c r="BC4" i="7"/>
  <c r="BB93" i="7" l="1"/>
  <c r="BC3" i="7"/>
</calcChain>
</file>

<file path=xl/sharedStrings.xml><?xml version="1.0" encoding="utf-8"?>
<sst xmlns="http://schemas.openxmlformats.org/spreadsheetml/2006/main" count="608" uniqueCount="220">
  <si>
    <t>BASPC02</t>
  </si>
  <si>
    <t>BPM02</t>
  </si>
  <si>
    <t>DIV01</t>
  </si>
  <si>
    <t>BAMRU6</t>
  </si>
  <si>
    <t>BICOR5</t>
  </si>
  <si>
    <t>BINAR4</t>
  </si>
  <si>
    <t>BIVER2</t>
  </si>
  <si>
    <t>UNIDAD</t>
  </si>
  <si>
    <t>APELLIDOS Y NOMBRES</t>
  </si>
  <si>
    <t>CEDULA</t>
  </si>
  <si>
    <t>ESPECIALIDAD</t>
  </si>
  <si>
    <t>OE13</t>
  </si>
  <si>
    <t>FERNANDEZ MONTAÑEZ RAFAEL ANTONIO</t>
  </si>
  <si>
    <t>CBR02</t>
  </si>
  <si>
    <t>PINO GUERRERO WILLIAM ALFONSO</t>
  </si>
  <si>
    <t>AS9</t>
  </si>
  <si>
    <t>ALVAREZ ANAYA MARIA BERNARDA</t>
  </si>
  <si>
    <t>Aseo</t>
  </si>
  <si>
    <t>BERMUDEZ GALINDO YASMIN LOURDES</t>
  </si>
  <si>
    <t>BRITO ROJAS JENNYFER CAMILA</t>
  </si>
  <si>
    <t>CAMPO BARBOZA YAINIS MARINA</t>
  </si>
  <si>
    <t>MORA MORELO ENA LUZ</t>
  </si>
  <si>
    <t>AS10</t>
  </si>
  <si>
    <t>MORALES ALONSO ROSA LILIA</t>
  </si>
  <si>
    <t>NAVARRO FREYTES BEATRIZ DEL SOCORRO</t>
  </si>
  <si>
    <t>OCHOA MEZA INGRID ISABEL</t>
  </si>
  <si>
    <t>AS12</t>
  </si>
  <si>
    <t>OSPINO MUÑOZ GLENYS MARIA</t>
  </si>
  <si>
    <t>RINCON GUERRERO JOSE ALIRIO</t>
  </si>
  <si>
    <t>SEÑA FONSECA TEMILDA MARIA</t>
  </si>
  <si>
    <t>TORREGROSA PATIÑO JOSE DANIEL</t>
  </si>
  <si>
    <t>VEGA ARENILLA MANUELA</t>
  </si>
  <si>
    <t>ACOSTA CHARRYS BETHZABE YANETH</t>
  </si>
  <si>
    <t>Peluquero</t>
  </si>
  <si>
    <t>CORREA ROBLES AMALFI ROSA</t>
  </si>
  <si>
    <t>ESCORCIA DE LA ROSA IROLDO RAMON</t>
  </si>
  <si>
    <t>ZABALETA VEGA YANERIS MARIA</t>
  </si>
  <si>
    <t>ACUÑA ACUÑA ROSA EMILIA</t>
  </si>
  <si>
    <t>Cocinero</t>
  </si>
  <si>
    <t>ALVAREZ ISAZA VIRGINIA ROSA</t>
  </si>
  <si>
    <t>ATENCIO BOLAÑO LIBIA ROSA</t>
  </si>
  <si>
    <t>AS22</t>
  </si>
  <si>
    <t>BARROSO RODRIGUEZ MARTIN RAMIRO</t>
  </si>
  <si>
    <t>LOPEZ FRAGOZO VILMA DEL CARMEN</t>
  </si>
  <si>
    <t>OLIVERO BLANCO LINA MARIA</t>
  </si>
  <si>
    <t>TS7</t>
  </si>
  <si>
    <t>PACHECO RIOS MARCOS FABIAN</t>
  </si>
  <si>
    <t>Técnico Cocinero</t>
  </si>
  <si>
    <t>RAMOS VILLA DAYANA PATRICIA</t>
  </si>
  <si>
    <t>SANTOS CORTES DANIEL</t>
  </si>
  <si>
    <t>Panadería</t>
  </si>
  <si>
    <t>VILLA GUETTE VEDA PATRICIA</t>
  </si>
  <si>
    <t>VILLADIEGO GALVIS SUSY NORA</t>
  </si>
  <si>
    <t>BLANCO ALVAREZ REYNALDO</t>
  </si>
  <si>
    <t>Mesa y Bar</t>
  </si>
  <si>
    <t>BUSTAMANTE ORTEGON WILLIAM ENRIQUE</t>
  </si>
  <si>
    <t>CABRERA ABELLO YEIME ZENITH</t>
  </si>
  <si>
    <t>MANJARRES ROBLES MARIA BEATRIZ</t>
  </si>
  <si>
    <t>MARTINEZ AGUILAR ARACELYS ISABEL</t>
  </si>
  <si>
    <t>MEJIA OROZCO FELIX ALFONSO</t>
  </si>
  <si>
    <t>MIRANDA CASTRO ANGELINES MILAGROS</t>
  </si>
  <si>
    <t>SANCHEZ MORENO ELISA</t>
  </si>
  <si>
    <t>Cafetería</t>
  </si>
  <si>
    <t>SOLANO SAMPER MALION EDUARDO</t>
  </si>
  <si>
    <t>ALMANZA OTERO ISAIAS JOSE</t>
  </si>
  <si>
    <t>Músico</t>
  </si>
  <si>
    <t>ARANGO CARLOS ALBERTO</t>
  </si>
  <si>
    <t>ARENILLA VALLE JUAN CARLOS</t>
  </si>
  <si>
    <t>CARABALLO MARTINEZ ELKIN MANUEL</t>
  </si>
  <si>
    <t>CASTILLA PEÑATE LUIS ANGEL</t>
  </si>
  <si>
    <t>CASTILLO QUINTERO HENRY NELL</t>
  </si>
  <si>
    <t>Técnico Músico</t>
  </si>
  <si>
    <t>AS11</t>
  </si>
  <si>
    <t>CORONELL ALBA ALBERTO ENRIQUE</t>
  </si>
  <si>
    <t>CRESPO ISAACS LUIS CARLOS</t>
  </si>
  <si>
    <t>DE LAS SALAS GUTIERREZ LUIS GREGORIO</t>
  </si>
  <si>
    <t>ESCOBAR PEREZ LUIS GERARDO</t>
  </si>
  <si>
    <t>ESCOBAR PEREZ MAURICIO JOSE</t>
  </si>
  <si>
    <t>GARIZABALO ALMARALES ISIDORO RAFAEL</t>
  </si>
  <si>
    <t>HEREDIA TORRES JOHN</t>
  </si>
  <si>
    <t>JIMENEZ LAMBERTINO BORIS</t>
  </si>
  <si>
    <t>MARTINEZ DIAZ RICARDO JOSE</t>
  </si>
  <si>
    <t>MENDOZA MURILLO ELVIS EDUARDO</t>
  </si>
  <si>
    <t>OJEDA NARVAEZ ALEXIS DE JESUS</t>
  </si>
  <si>
    <t>RICARDO HERRERA BERNARDO</t>
  </si>
  <si>
    <t>OD11</t>
  </si>
  <si>
    <t>ROBLES DIAZ LEONARD ANTONIO</t>
  </si>
  <si>
    <t>Director de Banda</t>
  </si>
  <si>
    <t>RUDAS RANGEL RAFAEL ANTONIO</t>
  </si>
  <si>
    <t>SANTIAGO CASTRO JORGE ISAAC</t>
  </si>
  <si>
    <t>SARMIENTO PEREZ NELSON MIGUEL</t>
  </si>
  <si>
    <t>BATRA3</t>
  </si>
  <si>
    <t>TS8</t>
  </si>
  <si>
    <t>ARRIETA RIOS JAIDER ANUAR</t>
  </si>
  <si>
    <t>Técnico Mecánico</t>
  </si>
  <si>
    <t>CONTRERAS NESTOR</t>
  </si>
  <si>
    <t>Mantenimiento de Instalaciones</t>
  </si>
  <si>
    <t>GOMEZ MANCILLA MANUEL DOMINGO</t>
  </si>
  <si>
    <t>LOCARNO BULA RODRIGO ALBERTO</t>
  </si>
  <si>
    <t>Mecánico</t>
  </si>
  <si>
    <t>TS17</t>
  </si>
  <si>
    <t>LOCKHART BERMUDEZ OSWALDO ANIBAL</t>
  </si>
  <si>
    <t>LOPEZ GRANADOS YESIT ALBERTO</t>
  </si>
  <si>
    <t>Mantenimiento General</t>
  </si>
  <si>
    <t>ORTEGA CABALLERO EINSTEIN LENIN</t>
  </si>
  <si>
    <t>PARRA DE LA HOZ EDWIN JAVIER</t>
  </si>
  <si>
    <t>SALCEDO PADILLA LUIS EDUARDO</t>
  </si>
  <si>
    <t>TS11</t>
  </si>
  <si>
    <t>CASTRO GARCIA DONYS JOSE</t>
  </si>
  <si>
    <t xml:space="preserve">Técnico Electricista </t>
  </si>
  <si>
    <t>GUERRERO FERNANDEZ EDGARDO RAFAEL</t>
  </si>
  <si>
    <t>Técnico Electricista</t>
  </si>
  <si>
    <t>TS14</t>
  </si>
  <si>
    <t>HERNANDEZ CASTRO JOSE JOAQUIN</t>
  </si>
  <si>
    <t>VALENCIA ROJAS JAVIER ENRIQUE</t>
  </si>
  <si>
    <t>Electricista</t>
  </si>
  <si>
    <t>ALVAREZ MARTINEZ HECTOR HORACIO</t>
  </si>
  <si>
    <t>Conductor</t>
  </si>
  <si>
    <t>BARRAZA PERTUZ EDGARDO RAMON</t>
  </si>
  <si>
    <t>CADENA GOMEZ ROBERTO</t>
  </si>
  <si>
    <t>GOMEZ LUIS CARLOS</t>
  </si>
  <si>
    <t>HERRERA MORALES VICTOR MANUEL</t>
  </si>
  <si>
    <t>NIÑO VILLA LORENZO</t>
  </si>
  <si>
    <t>RODRIGUEZ GARCIA CARLOS JULIO</t>
  </si>
  <si>
    <t>SAMUDIO MEDINA MARCOS AURELIO</t>
  </si>
  <si>
    <t>MEDRANO BERRIO MISAEL</t>
  </si>
  <si>
    <t>Técnico Conductor</t>
  </si>
  <si>
    <t>GUERRERO ZAMBRANO DELCY  SOCORRO</t>
  </si>
  <si>
    <t>Auxiliar Registro y Control Documentación</t>
  </si>
  <si>
    <t>MURCIA PAEZ ANA LILIA</t>
  </si>
  <si>
    <t>AA10</t>
  </si>
  <si>
    <t>OCHOA VALLE MAYRA ALEJANDRA</t>
  </si>
  <si>
    <t>BUSTAMANTE SALCEDO JOSE JOAQUIN</t>
  </si>
  <si>
    <t>Técnico Delineante de Arquitectura</t>
  </si>
  <si>
    <t>PINZON GARCIA HERMAN DE JESUS</t>
  </si>
  <si>
    <t>Técnico Fotógrafo</t>
  </si>
  <si>
    <t>MEJIA PACHECO EDUARDO RAMIRO</t>
  </si>
  <si>
    <t>Sastre</t>
  </si>
  <si>
    <t>NAVARRO ESCORCIA ALEJANDRO FIDEL</t>
  </si>
  <si>
    <t>Calzado de calle para caballero,   orientador espiritual  según especificaciones NTMD-0361</t>
  </si>
  <si>
    <t>DISEÑO 1. Uniforme servicios generales clima cálido femenino, según especificaciones Técnicas JEMPP-CEDE4-DIETE-ET-04695/INT-0 numeral 3.1.8.1</t>
  </si>
  <si>
    <t>DISEÑO 2. Uniforme servicios generales clima cálido femenino, según especificaciones Técnicas JEMPP-CEDE4-DIETE-ET-04695/INT-0 numeral 3.1.8.2</t>
  </si>
  <si>
    <t>DISEÑO 3. Uniforme servicios generales clima cálido femenino, según especificaciones Técnicas JEMPP-CEDE4-DIETE-ET-04695/INT-0 numeral 3.1.8.3</t>
  </si>
  <si>
    <t>DISEÑO 1. Uniforme servicios generales clima cálido masculino, según especificaciones Técnicas JEMPP-CEDE4-DIETE-ET-04695/INT-0 numeral 3.1.11.1</t>
  </si>
  <si>
    <t>DISEÑO 2. Uniforme servicios generales clima cálido masculino, según especificaciones Técnicas JEMPP-CEDE4-DIETE-ET-04695/INT-0 numeral 3.1.11.2</t>
  </si>
  <si>
    <t>DISEÑO 3. Uniforme servicios generales clima cálido masculino, según especificaciones Técnicas JEMPP-CEDE4-DIETE-ET-04695/INT-0 numeral 3.1.11.3</t>
  </si>
  <si>
    <t>Calzado para personal femenino aseo  según especificaciones ET- PN - 207 (2011-08-17)</t>
  </si>
  <si>
    <t>DISEÑO 1. Uniforme estilista personal masculino clima cálido, según especificaciones Técnicas JEMPP-CEDE4-DIETE-ET-04695/INT-0 numeral 3.1.5</t>
  </si>
  <si>
    <t>DISEÑO 2. Uniforme estilista personal masculino clima cálido, según especificaciones Técnicas JEMPP-CEDE4-DIETE-ET-04695/INT-0 numeral 3.1.6</t>
  </si>
  <si>
    <t>DISEÑO 3. Uniforme estilista personal masculino clima cálido, según especificaciones Técnicas JEMPP-CEDE4-DIETE-ET-04695/INT-0 numeral 3.1.7</t>
  </si>
  <si>
    <t>Calzado para personal  femenino peluqueria según especificaciones ET- PN - 207 (2011-08-17)</t>
  </si>
  <si>
    <t>Calzado para personal  masculino peluqueria según especificaciones ET- PN - 207 (2011-08-17)</t>
  </si>
  <si>
    <t>DISEÑO 1. Uniforme para cocinero, según especificaciones Técnicas JEMPP-CEDE4-DIETE-ET-04689/INT-0 numeral 3.1.1 - 3.1.2 - 3.1.2.1 - 3.1.2.2 - 3.1.2.3</t>
  </si>
  <si>
    <t>DISEÑO 2. Uniforme para panadero, según especificaciones Técnicas JEMPP-CEDE4-DIETE-ET-04689/INT-0 numeral 3.1.3 - 3.1.3.1 - 3.1.3.2 -3.1.3.3 - 3.1.3.4 -  3.1.3.5</t>
  </si>
  <si>
    <t>Calzado para personal femenino cocina según especificaciones ET-PN-207-PONAL</t>
  </si>
  <si>
    <t xml:space="preserve">DISEÑO 1. Uniforme para  personal femenino cafeterias, mesa y bar, según especificaciones Técnicas JEMPP-CEDE4-DIETE-ET-04685/INT-0 numeral 3.1.2.1 </t>
  </si>
  <si>
    <t xml:space="preserve">DISEÑO 2. Uniforme para  personal femenino cafeterias, mesa y bar, según especificaciones Técnicas JEMPP-CEDE4-DIETE-ET-04685/INT-0 numeral 3.1.2.2 </t>
  </si>
  <si>
    <t xml:space="preserve">DISEÑO 3. Uniforme para  personal femenino cafeterias, mesa y bar, según especificaciones Técnicas JEMPP-CEDE4-DIETE-ET-04685/INT-0 numeral 3.1.2.3 </t>
  </si>
  <si>
    <t xml:space="preserve">DISEÑO 2. Uniforme para  personal masculino cafeterias, mesa y bar, según especificaciones Técnicas JEMPP-CEDE4-DIETE-ET-04685/INT-0 numeral 3.1.3.2 </t>
  </si>
  <si>
    <t xml:space="preserve">DISEÑO 3. Uniforme para  personal masculino cafeterias, mesa y bar, según especificaciones Técnicas JEMPP-CEDE4-DIETE-ET-04685/INT-0 numeral 3.1.3.3 </t>
  </si>
  <si>
    <t>DISEÑO 3. Uniforme azul cobalto y camisa rosada personal de músicos, compuesto por chaleco, camisa y pantalón, según especificaciones Técnicas JEMPP-CEDE4-DIETE-ET-04692/INT-0 numeral 3.1.5</t>
  </si>
  <si>
    <t>Calzado de calle para caballero formal según especificaciones MTMD-0361, numeral 3.1.3.1</t>
  </si>
  <si>
    <t>OVEROL ENTERIZO, según especificaciones Técnicas NTMD-0084-A2</t>
  </si>
  <si>
    <t>Botín en cuero para operario según especificaciones técnicas  NTMD-0125-A3</t>
  </si>
  <si>
    <t>OVEROL DE TRABAJO CON RESISTENCIA A LA LLAMA, según especificaciones Técnicas NTMD-0247-A1</t>
  </si>
  <si>
    <t>Bota de seguridad dieléctricas según especificaciones técnicas  JEMPP-COPER-DIPSE-SST-ET-04579/SST-0</t>
  </si>
  <si>
    <t>BOTA DE COMBATE TIPO DESIERTO MEDIA CAÑA EN CUERO Y LONA BIDENSIDAD según especificaciones MTMD-0292-A1</t>
  </si>
  <si>
    <t>BATA AZUL CLARA, según especificaciones Técnicas JEMPP-CEDE4-DIETE-ET-04684/INT-0 numeral 3.1.13.2 - 3.2.2</t>
  </si>
  <si>
    <t>CHALECO  PARA FOTOGRAFO, según especificaciones Técnicas JEMPP-CEDE4-DIETE-NTMD-04688/INT 0</t>
  </si>
  <si>
    <t xml:space="preserve">BATA PARA PERSONAL OPERARIOS (SASTRE), según especificaciones Técnicas JEMPP-CEDE4-DIETE-ET-04686/INT-0 numeral 3.1.2 </t>
  </si>
  <si>
    <t>M</t>
  </si>
  <si>
    <t>PRESUPUESTO</t>
  </si>
  <si>
    <t>GRADO</t>
  </si>
  <si>
    <t>GENERO</t>
  </si>
  <si>
    <t>Calzado para personal Masculino aseo  según especificaciones ET- PN - 207 (2011-08-17)</t>
  </si>
  <si>
    <t>F</t>
  </si>
  <si>
    <t>Calzado para personal femenino Cafeteria según especificaciones NTMD 0233 y 0268</t>
  </si>
  <si>
    <t>DISEÑO 1. Uniforme para  personal masculino cafeterias, mesa y bar, según especificaciones Técnicas JEMPP-CEDE4-DIETE-ET-04685/INT-0 numeral 3.1.3.1</t>
  </si>
  <si>
    <t>Calzado para personal masculino (cocina y cafetería) según especificaciones NTMD 0233 y 0268</t>
  </si>
  <si>
    <t xml:space="preserve">Pantalón Habano, según especificaciones Técnicas JEMPP-CEDE4-DIETE-FTPT-00169/INT-0 </t>
  </si>
  <si>
    <t xml:space="preserve">Camiseta tipo polo, según especificaciones Técnicas JEMPP-CEDE4-DIETE-FTPT-00173/INT-0 </t>
  </si>
  <si>
    <t xml:space="preserve">Chaleco Habano, según especificaciones Técnicas JEMPP-CEDE4-DIETE-FTPT-00177/INT-0 </t>
  </si>
  <si>
    <t xml:space="preserve">DISEÑO 4. Uniforme base gris azul cuadros principes de Gales personal de musicos, compuesto por chaleco, camisa y pantalón, según especificaciones Técnicas JEMPP-CEDE4-DIETE-ET-04692/INT-0 numeral 3.1.6 </t>
  </si>
  <si>
    <t xml:space="preserve">DISEÑO 5. Uniformes para musicos  compuesto por Saco Sastre , según especificaciones Técnicas JEMPP-CEDE4-DIETE-ET-04692/INT-0 numeral 3.1.7, pantalón y camisa  según especificaciones del numeral 3.1.5 </t>
  </si>
  <si>
    <t xml:space="preserve">Traje para orientador espiritual, compuesto por Alba,  Estola,  Cleriman y Cingulo, según especificaciones Técnicas JEMPP-CEDE4-DIETE-ET-046935/INT-0 </t>
  </si>
  <si>
    <t>Orientador Espiritual Unidades</t>
  </si>
  <si>
    <t>DISEÑO 1. Uniforme  personal femenino Estilistas  clima cálido, según especificaciones Técnicas JEMPP-CEDE4-DIETE-ET-04695/INT-0 numeral 3.1.2</t>
  </si>
  <si>
    <t>DISEÑO 2. Uniforme  personal femenino Estilistas  clima cálido, según especificaciones Técnicas JEMPP-CEDE4-DIETE-ET-04695/INT-0 numeral 3.1.3</t>
  </si>
  <si>
    <t>DISEÑO 3. Uniforme  personal femenino Estilistas  clima cálido, según especificaciones Técnicas JEMPP-CEDE4-DIETE-ET-04695/INT-0 numeral 3.1.4</t>
  </si>
  <si>
    <t>Auxiliar de Archivo</t>
  </si>
  <si>
    <t>No.</t>
  </si>
  <si>
    <t>Calzado para personal masculino cocina y panaderia  según especificaciones ET-PN-207-PONAL</t>
  </si>
  <si>
    <t>PRECIO UNITARIO DE REFERENCIA</t>
  </si>
  <si>
    <t>A-02-02-01-002-008-02  PRENDAS DE VESTIR (EXCEPTO PRENDAS DE PIEL)</t>
  </si>
  <si>
    <t>ITEM</t>
  </si>
  <si>
    <t>CÓDIGO DANE</t>
  </si>
  <si>
    <t>UNSPSC (CCE)</t>
  </si>
  <si>
    <t xml:space="preserve">DESCRIPCIÓN DEL BIEN Y/O SERVICIO </t>
  </si>
  <si>
    <t>UNIDAD MEDIDA</t>
  </si>
  <si>
    <t>PAR</t>
  </si>
  <si>
    <t>Calzado para personal masculino aseo  según especificaciones ET- PN - 207 (2011-08-17)</t>
  </si>
  <si>
    <t>Calzado casual para dama, Cafeteria, mesa y Bar, según especificaciones NTMD 0361</t>
  </si>
  <si>
    <t xml:space="preserve">DISEÑO 1. Uniforme para  personal masculino cafeterias, mesa y bar, según especificaciones Técnicas JEMPP-CEDE4-DIETE-ET-04685/INT-0 numeral 3.1.3.1 </t>
  </si>
  <si>
    <t>Calzado casual para caballero Cafeteria, mesa y Bar según especificaciones NTMD 0361</t>
  </si>
  <si>
    <t>Calzado para personal masculino cocina y panaderia según especificaciones ET-PN-207-PONAL</t>
  </si>
  <si>
    <t xml:space="preserve">Dotación personal conductores: Pantalón Habano, según especificaciones Técnicas JEMPP-CEDE4-DIETE-FTPT-00169/INT-0  </t>
  </si>
  <si>
    <t xml:space="preserve">Dotación personal conductores:Camiseta tipo polo, según especificaciones Técnicas JEMPP-CEDE4-DIETE-FTPT-00173/INT-0 </t>
  </si>
  <si>
    <t xml:space="preserve">Dotación personal conductores: Chaleco Habano, según especificaciones Técnicas JEMPP-CEDE4-DIETE-FTPT-00177/INT-0 </t>
  </si>
  <si>
    <t>DISEÑO 4. Uniforme base gris azul cuadros principes de Gales personal de musicos, compuesto por chaleco, camisa y pantalón, según especificaciones Técnicas JEMPP-CEDE4-DIETE-ET-04692/INT-0 numeral 3.1.6</t>
  </si>
  <si>
    <t>DISEÑO 5. Uniformes para musicos  compuesto por Saco Sastre , según especificaciones Técnicas JEMPP-CEDE4-DIETE-ET-04692/INT-0 numeral 3.1.7, pantalón y camisa  según especificaciones del numeral 3.1.5</t>
  </si>
  <si>
    <t xml:space="preserve">Traje para orientador espiritual, compuesto por Alba,  Estola,  Cleriman y Cingulo, según especificaciones Técnicas JEMPP-CEDE4-DIETE-ET-04693/INT-0 </t>
  </si>
  <si>
    <t>DISEÑO 1. Uniforme estilista femenino, según especificaciones Técnicas JEMPP-CEDE4-DIETE-ET-04695/INT-0 numeral 3.1.2</t>
  </si>
  <si>
    <t>DISEÑO 2. Uniforme estilista femenino, según especificaciones Técnicas JEMPP-CEDE4-DIETE-ET-04695/INT-0 numeral 3.1.3</t>
  </si>
  <si>
    <t>DISEÑO 3. Uniforme estilista femenino, según especificaciones Técnicas JEMPP-CEDE4-DIETE-ET-04695/INT-0 numeral 3.1.4</t>
  </si>
  <si>
    <t>CANT. MINIMAS A ADQUIRIR</t>
  </si>
  <si>
    <t>Proyectado Adquirir</t>
  </si>
  <si>
    <t>Limitación</t>
  </si>
  <si>
    <t>Cantidad</t>
  </si>
  <si>
    <t>%</t>
  </si>
  <si>
    <t>Total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</si>
</sst>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#,##0.00_ ;[Red]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68">
    <xf numFmtId="0" fontId="0" fillId="0" borderId="0" xfId="0"/>
    <xf numFmtId="43" fontId="7" fillId="2" borderId="0" xfId="5" applyFont="1" applyFill="1"/>
    <xf numFmtId="0" fontId="7" fillId="2" borderId="0" xfId="4" applyFont="1" applyFill="1"/>
    <xf numFmtId="0" fontId="5" fillId="5" borderId="2" xfId="4" applyFont="1" applyFill="1" applyBorder="1" applyAlignment="1">
      <alignment horizontal="center" vertical="center" wrapText="1"/>
    </xf>
    <xf numFmtId="43" fontId="5" fillId="5" borderId="2" xfId="5" applyFont="1" applyFill="1" applyBorder="1" applyAlignment="1">
      <alignment horizontal="center" vertical="center" wrapText="1"/>
    </xf>
    <xf numFmtId="43" fontId="4" fillId="2" borderId="2" xfId="5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4" fillId="2" borderId="2" xfId="4" applyFont="1" applyFill="1" applyBorder="1" applyAlignment="1">
      <alignment horizontal="left" vertical="center" wrapText="1"/>
    </xf>
    <xf numFmtId="0" fontId="4" fillId="0" borderId="2" xfId="4" applyFont="1" applyFill="1" applyBorder="1" applyAlignment="1">
      <alignment horizontal="center" vertical="center"/>
    </xf>
    <xf numFmtId="0" fontId="5" fillId="5" borderId="3" xfId="4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0" fontId="6" fillId="3" borderId="6" xfId="4" applyFont="1" applyFill="1" applyBorder="1" applyAlignment="1">
      <alignment horizontal="center" vertical="center"/>
    </xf>
    <xf numFmtId="0" fontId="6" fillId="3" borderId="7" xfId="4" applyFont="1" applyFill="1" applyBorder="1" applyAlignment="1">
      <alignment horizontal="center" vertical="center"/>
    </xf>
    <xf numFmtId="43" fontId="7" fillId="0" borderId="0" xfId="5" applyFont="1" applyFill="1"/>
    <xf numFmtId="0" fontId="7" fillId="0" borderId="0" xfId="4" applyFont="1" applyFill="1"/>
    <xf numFmtId="43" fontId="6" fillId="6" borderId="1" xfId="5" applyFont="1" applyFill="1" applyBorder="1"/>
    <xf numFmtId="43" fontId="7" fillId="0" borderId="0" xfId="5" applyFont="1" applyFill="1" applyAlignment="1">
      <alignment horizontal="center" vertical="center"/>
    </xf>
    <xf numFmtId="165" fontId="7" fillId="0" borderId="0" xfId="4" applyNumberFormat="1" applyFont="1" applyFill="1" applyAlignment="1">
      <alignment horizontal="center" vertical="center"/>
    </xf>
    <xf numFmtId="43" fontId="7" fillId="2" borderId="0" xfId="5" applyFont="1" applyFill="1" applyAlignment="1">
      <alignment horizontal="center" vertical="center"/>
    </xf>
    <xf numFmtId="165" fontId="7" fillId="2" borderId="0" xfId="4" applyNumberFormat="1" applyFont="1" applyFill="1" applyAlignment="1">
      <alignment horizontal="center" vertical="center"/>
    </xf>
    <xf numFmtId="43" fontId="6" fillId="2" borderId="1" xfId="5" applyFont="1" applyFill="1" applyBorder="1" applyAlignment="1">
      <alignment horizontal="center" vertical="center"/>
    </xf>
    <xf numFmtId="0" fontId="6" fillId="0" borderId="0" xfId="4" applyFont="1" applyFill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8" borderId="12" xfId="8" applyFont="1" applyFill="1" applyBorder="1" applyAlignment="1">
      <alignment horizontal="justify" vertical="justify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8" borderId="16" xfId="8" applyFont="1" applyFill="1" applyBorder="1" applyAlignment="1">
      <alignment horizontal="justify" vertical="justify" wrapText="1"/>
    </xf>
    <xf numFmtId="0" fontId="4" fillId="2" borderId="14" xfId="0" applyFont="1" applyFill="1" applyBorder="1" applyAlignment="1">
      <alignment horizontal="center" vertical="center" wrapText="1"/>
    </xf>
    <xf numFmtId="0" fontId="4" fillId="8" borderId="17" xfId="8" applyFont="1" applyFill="1" applyBorder="1" applyAlignment="1">
      <alignment horizontal="justify" vertical="justify" wrapText="1"/>
    </xf>
    <xf numFmtId="0" fontId="4" fillId="9" borderId="17" xfId="8" applyFont="1" applyFill="1" applyBorder="1" applyAlignment="1">
      <alignment horizontal="justify" vertical="justify" wrapText="1"/>
    </xf>
    <xf numFmtId="0" fontId="4" fillId="2" borderId="17" xfId="0" applyFont="1" applyFill="1" applyBorder="1" applyAlignment="1">
      <alignment horizontal="justify" vertical="center" wrapText="1"/>
    </xf>
    <xf numFmtId="0" fontId="4" fillId="8" borderId="18" xfId="8" applyFont="1" applyFill="1" applyBorder="1" applyAlignment="1">
      <alignment horizontal="justify" vertical="justify" wrapText="1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2" borderId="20" xfId="8" applyFont="1" applyFill="1" applyBorder="1" applyAlignment="1">
      <alignment horizontal="justify" vertical="justify" wrapText="1"/>
    </xf>
    <xf numFmtId="0" fontId="5" fillId="7" borderId="8" xfId="0" applyFont="1" applyFill="1" applyBorder="1" applyAlignment="1" applyProtection="1">
      <alignment horizontal="center" vertical="center" wrapText="1"/>
      <protection locked="0"/>
    </xf>
    <xf numFmtId="0" fontId="4" fillId="2" borderId="21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/>
    <xf numFmtId="0" fontId="5" fillId="10" borderId="21" xfId="0" applyFont="1" applyFill="1" applyBorder="1" applyAlignment="1" applyProtection="1">
      <alignment horizontal="center" vertical="center" wrapText="1"/>
      <protection locked="0"/>
    </xf>
    <xf numFmtId="0" fontId="8" fillId="11" borderId="8" xfId="0" applyFont="1" applyFill="1" applyBorder="1" applyAlignment="1" applyProtection="1">
      <alignment vertical="center" wrapText="1"/>
      <protection locked="0"/>
    </xf>
    <xf numFmtId="0" fontId="8" fillId="11" borderId="9" xfId="0" applyFont="1" applyFill="1" applyBorder="1" applyAlignment="1" applyProtection="1">
      <alignment vertical="center" wrapText="1"/>
      <protection locked="0"/>
    </xf>
    <xf numFmtId="0" fontId="10" fillId="11" borderId="9" xfId="0" applyFont="1" applyFill="1" applyBorder="1" applyAlignment="1" applyProtection="1">
      <alignment horizontal="center" wrapText="1"/>
      <protection locked="0"/>
    </xf>
    <xf numFmtId="0" fontId="0" fillId="11" borderId="10" xfId="0" applyFont="1" applyFill="1" applyBorder="1"/>
    <xf numFmtId="0" fontId="0" fillId="11" borderId="22" xfId="0" applyFont="1" applyFill="1" applyBorder="1" applyAlignment="1" applyProtection="1">
      <alignment vertical="center" wrapText="1"/>
      <protection locked="0"/>
    </xf>
    <xf numFmtId="0" fontId="8" fillId="11" borderId="23" xfId="0" applyFont="1" applyFill="1" applyBorder="1" applyAlignment="1" applyProtection="1">
      <alignment horizontal="center" vertical="center" wrapText="1"/>
      <protection locked="0"/>
    </xf>
    <xf numFmtId="0" fontId="6" fillId="12" borderId="24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 applyProtection="1">
      <alignment horizontal="center" vertical="center" wrapText="1"/>
      <protection locked="0"/>
    </xf>
    <xf numFmtId="0" fontId="4" fillId="11" borderId="9" xfId="0" applyFont="1" applyFill="1" applyBorder="1" applyAlignment="1" applyProtection="1">
      <alignment horizontal="center" vertical="center" wrapText="1"/>
      <protection locked="0"/>
    </xf>
    <xf numFmtId="9" fontId="4" fillId="11" borderId="9" xfId="7" applyFont="1" applyFill="1" applyBorder="1" applyAlignment="1" applyProtection="1">
      <alignment horizontal="center" vertical="center" wrapText="1"/>
      <protection locked="0"/>
    </xf>
    <xf numFmtId="0" fontId="11" fillId="11" borderId="9" xfId="0" applyFont="1" applyFill="1" applyBorder="1" applyAlignment="1" applyProtection="1">
      <alignment horizontal="center" vertical="center" wrapText="1"/>
      <protection locked="0"/>
    </xf>
    <xf numFmtId="9" fontId="4" fillId="11" borderId="10" xfId="7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1" xfId="7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12" borderId="9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/>
    </xf>
    <xf numFmtId="0" fontId="8" fillId="7" borderId="9" xfId="0" applyFont="1" applyFill="1" applyBorder="1" applyAlignment="1">
      <alignment horizontal="center"/>
    </xf>
  </cellXfs>
  <cellStyles count="9">
    <cellStyle name="Millares" xfId="5" builtinId="3"/>
    <cellStyle name="Millares 2" xfId="1"/>
    <cellStyle name="Millares 3" xfId="2"/>
    <cellStyle name="Millares 4" xfId="6"/>
    <cellStyle name="Normal" xfId="0" builtinId="0"/>
    <cellStyle name="Normal 2" xfId="4"/>
    <cellStyle name="Normal 2 2" xfId="8"/>
    <cellStyle name="Normal 6" xfId="3"/>
    <cellStyle name="Porcentaje" xfId="7" builtinId="5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0000CC"/>
      <color rgb="FFFF9966"/>
      <color rgb="FF9999FF"/>
      <color rgb="FF99FF33"/>
      <color rgb="FFFFFF66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47625</xdr:rowOff>
    </xdr:from>
    <xdr:to>
      <xdr:col>7</xdr:col>
      <xdr:colOff>571500</xdr:colOff>
      <xdr:row>0</xdr:row>
      <xdr:rowOff>161925</xdr:rowOff>
    </xdr:to>
    <xdr:sp macro="" textlink="">
      <xdr:nvSpPr>
        <xdr:cNvPr id="2" name="1 Flecha derecha"/>
        <xdr:cNvSpPr/>
      </xdr:nvSpPr>
      <xdr:spPr>
        <a:xfrm>
          <a:off x="9448800" y="47625"/>
          <a:ext cx="352425" cy="114300"/>
        </a:xfrm>
        <a:prstGeom prst="righ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4"/>
  <sheetViews>
    <sheetView topLeftCell="AY91" zoomScaleNormal="100" zoomScaleSheetLayoutView="85" workbookViewId="0">
      <selection activeCell="I93" sqref="I93:BA93"/>
    </sheetView>
  </sheetViews>
  <sheetFormatPr baseColWidth="10" defaultColWidth="18.85546875" defaultRowHeight="15" x14ac:dyDescent="0.25"/>
  <cols>
    <col min="1" max="1" width="18.7109375" style="1" bestFit="1" customWidth="1"/>
    <col min="2" max="2" width="5" style="2" bestFit="1" customWidth="1"/>
    <col min="3" max="3" width="9.42578125" style="2" bestFit="1" customWidth="1"/>
    <col min="4" max="4" width="44.28515625" style="2" bestFit="1" customWidth="1"/>
    <col min="5" max="5" width="12.85546875" style="2" bestFit="1" customWidth="1"/>
    <col min="6" max="6" width="10.7109375" style="2" bestFit="1" customWidth="1"/>
    <col min="7" max="7" width="37.42578125" style="2" bestFit="1" customWidth="1"/>
    <col min="8" max="8" width="9.85546875" style="2" bestFit="1" customWidth="1"/>
    <col min="9" max="53" width="33.85546875" style="2" customWidth="1"/>
    <col min="54" max="54" width="17.85546875" style="21" customWidth="1"/>
    <col min="55" max="55" width="17.85546875" style="22" customWidth="1"/>
    <col min="56" max="16384" width="18.85546875" style="2"/>
  </cols>
  <sheetData>
    <row r="1" spans="1:55" s="17" customFormat="1" ht="15.75" thickBot="1" x14ac:dyDescent="0.3">
      <c r="A1" s="16"/>
      <c r="G1" s="24" t="s">
        <v>192</v>
      </c>
      <c r="I1" s="18">
        <v>114340</v>
      </c>
      <c r="J1" s="18">
        <v>130000</v>
      </c>
      <c r="K1" s="18">
        <v>114340</v>
      </c>
      <c r="L1" s="18">
        <v>57170</v>
      </c>
      <c r="M1" s="18">
        <v>140000</v>
      </c>
      <c r="N1" s="18">
        <v>140000</v>
      </c>
      <c r="O1" s="18">
        <v>140000</v>
      </c>
      <c r="P1" s="18">
        <v>110000</v>
      </c>
      <c r="Q1" s="18">
        <v>200000</v>
      </c>
      <c r="R1" s="18">
        <v>200000</v>
      </c>
      <c r="S1" s="18">
        <v>210000</v>
      </c>
      <c r="T1" s="18">
        <v>120000</v>
      </c>
      <c r="U1" s="18">
        <v>210000</v>
      </c>
      <c r="V1" s="18">
        <v>200000</v>
      </c>
      <c r="W1" s="18">
        <v>210000</v>
      </c>
      <c r="X1" s="18">
        <v>120000</v>
      </c>
      <c r="Y1" s="18">
        <v>189690</v>
      </c>
      <c r="Z1" s="18">
        <v>115000</v>
      </c>
      <c r="AA1" s="18">
        <v>68604</v>
      </c>
      <c r="AB1" s="18">
        <v>150000</v>
      </c>
      <c r="AC1" s="18">
        <v>100000</v>
      </c>
      <c r="AD1" s="18">
        <v>50000</v>
      </c>
      <c r="AE1" s="18">
        <v>85000</v>
      </c>
      <c r="AF1" s="18">
        <v>145000</v>
      </c>
      <c r="AG1" s="18">
        <v>190000</v>
      </c>
      <c r="AH1" s="18">
        <v>171260</v>
      </c>
      <c r="AI1" s="18">
        <v>160000</v>
      </c>
      <c r="AJ1" s="18">
        <v>68604</v>
      </c>
      <c r="AK1" s="18">
        <v>160000</v>
      </c>
      <c r="AL1" s="18">
        <v>190000</v>
      </c>
      <c r="AM1" s="18">
        <v>150000</v>
      </c>
      <c r="AN1" s="18">
        <v>140000</v>
      </c>
      <c r="AO1" s="18">
        <v>400000</v>
      </c>
      <c r="AP1" s="18">
        <v>114340</v>
      </c>
      <c r="AQ1" s="18">
        <v>137208</v>
      </c>
      <c r="AR1" s="18">
        <v>140000</v>
      </c>
      <c r="AS1" s="18">
        <v>137208</v>
      </c>
      <c r="AT1" s="18">
        <v>110000</v>
      </c>
      <c r="AU1" s="18">
        <v>114340</v>
      </c>
      <c r="AV1" s="18">
        <v>114340</v>
      </c>
      <c r="AW1" s="18">
        <v>137208</v>
      </c>
      <c r="AX1" s="18">
        <v>110000</v>
      </c>
      <c r="AY1" s="18">
        <v>60000</v>
      </c>
      <c r="AZ1" s="18">
        <v>65000</v>
      </c>
      <c r="BA1" s="18">
        <v>90000</v>
      </c>
      <c r="BB1" s="19"/>
      <c r="BC1" s="20"/>
    </row>
    <row r="2" spans="1:55" ht="105" x14ac:dyDescent="0.25">
      <c r="A2" s="4" t="s">
        <v>171</v>
      </c>
      <c r="B2" s="3" t="s">
        <v>190</v>
      </c>
      <c r="C2" s="3" t="s">
        <v>172</v>
      </c>
      <c r="D2" s="3" t="s">
        <v>8</v>
      </c>
      <c r="E2" s="3" t="s">
        <v>9</v>
      </c>
      <c r="F2" s="3" t="s">
        <v>173</v>
      </c>
      <c r="G2" s="3" t="s">
        <v>10</v>
      </c>
      <c r="H2" s="3" t="s">
        <v>7</v>
      </c>
      <c r="I2" s="10" t="s">
        <v>140</v>
      </c>
      <c r="J2" s="10" t="s">
        <v>141</v>
      </c>
      <c r="K2" s="10" t="s">
        <v>142</v>
      </c>
      <c r="L2" s="3" t="s">
        <v>146</v>
      </c>
      <c r="M2" s="10" t="s">
        <v>143</v>
      </c>
      <c r="N2" s="3" t="s">
        <v>144</v>
      </c>
      <c r="O2" s="3" t="s">
        <v>145</v>
      </c>
      <c r="P2" s="3" t="s">
        <v>174</v>
      </c>
      <c r="Q2" s="10" t="s">
        <v>155</v>
      </c>
      <c r="R2" s="10" t="s">
        <v>156</v>
      </c>
      <c r="S2" s="10" t="s">
        <v>157</v>
      </c>
      <c r="T2" s="3" t="s">
        <v>176</v>
      </c>
      <c r="U2" s="10" t="s">
        <v>177</v>
      </c>
      <c r="V2" s="10" t="s">
        <v>158</v>
      </c>
      <c r="W2" s="10" t="s">
        <v>159</v>
      </c>
      <c r="X2" s="3" t="s">
        <v>178</v>
      </c>
      <c r="Y2" s="10" t="s">
        <v>152</v>
      </c>
      <c r="Z2" s="3" t="s">
        <v>154</v>
      </c>
      <c r="AA2" s="11" t="s">
        <v>191</v>
      </c>
      <c r="AB2" s="10" t="s">
        <v>153</v>
      </c>
      <c r="AC2" s="10" t="s">
        <v>179</v>
      </c>
      <c r="AD2" s="10" t="s">
        <v>180</v>
      </c>
      <c r="AE2" s="10" t="s">
        <v>181</v>
      </c>
      <c r="AF2" s="3" t="s">
        <v>166</v>
      </c>
      <c r="AG2" s="3" t="s">
        <v>164</v>
      </c>
      <c r="AH2" s="3" t="s">
        <v>165</v>
      </c>
      <c r="AI2" s="3" t="s">
        <v>162</v>
      </c>
      <c r="AJ2" s="3" t="s">
        <v>163</v>
      </c>
      <c r="AK2" s="3" t="s">
        <v>160</v>
      </c>
      <c r="AL2" s="3" t="s">
        <v>182</v>
      </c>
      <c r="AM2" s="10" t="s">
        <v>183</v>
      </c>
      <c r="AN2" s="3" t="s">
        <v>161</v>
      </c>
      <c r="AO2" s="10" t="s">
        <v>184</v>
      </c>
      <c r="AP2" s="3" t="s">
        <v>139</v>
      </c>
      <c r="AQ2" s="10" t="s">
        <v>186</v>
      </c>
      <c r="AR2" s="10" t="s">
        <v>187</v>
      </c>
      <c r="AS2" s="10" t="s">
        <v>188</v>
      </c>
      <c r="AT2" s="3" t="s">
        <v>150</v>
      </c>
      <c r="AU2" s="10" t="s">
        <v>147</v>
      </c>
      <c r="AV2" s="3" t="s">
        <v>148</v>
      </c>
      <c r="AW2" s="3" t="s">
        <v>149</v>
      </c>
      <c r="AX2" s="3" t="s">
        <v>151</v>
      </c>
      <c r="AY2" s="3" t="s">
        <v>167</v>
      </c>
      <c r="AZ2" s="3" t="s">
        <v>169</v>
      </c>
      <c r="BA2" s="3" t="s">
        <v>168</v>
      </c>
    </row>
    <row r="3" spans="1:55" x14ac:dyDescent="0.25">
      <c r="A3" s="5">
        <v>904808</v>
      </c>
      <c r="B3" s="6">
        <v>1</v>
      </c>
      <c r="C3" s="6" t="s">
        <v>22</v>
      </c>
      <c r="D3" s="7" t="s">
        <v>23</v>
      </c>
      <c r="E3" s="6">
        <v>60256952</v>
      </c>
      <c r="F3" s="6" t="s">
        <v>175</v>
      </c>
      <c r="G3" s="8" t="s">
        <v>17</v>
      </c>
      <c r="H3" s="6" t="s">
        <v>0</v>
      </c>
      <c r="I3" s="6">
        <v>1</v>
      </c>
      <c r="J3" s="6">
        <v>1</v>
      </c>
      <c r="K3" s="6">
        <v>1</v>
      </c>
      <c r="L3" s="6">
        <v>3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21">
        <f>+($I$1*I3)+($J$1*J3)+($K$1*K3)+($L$1*L3)+($M$1*M3)+($N$1*N3)+($O$1*O3)+($P$1*P3)+($Q$1*Q3)+($R$1*R3)+($S$1*S3)+($T$1*T3)+($U$1*U3)+($V$1*V3)+($W$1*W3)+($X$1*X3)+($Y$1*Y3)+($Z$1*Z3)+($AA$1*AA3)+($AB$1*AB3)+($AC$1*AC3)+($AD$1*AD3)+($AE$1*AE3)+($AF$1*AF3)+($AG$1*AG3)+($AH$1*AH3)+($AI$1*AI3)+($AJ$1*AJ3)+($AK$1*AK3)+($AL$1*AL3)+($AM$1*AM3)+($AN$1*AN3)+($AO$1*AO3)+($AP$1*AP3)+($AQ$1*AQ3)+($AR$1*AR3)+($AS$1*AS3)+($AT$1*AT3)+($AU$1*AU3)+($AV$1*AV3)+($AW$1*AW3)+($AX$1*AX3)+($AY$1*AY3)+($AZ$1*AZ3)+($BA$1*BA3)</f>
        <v>530190</v>
      </c>
      <c r="BC3" s="22">
        <f t="shared" ref="BC3:BC34" si="0">+A3-BB3</f>
        <v>374618</v>
      </c>
    </row>
    <row r="4" spans="1:55" x14ac:dyDescent="0.25">
      <c r="A4" s="5">
        <v>904808</v>
      </c>
      <c r="B4" s="6">
        <v>2</v>
      </c>
      <c r="C4" s="6" t="s">
        <v>26</v>
      </c>
      <c r="D4" s="7" t="s">
        <v>27</v>
      </c>
      <c r="E4" s="6">
        <v>32694301</v>
      </c>
      <c r="F4" s="6" t="s">
        <v>175</v>
      </c>
      <c r="G4" s="8" t="s">
        <v>17</v>
      </c>
      <c r="H4" s="6" t="s">
        <v>0</v>
      </c>
      <c r="I4" s="6">
        <v>1</v>
      </c>
      <c r="J4" s="6">
        <v>1</v>
      </c>
      <c r="K4" s="6">
        <v>1</v>
      </c>
      <c r="L4" s="6">
        <v>3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21">
        <f t="shared" ref="BB4:BB67" si="1">+($I$1*I4)+($J$1*J4)+($K$1*K4)+($L$1*L4)+($M$1*M4)+($N$1*N4)+($O$1*O4)+($P$1*P4)+($Q$1*Q4)+($R$1*R4)+($S$1*S4)+($T$1*T4)+($U$1*U4)+($V$1*V4)+($W$1*W4)+($X$1*X4)+($Y$1*Y4)+($Z$1*Z4)+($AA$1*AA4)+($AB$1*AB4)+($AC$1*AC4)+($AD$1*AD4)+($AE$1*AE4)+($AF$1*AF4)+($AG$1*AG4)+($AH$1*AH4)+($AI$1*AI4)+($AJ$1*AJ4)+($AK$1*AK4)+($AL$1*AL4)+($AM$1*AM4)+($AN$1*AN4)+($AO$1*AO4)+($AP$1*AP4)+($AQ$1*AQ4)+($AR$1*AR4)+($AS$1*AS4)+($AT$1*AT4)+($AU$1*AU4)+($AV$1*AV4)+($AW$1*AW4)+($AX$1*AX4)+($AY$1*AY4)+($AZ$1*AZ4)+($BA$1*BA4)</f>
        <v>530190</v>
      </c>
      <c r="BC4" s="22">
        <f t="shared" si="0"/>
        <v>374618</v>
      </c>
    </row>
    <row r="5" spans="1:55" x14ac:dyDescent="0.25">
      <c r="A5" s="5">
        <v>904808</v>
      </c>
      <c r="B5" s="6">
        <v>3</v>
      </c>
      <c r="C5" s="6" t="s">
        <v>15</v>
      </c>
      <c r="D5" s="7" t="s">
        <v>30</v>
      </c>
      <c r="E5" s="6">
        <v>1082838595</v>
      </c>
      <c r="F5" s="6" t="s">
        <v>170</v>
      </c>
      <c r="G5" s="8" t="s">
        <v>17</v>
      </c>
      <c r="H5" s="6" t="s">
        <v>0</v>
      </c>
      <c r="I5" s="6">
        <v>0</v>
      </c>
      <c r="J5" s="6">
        <v>0</v>
      </c>
      <c r="K5" s="6">
        <v>0</v>
      </c>
      <c r="L5" s="6">
        <v>0</v>
      </c>
      <c r="M5" s="6">
        <v>1</v>
      </c>
      <c r="N5" s="6">
        <v>1</v>
      </c>
      <c r="O5" s="6">
        <v>1</v>
      </c>
      <c r="P5" s="6">
        <v>3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21">
        <f t="shared" si="1"/>
        <v>750000</v>
      </c>
      <c r="BC5" s="22">
        <f t="shared" si="0"/>
        <v>154808</v>
      </c>
    </row>
    <row r="6" spans="1:55" x14ac:dyDescent="0.25">
      <c r="A6" s="5">
        <v>904808</v>
      </c>
      <c r="B6" s="6">
        <v>4</v>
      </c>
      <c r="C6" s="6" t="s">
        <v>15</v>
      </c>
      <c r="D6" s="7" t="s">
        <v>16</v>
      </c>
      <c r="E6" s="6">
        <v>57428977</v>
      </c>
      <c r="F6" s="6" t="s">
        <v>175</v>
      </c>
      <c r="G6" s="8" t="s">
        <v>17</v>
      </c>
      <c r="H6" s="6" t="s">
        <v>4</v>
      </c>
      <c r="I6" s="6">
        <v>1</v>
      </c>
      <c r="J6" s="6">
        <v>1</v>
      </c>
      <c r="K6" s="6">
        <v>1</v>
      </c>
      <c r="L6" s="6">
        <v>3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21">
        <f t="shared" si="1"/>
        <v>530190</v>
      </c>
      <c r="BC6" s="22">
        <f t="shared" si="0"/>
        <v>374618</v>
      </c>
    </row>
    <row r="7" spans="1:55" x14ac:dyDescent="0.25">
      <c r="A7" s="5">
        <v>904808</v>
      </c>
      <c r="B7" s="6">
        <v>5</v>
      </c>
      <c r="C7" s="6" t="s">
        <v>15</v>
      </c>
      <c r="D7" s="7" t="s">
        <v>19</v>
      </c>
      <c r="E7" s="6">
        <v>1082850054</v>
      </c>
      <c r="F7" s="6" t="s">
        <v>175</v>
      </c>
      <c r="G7" s="8" t="s">
        <v>17</v>
      </c>
      <c r="H7" s="6" t="s">
        <v>4</v>
      </c>
      <c r="I7" s="6">
        <v>1</v>
      </c>
      <c r="J7" s="6">
        <v>1</v>
      </c>
      <c r="K7" s="6">
        <v>1</v>
      </c>
      <c r="L7" s="6">
        <v>3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21">
        <f t="shared" si="1"/>
        <v>530190</v>
      </c>
      <c r="BC7" s="22">
        <f t="shared" si="0"/>
        <v>374618</v>
      </c>
    </row>
    <row r="8" spans="1:55" x14ac:dyDescent="0.25">
      <c r="A8" s="5">
        <v>904808</v>
      </c>
      <c r="B8" s="6">
        <v>6</v>
      </c>
      <c r="C8" s="6" t="s">
        <v>15</v>
      </c>
      <c r="D8" s="7" t="s">
        <v>25</v>
      </c>
      <c r="E8" s="6">
        <v>1082920090</v>
      </c>
      <c r="F8" s="6" t="s">
        <v>175</v>
      </c>
      <c r="G8" s="8" t="s">
        <v>17</v>
      </c>
      <c r="H8" s="6" t="s">
        <v>4</v>
      </c>
      <c r="I8" s="6">
        <v>1</v>
      </c>
      <c r="J8" s="6">
        <v>1</v>
      </c>
      <c r="K8" s="6">
        <v>1</v>
      </c>
      <c r="L8" s="6">
        <v>3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21">
        <f t="shared" si="1"/>
        <v>530190</v>
      </c>
      <c r="BC8" s="22">
        <f t="shared" si="0"/>
        <v>374618</v>
      </c>
    </row>
    <row r="9" spans="1:55" x14ac:dyDescent="0.25">
      <c r="A9" s="5">
        <v>904808</v>
      </c>
      <c r="B9" s="6">
        <v>7</v>
      </c>
      <c r="C9" s="6" t="s">
        <v>22</v>
      </c>
      <c r="D9" s="7" t="s">
        <v>28</v>
      </c>
      <c r="E9" s="6">
        <v>2965365</v>
      </c>
      <c r="F9" s="6" t="s">
        <v>170</v>
      </c>
      <c r="G9" s="8" t="s">
        <v>17</v>
      </c>
      <c r="H9" s="6" t="s">
        <v>4</v>
      </c>
      <c r="I9" s="6">
        <v>0</v>
      </c>
      <c r="J9" s="6">
        <v>0</v>
      </c>
      <c r="K9" s="6">
        <v>0</v>
      </c>
      <c r="L9" s="6">
        <v>0</v>
      </c>
      <c r="M9" s="6">
        <v>1</v>
      </c>
      <c r="N9" s="6">
        <v>1</v>
      </c>
      <c r="O9" s="6">
        <v>1</v>
      </c>
      <c r="P9" s="6">
        <v>3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21">
        <f t="shared" si="1"/>
        <v>750000</v>
      </c>
      <c r="BC9" s="22">
        <f t="shared" si="0"/>
        <v>154808</v>
      </c>
    </row>
    <row r="10" spans="1:55" x14ac:dyDescent="0.25">
      <c r="A10" s="5">
        <v>904808</v>
      </c>
      <c r="B10" s="6">
        <v>8</v>
      </c>
      <c r="C10" s="6" t="s">
        <v>15</v>
      </c>
      <c r="D10" s="7" t="s">
        <v>20</v>
      </c>
      <c r="E10" s="6">
        <v>32873690</v>
      </c>
      <c r="F10" s="6" t="s">
        <v>175</v>
      </c>
      <c r="G10" s="8" t="s">
        <v>17</v>
      </c>
      <c r="H10" s="6" t="s">
        <v>6</v>
      </c>
      <c r="I10" s="6">
        <v>1</v>
      </c>
      <c r="J10" s="6">
        <v>1</v>
      </c>
      <c r="K10" s="6">
        <v>1</v>
      </c>
      <c r="L10" s="6">
        <v>3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21">
        <f t="shared" si="1"/>
        <v>530190</v>
      </c>
      <c r="BC10" s="22">
        <f t="shared" si="0"/>
        <v>374618</v>
      </c>
    </row>
    <row r="11" spans="1:55" x14ac:dyDescent="0.25">
      <c r="A11" s="5">
        <v>904808</v>
      </c>
      <c r="B11" s="6">
        <v>9</v>
      </c>
      <c r="C11" s="6" t="s">
        <v>15</v>
      </c>
      <c r="D11" s="7" t="s">
        <v>21</v>
      </c>
      <c r="E11" s="6">
        <v>30670478</v>
      </c>
      <c r="F11" s="6" t="s">
        <v>175</v>
      </c>
      <c r="G11" s="8" t="s">
        <v>17</v>
      </c>
      <c r="H11" s="6" t="s">
        <v>1</v>
      </c>
      <c r="I11" s="6">
        <v>1</v>
      </c>
      <c r="J11" s="6">
        <v>1</v>
      </c>
      <c r="K11" s="6">
        <v>1</v>
      </c>
      <c r="L11" s="6">
        <v>3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21">
        <f t="shared" si="1"/>
        <v>530190</v>
      </c>
      <c r="BC11" s="22">
        <f t="shared" si="0"/>
        <v>374618</v>
      </c>
    </row>
    <row r="12" spans="1:55" x14ac:dyDescent="0.25">
      <c r="A12" s="5">
        <v>904808</v>
      </c>
      <c r="B12" s="6">
        <v>10</v>
      </c>
      <c r="C12" s="6" t="s">
        <v>15</v>
      </c>
      <c r="D12" s="7" t="s">
        <v>31</v>
      </c>
      <c r="E12" s="6">
        <v>32842647</v>
      </c>
      <c r="F12" s="6" t="s">
        <v>175</v>
      </c>
      <c r="G12" s="8" t="s">
        <v>17</v>
      </c>
      <c r="H12" s="6" t="s">
        <v>1</v>
      </c>
      <c r="I12" s="6">
        <v>1</v>
      </c>
      <c r="J12" s="6">
        <v>1</v>
      </c>
      <c r="K12" s="6">
        <v>1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21">
        <f t="shared" si="1"/>
        <v>530190</v>
      </c>
      <c r="BC12" s="22">
        <f t="shared" si="0"/>
        <v>374618</v>
      </c>
    </row>
    <row r="13" spans="1:55" x14ac:dyDescent="0.25">
      <c r="A13" s="5">
        <v>904808</v>
      </c>
      <c r="B13" s="6">
        <v>11</v>
      </c>
      <c r="C13" s="6" t="s">
        <v>22</v>
      </c>
      <c r="D13" s="7" t="s">
        <v>29</v>
      </c>
      <c r="E13" s="6">
        <v>1047372441</v>
      </c>
      <c r="F13" s="6" t="s">
        <v>175</v>
      </c>
      <c r="G13" s="8" t="s">
        <v>17</v>
      </c>
      <c r="H13" s="6" t="s">
        <v>13</v>
      </c>
      <c r="I13" s="6">
        <v>1</v>
      </c>
      <c r="J13" s="6">
        <v>1</v>
      </c>
      <c r="K13" s="6">
        <v>1</v>
      </c>
      <c r="L13" s="6">
        <v>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21">
        <f t="shared" si="1"/>
        <v>530190</v>
      </c>
      <c r="BC13" s="22">
        <f t="shared" si="0"/>
        <v>374618</v>
      </c>
    </row>
    <row r="14" spans="1:55" x14ac:dyDescent="0.25">
      <c r="A14" s="5">
        <v>904808</v>
      </c>
      <c r="B14" s="6">
        <v>12</v>
      </c>
      <c r="C14" s="6" t="s">
        <v>15</v>
      </c>
      <c r="D14" s="7" t="s">
        <v>18</v>
      </c>
      <c r="E14" s="6">
        <v>40840742</v>
      </c>
      <c r="F14" s="6" t="s">
        <v>175</v>
      </c>
      <c r="G14" s="8" t="s">
        <v>17</v>
      </c>
      <c r="H14" s="6" t="s">
        <v>2</v>
      </c>
      <c r="I14" s="6">
        <v>1</v>
      </c>
      <c r="J14" s="6">
        <v>1</v>
      </c>
      <c r="K14" s="6">
        <v>1</v>
      </c>
      <c r="L14" s="6">
        <v>3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21">
        <f t="shared" si="1"/>
        <v>530190</v>
      </c>
      <c r="BC14" s="22">
        <f t="shared" si="0"/>
        <v>374618</v>
      </c>
    </row>
    <row r="15" spans="1:55" x14ac:dyDescent="0.25">
      <c r="A15" s="5">
        <v>904808</v>
      </c>
      <c r="B15" s="6">
        <v>13</v>
      </c>
      <c r="C15" s="6" t="s">
        <v>15</v>
      </c>
      <c r="D15" s="7" t="s">
        <v>24</v>
      </c>
      <c r="E15" s="6">
        <v>36560283</v>
      </c>
      <c r="F15" s="6" t="s">
        <v>175</v>
      </c>
      <c r="G15" s="8" t="s">
        <v>17</v>
      </c>
      <c r="H15" s="6" t="s">
        <v>2</v>
      </c>
      <c r="I15" s="6">
        <v>1</v>
      </c>
      <c r="J15" s="6">
        <v>1</v>
      </c>
      <c r="K15" s="6">
        <v>1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21">
        <f t="shared" si="1"/>
        <v>530190</v>
      </c>
      <c r="BC15" s="22">
        <f t="shared" si="0"/>
        <v>374618</v>
      </c>
    </row>
    <row r="16" spans="1:55" x14ac:dyDescent="0.25">
      <c r="A16" s="5">
        <v>904808</v>
      </c>
      <c r="B16" s="6">
        <v>14</v>
      </c>
      <c r="C16" s="6" t="s">
        <v>15</v>
      </c>
      <c r="D16" s="7" t="s">
        <v>57</v>
      </c>
      <c r="E16" s="6">
        <v>36563116</v>
      </c>
      <c r="F16" s="6" t="s">
        <v>175</v>
      </c>
      <c r="G16" s="8" t="s">
        <v>62</v>
      </c>
      <c r="H16" s="6" t="s">
        <v>4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1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21">
        <f t="shared" si="1"/>
        <v>970000</v>
      </c>
      <c r="BC16" s="22">
        <f t="shared" si="0"/>
        <v>-65192</v>
      </c>
    </row>
    <row r="17" spans="1:55" x14ac:dyDescent="0.25">
      <c r="A17" s="5">
        <v>904808</v>
      </c>
      <c r="B17" s="6">
        <v>15</v>
      </c>
      <c r="C17" s="6" t="s">
        <v>26</v>
      </c>
      <c r="D17" s="7" t="s">
        <v>61</v>
      </c>
      <c r="E17" s="6">
        <v>22529289</v>
      </c>
      <c r="F17" s="6" t="s">
        <v>175</v>
      </c>
      <c r="G17" s="8" t="s">
        <v>62</v>
      </c>
      <c r="H17" s="6" t="s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1</v>
      </c>
      <c r="R17" s="6">
        <v>1</v>
      </c>
      <c r="S17" s="6">
        <v>1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21">
        <f t="shared" si="1"/>
        <v>970000</v>
      </c>
      <c r="BC17" s="22">
        <f t="shared" si="0"/>
        <v>-65192</v>
      </c>
    </row>
    <row r="18" spans="1:55" x14ac:dyDescent="0.25">
      <c r="A18" s="5">
        <v>904808</v>
      </c>
      <c r="B18" s="6">
        <v>16</v>
      </c>
      <c r="C18" s="6" t="s">
        <v>15</v>
      </c>
      <c r="D18" s="7" t="s">
        <v>53</v>
      </c>
      <c r="E18" s="6">
        <v>73153939</v>
      </c>
      <c r="F18" s="6" t="s">
        <v>170</v>
      </c>
      <c r="G18" s="8" t="s">
        <v>54</v>
      </c>
      <c r="H18" s="6" t="s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1</v>
      </c>
      <c r="V18" s="6">
        <v>1</v>
      </c>
      <c r="W18" s="6">
        <v>1</v>
      </c>
      <c r="X18" s="6">
        <v>3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21">
        <f t="shared" si="1"/>
        <v>980000</v>
      </c>
      <c r="BC18" s="22">
        <f t="shared" si="0"/>
        <v>-75192</v>
      </c>
    </row>
    <row r="19" spans="1:55" x14ac:dyDescent="0.25">
      <c r="A19" s="5">
        <v>904808</v>
      </c>
      <c r="B19" s="6">
        <v>17</v>
      </c>
      <c r="C19" s="6" t="s">
        <v>22</v>
      </c>
      <c r="D19" s="7" t="s">
        <v>55</v>
      </c>
      <c r="E19" s="6">
        <v>73116353</v>
      </c>
      <c r="F19" s="6" t="s">
        <v>170</v>
      </c>
      <c r="G19" s="8" t="s">
        <v>54</v>
      </c>
      <c r="H19" s="6" t="s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1</v>
      </c>
      <c r="V19" s="6">
        <v>1</v>
      </c>
      <c r="W19" s="6">
        <v>1</v>
      </c>
      <c r="X19" s="6">
        <v>3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21">
        <f t="shared" si="1"/>
        <v>980000</v>
      </c>
      <c r="BC19" s="22">
        <f t="shared" si="0"/>
        <v>-75192</v>
      </c>
    </row>
    <row r="20" spans="1:55" x14ac:dyDescent="0.25">
      <c r="A20" s="5">
        <v>904808</v>
      </c>
      <c r="B20" s="6">
        <v>18</v>
      </c>
      <c r="C20" s="6" t="s">
        <v>15</v>
      </c>
      <c r="D20" s="7" t="s">
        <v>56</v>
      </c>
      <c r="E20" s="6">
        <v>36721465</v>
      </c>
      <c r="F20" s="6" t="s">
        <v>175</v>
      </c>
      <c r="G20" s="8" t="s">
        <v>54</v>
      </c>
      <c r="H20" s="6" t="s">
        <v>4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1</v>
      </c>
      <c r="R20" s="6">
        <v>1</v>
      </c>
      <c r="S20" s="6">
        <v>1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21">
        <f t="shared" si="1"/>
        <v>970000</v>
      </c>
      <c r="BC20" s="22">
        <f t="shared" si="0"/>
        <v>-65192</v>
      </c>
    </row>
    <row r="21" spans="1:55" x14ac:dyDescent="0.25">
      <c r="A21" s="5">
        <v>904808</v>
      </c>
      <c r="B21" s="6">
        <v>19</v>
      </c>
      <c r="C21" s="6" t="s">
        <v>26</v>
      </c>
      <c r="D21" s="7" t="s">
        <v>58</v>
      </c>
      <c r="E21" s="6">
        <v>36561300</v>
      </c>
      <c r="F21" s="6" t="s">
        <v>175</v>
      </c>
      <c r="G21" s="8" t="s">
        <v>54</v>
      </c>
      <c r="H21" s="6" t="s">
        <v>4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1</v>
      </c>
      <c r="S21" s="6">
        <v>1</v>
      </c>
      <c r="T21" s="6">
        <v>3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21">
        <f t="shared" si="1"/>
        <v>970000</v>
      </c>
      <c r="BC21" s="22">
        <f t="shared" si="0"/>
        <v>-65192</v>
      </c>
    </row>
    <row r="22" spans="1:55" x14ac:dyDescent="0.25">
      <c r="A22" s="5">
        <v>904808</v>
      </c>
      <c r="B22" s="6">
        <v>20</v>
      </c>
      <c r="C22" s="6" t="s">
        <v>26</v>
      </c>
      <c r="D22" s="7" t="s">
        <v>59</v>
      </c>
      <c r="E22" s="6">
        <v>85463489</v>
      </c>
      <c r="F22" s="6" t="s">
        <v>170</v>
      </c>
      <c r="G22" s="8" t="s">
        <v>54</v>
      </c>
      <c r="H22" s="6" t="s">
        <v>4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1</v>
      </c>
      <c r="W22" s="6">
        <v>1</v>
      </c>
      <c r="X22" s="6">
        <v>3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21">
        <f t="shared" si="1"/>
        <v>980000</v>
      </c>
      <c r="BC22" s="22">
        <f t="shared" si="0"/>
        <v>-75192</v>
      </c>
    </row>
    <row r="23" spans="1:55" x14ac:dyDescent="0.25">
      <c r="A23" s="5">
        <v>904808</v>
      </c>
      <c r="B23" s="6">
        <v>21</v>
      </c>
      <c r="C23" s="6" t="s">
        <v>15</v>
      </c>
      <c r="D23" s="7" t="s">
        <v>60</v>
      </c>
      <c r="E23" s="6">
        <v>1082919370</v>
      </c>
      <c r="F23" s="6" t="s">
        <v>170</v>
      </c>
      <c r="G23" s="8" t="s">
        <v>54</v>
      </c>
      <c r="H23" s="6" t="s">
        <v>4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1</v>
      </c>
      <c r="S23" s="6">
        <v>1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21">
        <f t="shared" si="1"/>
        <v>970000</v>
      </c>
      <c r="BC23" s="22">
        <f t="shared" si="0"/>
        <v>-65192</v>
      </c>
    </row>
    <row r="24" spans="1:55" x14ac:dyDescent="0.25">
      <c r="A24" s="5">
        <v>904808</v>
      </c>
      <c r="B24" s="6">
        <v>22</v>
      </c>
      <c r="C24" s="6" t="s">
        <v>15</v>
      </c>
      <c r="D24" s="7" t="s">
        <v>63</v>
      </c>
      <c r="E24" s="6">
        <v>1082974466</v>
      </c>
      <c r="F24" s="6" t="s">
        <v>170</v>
      </c>
      <c r="G24" s="8" t="s">
        <v>54</v>
      </c>
      <c r="H24" s="6" t="s">
        <v>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1</v>
      </c>
      <c r="W24" s="6">
        <v>1</v>
      </c>
      <c r="X24" s="6">
        <v>3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21">
        <f t="shared" si="1"/>
        <v>980000</v>
      </c>
      <c r="BC24" s="22">
        <f t="shared" si="0"/>
        <v>-75192</v>
      </c>
    </row>
    <row r="25" spans="1:55" x14ac:dyDescent="0.25">
      <c r="A25" s="5">
        <v>904808</v>
      </c>
      <c r="B25" s="6">
        <v>23</v>
      </c>
      <c r="C25" s="6" t="s">
        <v>26</v>
      </c>
      <c r="D25" s="7" t="s">
        <v>43</v>
      </c>
      <c r="E25" s="6">
        <v>36549326</v>
      </c>
      <c r="F25" s="6" t="s">
        <v>175</v>
      </c>
      <c r="G25" s="8" t="s">
        <v>38</v>
      </c>
      <c r="H25" s="6" t="s">
        <v>4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3</v>
      </c>
      <c r="Z25" s="6">
        <v>3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21">
        <f t="shared" si="1"/>
        <v>914070</v>
      </c>
      <c r="BC25" s="22">
        <f t="shared" si="0"/>
        <v>-9262</v>
      </c>
    </row>
    <row r="26" spans="1:55" x14ac:dyDescent="0.25">
      <c r="A26" s="5">
        <v>904808</v>
      </c>
      <c r="B26" s="6">
        <v>24</v>
      </c>
      <c r="C26" s="6" t="s">
        <v>15</v>
      </c>
      <c r="D26" s="7" t="s">
        <v>48</v>
      </c>
      <c r="E26" s="6">
        <v>57291257</v>
      </c>
      <c r="F26" s="6" t="s">
        <v>175</v>
      </c>
      <c r="G26" s="8" t="s">
        <v>38</v>
      </c>
      <c r="H26" s="6" t="s">
        <v>4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3</v>
      </c>
      <c r="Z26" s="6">
        <v>3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21">
        <f t="shared" si="1"/>
        <v>914070</v>
      </c>
      <c r="BC26" s="22">
        <f t="shared" si="0"/>
        <v>-9262</v>
      </c>
    </row>
    <row r="27" spans="1:55" x14ac:dyDescent="0.25">
      <c r="A27" s="5">
        <v>904808</v>
      </c>
      <c r="B27" s="6">
        <v>25</v>
      </c>
      <c r="C27" s="6" t="s">
        <v>15</v>
      </c>
      <c r="D27" s="7" t="s">
        <v>51</v>
      </c>
      <c r="E27" s="6">
        <v>26882141</v>
      </c>
      <c r="F27" s="6" t="s">
        <v>175</v>
      </c>
      <c r="G27" s="8" t="s">
        <v>38</v>
      </c>
      <c r="H27" s="6" t="s">
        <v>4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3</v>
      </c>
      <c r="Z27" s="6">
        <v>3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21">
        <f t="shared" si="1"/>
        <v>914070</v>
      </c>
      <c r="BC27" s="22">
        <f t="shared" si="0"/>
        <v>-9262</v>
      </c>
    </row>
    <row r="28" spans="1:55" x14ac:dyDescent="0.25">
      <c r="A28" s="5">
        <v>904808</v>
      </c>
      <c r="B28" s="6">
        <v>26</v>
      </c>
      <c r="C28" s="6" t="s">
        <v>41</v>
      </c>
      <c r="D28" s="7" t="s">
        <v>42</v>
      </c>
      <c r="E28" s="6">
        <v>9137160</v>
      </c>
      <c r="F28" s="6" t="s">
        <v>170</v>
      </c>
      <c r="G28" s="8" t="s">
        <v>38</v>
      </c>
      <c r="H28" s="6" t="s">
        <v>5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3</v>
      </c>
      <c r="Z28" s="6">
        <v>0</v>
      </c>
      <c r="AA28" s="6">
        <v>3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21">
        <f t="shared" si="1"/>
        <v>774882</v>
      </c>
      <c r="BC28" s="22">
        <f t="shared" si="0"/>
        <v>129926</v>
      </c>
    </row>
    <row r="29" spans="1:55" x14ac:dyDescent="0.25">
      <c r="A29" s="5">
        <v>904808</v>
      </c>
      <c r="B29" s="6">
        <v>27</v>
      </c>
      <c r="C29" s="6" t="s">
        <v>22</v>
      </c>
      <c r="D29" s="7" t="s">
        <v>44</v>
      </c>
      <c r="E29" s="6">
        <v>1040738262</v>
      </c>
      <c r="F29" s="6" t="s">
        <v>175</v>
      </c>
      <c r="G29" s="8" t="s">
        <v>38</v>
      </c>
      <c r="H29" s="6" t="s">
        <v>6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3</v>
      </c>
      <c r="Z29" s="6">
        <v>3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21">
        <f t="shared" si="1"/>
        <v>914070</v>
      </c>
      <c r="BC29" s="22">
        <f t="shared" si="0"/>
        <v>-9262</v>
      </c>
    </row>
    <row r="30" spans="1:55" x14ac:dyDescent="0.25">
      <c r="A30" s="5">
        <v>904808</v>
      </c>
      <c r="B30" s="6">
        <v>28</v>
      </c>
      <c r="C30" s="6" t="s">
        <v>22</v>
      </c>
      <c r="D30" s="7" t="s">
        <v>52</v>
      </c>
      <c r="E30" s="6">
        <v>33197883</v>
      </c>
      <c r="F30" s="6" t="s">
        <v>175</v>
      </c>
      <c r="G30" s="8" t="s">
        <v>38</v>
      </c>
      <c r="H30" s="6" t="s">
        <v>6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3</v>
      </c>
      <c r="Z30" s="6">
        <v>3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21">
        <f t="shared" si="1"/>
        <v>914070</v>
      </c>
      <c r="BC30" s="22">
        <f t="shared" si="0"/>
        <v>-9262</v>
      </c>
    </row>
    <row r="31" spans="1:55" x14ac:dyDescent="0.25">
      <c r="A31" s="5">
        <v>904808</v>
      </c>
      <c r="B31" s="6">
        <v>29</v>
      </c>
      <c r="C31" s="6" t="s">
        <v>15</v>
      </c>
      <c r="D31" s="7" t="s">
        <v>37</v>
      </c>
      <c r="E31" s="6">
        <v>32827946</v>
      </c>
      <c r="F31" s="6" t="s">
        <v>175</v>
      </c>
      <c r="G31" s="8" t="s">
        <v>38</v>
      </c>
      <c r="H31" s="6" t="s">
        <v>1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3</v>
      </c>
      <c r="Z31" s="6">
        <v>3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21">
        <f t="shared" si="1"/>
        <v>914070</v>
      </c>
      <c r="BC31" s="22">
        <f t="shared" si="0"/>
        <v>-9262</v>
      </c>
    </row>
    <row r="32" spans="1:55" x14ac:dyDescent="0.25">
      <c r="A32" s="5">
        <v>904808</v>
      </c>
      <c r="B32" s="6">
        <v>30</v>
      </c>
      <c r="C32" s="6" t="s">
        <v>15</v>
      </c>
      <c r="D32" s="7" t="s">
        <v>39</v>
      </c>
      <c r="E32" s="6">
        <v>32751908</v>
      </c>
      <c r="F32" s="6" t="s">
        <v>175</v>
      </c>
      <c r="G32" s="8" t="s">
        <v>38</v>
      </c>
      <c r="H32" s="6" t="s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3</v>
      </c>
      <c r="Z32" s="6">
        <v>3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21">
        <f t="shared" si="1"/>
        <v>914070</v>
      </c>
      <c r="BC32" s="22">
        <f t="shared" si="0"/>
        <v>-9262</v>
      </c>
    </row>
    <row r="33" spans="1:55" x14ac:dyDescent="0.25">
      <c r="A33" s="5">
        <v>904808</v>
      </c>
      <c r="B33" s="6">
        <v>31</v>
      </c>
      <c r="C33" s="6" t="s">
        <v>15</v>
      </c>
      <c r="D33" s="7" t="s">
        <v>40</v>
      </c>
      <c r="E33" s="6">
        <v>36541662</v>
      </c>
      <c r="F33" s="6" t="s">
        <v>175</v>
      </c>
      <c r="G33" s="8" t="s">
        <v>38</v>
      </c>
      <c r="H33" s="6" t="s">
        <v>1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3</v>
      </c>
      <c r="Z33" s="6">
        <v>3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21">
        <f t="shared" si="1"/>
        <v>914070</v>
      </c>
      <c r="BC33" s="22">
        <f t="shared" si="0"/>
        <v>-9262</v>
      </c>
    </row>
    <row r="34" spans="1:55" x14ac:dyDescent="0.25">
      <c r="A34" s="5">
        <v>904808</v>
      </c>
      <c r="B34" s="6">
        <v>32</v>
      </c>
      <c r="C34" s="6" t="s">
        <v>45</v>
      </c>
      <c r="D34" s="7" t="s">
        <v>46</v>
      </c>
      <c r="E34" s="6">
        <v>80026197</v>
      </c>
      <c r="F34" s="6" t="s">
        <v>170</v>
      </c>
      <c r="G34" s="8" t="s">
        <v>47</v>
      </c>
      <c r="H34" s="6" t="s">
        <v>3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3</v>
      </c>
      <c r="Z34" s="6">
        <v>0</v>
      </c>
      <c r="AA34" s="6">
        <v>3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21">
        <f t="shared" si="1"/>
        <v>774882</v>
      </c>
      <c r="BC34" s="22">
        <f t="shared" si="0"/>
        <v>129926</v>
      </c>
    </row>
    <row r="35" spans="1:55" x14ac:dyDescent="0.25">
      <c r="A35" s="5">
        <v>904808</v>
      </c>
      <c r="B35" s="6">
        <v>33</v>
      </c>
      <c r="C35" s="6" t="s">
        <v>26</v>
      </c>
      <c r="D35" s="7" t="s">
        <v>49</v>
      </c>
      <c r="E35" s="6">
        <v>11311946</v>
      </c>
      <c r="F35" s="6" t="s">
        <v>170</v>
      </c>
      <c r="G35" s="8" t="s">
        <v>50</v>
      </c>
      <c r="H35" s="6" t="s">
        <v>6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3</v>
      </c>
      <c r="AB35" s="6">
        <v>3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21">
        <f t="shared" si="1"/>
        <v>655812</v>
      </c>
      <c r="BC35" s="22">
        <f t="shared" ref="BC35:BC66" si="2">+A35-BB35</f>
        <v>248996</v>
      </c>
    </row>
    <row r="36" spans="1:55" x14ac:dyDescent="0.25">
      <c r="A36" s="5">
        <v>904808</v>
      </c>
      <c r="B36" s="6">
        <v>34</v>
      </c>
      <c r="C36" s="6" t="s">
        <v>26</v>
      </c>
      <c r="D36" s="7" t="s">
        <v>118</v>
      </c>
      <c r="E36" s="6">
        <v>8691544</v>
      </c>
      <c r="F36" s="6" t="s">
        <v>170</v>
      </c>
      <c r="G36" s="8" t="s">
        <v>117</v>
      </c>
      <c r="H36" s="6" t="s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3</v>
      </c>
      <c r="AD36" s="6">
        <v>3</v>
      </c>
      <c r="AE36" s="6">
        <v>3</v>
      </c>
      <c r="AF36" s="6">
        <v>3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21">
        <f t="shared" si="1"/>
        <v>1140000</v>
      </c>
      <c r="BC36" s="22">
        <f t="shared" si="2"/>
        <v>-235192</v>
      </c>
    </row>
    <row r="37" spans="1:55" x14ac:dyDescent="0.25">
      <c r="A37" s="5">
        <v>904808</v>
      </c>
      <c r="B37" s="6">
        <v>35</v>
      </c>
      <c r="C37" s="6" t="s">
        <v>26</v>
      </c>
      <c r="D37" s="7" t="s">
        <v>122</v>
      </c>
      <c r="E37" s="6">
        <v>8815678</v>
      </c>
      <c r="F37" s="6" t="s">
        <v>170</v>
      </c>
      <c r="G37" s="8" t="s">
        <v>117</v>
      </c>
      <c r="H37" s="6" t="s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3</v>
      </c>
      <c r="AD37" s="6">
        <v>3</v>
      </c>
      <c r="AE37" s="6">
        <v>3</v>
      </c>
      <c r="AF37" s="6">
        <v>3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21">
        <f t="shared" si="1"/>
        <v>1140000</v>
      </c>
      <c r="BC37" s="22">
        <f t="shared" si="2"/>
        <v>-235192</v>
      </c>
    </row>
    <row r="38" spans="1:55" x14ac:dyDescent="0.25">
      <c r="A38" s="5">
        <v>904808</v>
      </c>
      <c r="B38" s="6">
        <v>36</v>
      </c>
      <c r="C38" s="6" t="s">
        <v>26</v>
      </c>
      <c r="D38" s="7" t="s">
        <v>123</v>
      </c>
      <c r="E38" s="6">
        <v>11252192</v>
      </c>
      <c r="F38" s="6" t="s">
        <v>170</v>
      </c>
      <c r="G38" s="8" t="s">
        <v>117</v>
      </c>
      <c r="H38" s="6" t="s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3</v>
      </c>
      <c r="AD38" s="6">
        <v>3</v>
      </c>
      <c r="AE38" s="6">
        <v>3</v>
      </c>
      <c r="AF38" s="6">
        <v>3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21">
        <f t="shared" si="1"/>
        <v>1140000</v>
      </c>
      <c r="BC38" s="22">
        <f t="shared" si="2"/>
        <v>-235192</v>
      </c>
    </row>
    <row r="39" spans="1:55" x14ac:dyDescent="0.25">
      <c r="A39" s="5">
        <v>904808</v>
      </c>
      <c r="B39" s="6">
        <v>37</v>
      </c>
      <c r="C39" s="6" t="s">
        <v>22</v>
      </c>
      <c r="D39" s="7" t="s">
        <v>116</v>
      </c>
      <c r="E39" s="6">
        <v>16738315</v>
      </c>
      <c r="F39" s="6" t="s">
        <v>170</v>
      </c>
      <c r="G39" s="8" t="s">
        <v>117</v>
      </c>
      <c r="H39" s="6" t="s">
        <v>4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3</v>
      </c>
      <c r="AD39" s="6">
        <v>3</v>
      </c>
      <c r="AE39" s="6">
        <v>3</v>
      </c>
      <c r="AF39" s="6">
        <v>3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21">
        <f t="shared" si="1"/>
        <v>1140000</v>
      </c>
      <c r="BC39" s="22">
        <f t="shared" si="2"/>
        <v>-235192</v>
      </c>
    </row>
    <row r="40" spans="1:55" x14ac:dyDescent="0.25">
      <c r="A40" s="5">
        <v>904808</v>
      </c>
      <c r="B40" s="6">
        <v>38</v>
      </c>
      <c r="C40" s="6" t="s">
        <v>112</v>
      </c>
      <c r="D40" s="7" t="s">
        <v>125</v>
      </c>
      <c r="E40" s="6">
        <v>19591174</v>
      </c>
      <c r="F40" s="6" t="s">
        <v>170</v>
      </c>
      <c r="G40" s="8" t="s">
        <v>126</v>
      </c>
      <c r="H40" s="6" t="s">
        <v>4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3</v>
      </c>
      <c r="AD40" s="6">
        <v>3</v>
      </c>
      <c r="AE40" s="6">
        <v>3</v>
      </c>
      <c r="AF40" s="6">
        <v>3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21">
        <f t="shared" si="1"/>
        <v>1140000</v>
      </c>
      <c r="BC40" s="22">
        <f t="shared" si="2"/>
        <v>-235192</v>
      </c>
    </row>
    <row r="41" spans="1:55" x14ac:dyDescent="0.25">
      <c r="A41" s="5">
        <v>904808</v>
      </c>
      <c r="B41" s="6">
        <v>39</v>
      </c>
      <c r="C41" s="6" t="s">
        <v>26</v>
      </c>
      <c r="D41" s="7" t="s">
        <v>119</v>
      </c>
      <c r="E41" s="6">
        <v>91341838</v>
      </c>
      <c r="F41" s="6" t="s">
        <v>170</v>
      </c>
      <c r="G41" s="8" t="s">
        <v>117</v>
      </c>
      <c r="H41" s="6" t="s">
        <v>6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3</v>
      </c>
      <c r="AD41" s="6">
        <v>3</v>
      </c>
      <c r="AE41" s="6">
        <v>3</v>
      </c>
      <c r="AF41" s="6">
        <v>3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21">
        <f t="shared" si="1"/>
        <v>1140000</v>
      </c>
      <c r="BC41" s="22">
        <f t="shared" si="2"/>
        <v>-235192</v>
      </c>
    </row>
    <row r="42" spans="1:55" x14ac:dyDescent="0.25">
      <c r="A42" s="5">
        <v>904808</v>
      </c>
      <c r="B42" s="6">
        <v>40</v>
      </c>
      <c r="C42" s="6" t="s">
        <v>26</v>
      </c>
      <c r="D42" s="7" t="s">
        <v>120</v>
      </c>
      <c r="E42" s="6">
        <v>85449685</v>
      </c>
      <c r="F42" s="6" t="s">
        <v>170</v>
      </c>
      <c r="G42" s="8" t="s">
        <v>117</v>
      </c>
      <c r="H42" s="6" t="s">
        <v>1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3</v>
      </c>
      <c r="AD42" s="6">
        <v>3</v>
      </c>
      <c r="AE42" s="6">
        <v>3</v>
      </c>
      <c r="AF42" s="6">
        <v>3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21">
        <f t="shared" si="1"/>
        <v>1140000</v>
      </c>
      <c r="BC42" s="22">
        <f t="shared" si="2"/>
        <v>-235192</v>
      </c>
    </row>
    <row r="43" spans="1:55" x14ac:dyDescent="0.25">
      <c r="A43" s="5">
        <v>904808</v>
      </c>
      <c r="B43" s="6">
        <v>41</v>
      </c>
      <c r="C43" s="6" t="s">
        <v>22</v>
      </c>
      <c r="D43" s="7" t="s">
        <v>121</v>
      </c>
      <c r="E43" s="6">
        <v>72312053</v>
      </c>
      <c r="F43" s="6" t="s">
        <v>170</v>
      </c>
      <c r="G43" s="8" t="s">
        <v>117</v>
      </c>
      <c r="H43" s="6" t="s">
        <v>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3</v>
      </c>
      <c r="AD43" s="6">
        <v>3</v>
      </c>
      <c r="AE43" s="6">
        <v>3</v>
      </c>
      <c r="AF43" s="6">
        <v>3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21">
        <f t="shared" si="1"/>
        <v>1140000</v>
      </c>
      <c r="BC43" s="22">
        <f t="shared" si="2"/>
        <v>-235192</v>
      </c>
    </row>
    <row r="44" spans="1:55" x14ac:dyDescent="0.25">
      <c r="A44" s="5">
        <v>904808</v>
      </c>
      <c r="B44" s="6">
        <v>42</v>
      </c>
      <c r="C44" s="6" t="s">
        <v>26</v>
      </c>
      <c r="D44" s="7" t="s">
        <v>124</v>
      </c>
      <c r="E44" s="6">
        <v>8730329</v>
      </c>
      <c r="F44" s="6" t="s">
        <v>170</v>
      </c>
      <c r="G44" s="8" t="s">
        <v>117</v>
      </c>
      <c r="H44" s="6" t="s">
        <v>1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3</v>
      </c>
      <c r="AD44" s="6">
        <v>3</v>
      </c>
      <c r="AE44" s="6">
        <v>3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21">
        <f t="shared" si="1"/>
        <v>1140000</v>
      </c>
      <c r="BC44" s="22">
        <f t="shared" si="2"/>
        <v>-235192</v>
      </c>
    </row>
    <row r="45" spans="1:55" x14ac:dyDescent="0.25">
      <c r="A45" s="5">
        <v>904808</v>
      </c>
      <c r="B45" s="6">
        <v>43</v>
      </c>
      <c r="C45" s="6" t="s">
        <v>15</v>
      </c>
      <c r="D45" s="7" t="s">
        <v>114</v>
      </c>
      <c r="E45" s="6">
        <v>72136378</v>
      </c>
      <c r="F45" s="6" t="s">
        <v>170</v>
      </c>
      <c r="G45" s="8" t="s">
        <v>115</v>
      </c>
      <c r="H45" s="6" t="s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3</v>
      </c>
      <c r="AH45" s="6">
        <v>3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21">
        <f t="shared" si="1"/>
        <v>1083780</v>
      </c>
      <c r="BC45" s="22">
        <f t="shared" si="2"/>
        <v>-178972</v>
      </c>
    </row>
    <row r="46" spans="1:55" x14ac:dyDescent="0.25">
      <c r="A46" s="5">
        <v>904808</v>
      </c>
      <c r="B46" s="6">
        <v>44</v>
      </c>
      <c r="C46" s="6" t="s">
        <v>107</v>
      </c>
      <c r="D46" s="7" t="s">
        <v>110</v>
      </c>
      <c r="E46" s="6">
        <v>8720683</v>
      </c>
      <c r="F46" s="6" t="s">
        <v>170</v>
      </c>
      <c r="G46" s="8" t="s">
        <v>111</v>
      </c>
      <c r="H46" s="6" t="s">
        <v>6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3</v>
      </c>
      <c r="AH46" s="6">
        <v>3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21">
        <f t="shared" si="1"/>
        <v>1083780</v>
      </c>
      <c r="BC46" s="22">
        <f t="shared" si="2"/>
        <v>-178972</v>
      </c>
    </row>
    <row r="47" spans="1:55" x14ac:dyDescent="0.25">
      <c r="A47" s="5">
        <v>904808</v>
      </c>
      <c r="B47" s="6">
        <v>45</v>
      </c>
      <c r="C47" s="6" t="s">
        <v>112</v>
      </c>
      <c r="D47" s="7" t="s">
        <v>113</v>
      </c>
      <c r="E47" s="6">
        <v>72217489</v>
      </c>
      <c r="F47" s="6" t="s">
        <v>170</v>
      </c>
      <c r="G47" s="8" t="s">
        <v>111</v>
      </c>
      <c r="H47" s="6" t="s">
        <v>1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3</v>
      </c>
      <c r="AH47" s="6">
        <v>3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21">
        <f t="shared" si="1"/>
        <v>1083780</v>
      </c>
      <c r="BC47" s="22">
        <f t="shared" si="2"/>
        <v>-178972</v>
      </c>
    </row>
    <row r="48" spans="1:55" x14ac:dyDescent="0.25">
      <c r="A48" s="5">
        <v>904808</v>
      </c>
      <c r="B48" s="6">
        <v>46</v>
      </c>
      <c r="C48" s="6" t="s">
        <v>107</v>
      </c>
      <c r="D48" s="7" t="s">
        <v>108</v>
      </c>
      <c r="E48" s="6">
        <v>12558076</v>
      </c>
      <c r="F48" s="6" t="s">
        <v>170</v>
      </c>
      <c r="G48" s="8" t="s">
        <v>109</v>
      </c>
      <c r="H48" s="6" t="s">
        <v>4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3</v>
      </c>
      <c r="AH48" s="6">
        <v>3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21">
        <f t="shared" si="1"/>
        <v>1083780</v>
      </c>
      <c r="BC48" s="22">
        <f t="shared" si="2"/>
        <v>-178972</v>
      </c>
    </row>
    <row r="49" spans="1:55" x14ac:dyDescent="0.25">
      <c r="A49" s="5">
        <v>904808</v>
      </c>
      <c r="B49" s="6">
        <v>47</v>
      </c>
      <c r="C49" s="6" t="s">
        <v>15</v>
      </c>
      <c r="D49" s="7" t="s">
        <v>95</v>
      </c>
      <c r="E49" s="6">
        <v>80435513</v>
      </c>
      <c r="F49" s="6" t="s">
        <v>170</v>
      </c>
      <c r="G49" s="8" t="s">
        <v>96</v>
      </c>
      <c r="H49" s="6" t="s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3</v>
      </c>
      <c r="AJ49" s="6">
        <v>3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21">
        <f t="shared" si="1"/>
        <v>685812</v>
      </c>
      <c r="BC49" s="22">
        <f t="shared" si="2"/>
        <v>218996</v>
      </c>
    </row>
    <row r="50" spans="1:55" x14ac:dyDescent="0.25">
      <c r="A50" s="5">
        <v>904808</v>
      </c>
      <c r="B50" s="6">
        <v>48</v>
      </c>
      <c r="C50" s="6" t="s">
        <v>22</v>
      </c>
      <c r="D50" s="7" t="s">
        <v>102</v>
      </c>
      <c r="E50" s="6">
        <v>85458076</v>
      </c>
      <c r="F50" s="6" t="s">
        <v>170</v>
      </c>
      <c r="G50" s="8" t="s">
        <v>103</v>
      </c>
      <c r="H50" s="6" t="s">
        <v>4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3</v>
      </c>
      <c r="AJ50" s="6">
        <v>3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21">
        <f t="shared" si="1"/>
        <v>685812</v>
      </c>
      <c r="BC50" s="22">
        <f t="shared" si="2"/>
        <v>218996</v>
      </c>
    </row>
    <row r="51" spans="1:55" x14ac:dyDescent="0.25">
      <c r="A51" s="5">
        <v>904808</v>
      </c>
      <c r="B51" s="6">
        <v>49</v>
      </c>
      <c r="C51" s="6" t="s">
        <v>15</v>
      </c>
      <c r="D51" s="7" t="s">
        <v>106</v>
      </c>
      <c r="E51" s="6">
        <v>85471999</v>
      </c>
      <c r="F51" s="6" t="s">
        <v>170</v>
      </c>
      <c r="G51" s="8" t="s">
        <v>103</v>
      </c>
      <c r="H51" s="6" t="s">
        <v>4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3</v>
      </c>
      <c r="AJ51" s="6">
        <v>3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21">
        <f t="shared" si="1"/>
        <v>685812</v>
      </c>
      <c r="BC51" s="22">
        <f t="shared" si="2"/>
        <v>218996</v>
      </c>
    </row>
    <row r="52" spans="1:55" x14ac:dyDescent="0.25">
      <c r="A52" s="5">
        <v>904808</v>
      </c>
      <c r="B52" s="6">
        <v>42</v>
      </c>
      <c r="C52" s="6" t="s">
        <v>72</v>
      </c>
      <c r="D52" s="7" t="s">
        <v>98</v>
      </c>
      <c r="E52" s="6">
        <v>85453676</v>
      </c>
      <c r="F52" s="6" t="s">
        <v>170</v>
      </c>
      <c r="G52" s="8" t="s">
        <v>99</v>
      </c>
      <c r="H52" s="6" t="s">
        <v>4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3</v>
      </c>
      <c r="AJ52" s="6">
        <v>3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21">
        <f t="shared" si="1"/>
        <v>685812</v>
      </c>
      <c r="BC52" s="22">
        <f t="shared" si="2"/>
        <v>218996</v>
      </c>
    </row>
    <row r="53" spans="1:55" x14ac:dyDescent="0.25">
      <c r="A53" s="5">
        <v>904808</v>
      </c>
      <c r="B53" s="6">
        <v>43</v>
      </c>
      <c r="C53" s="6" t="s">
        <v>92</v>
      </c>
      <c r="D53" s="7" t="s">
        <v>93</v>
      </c>
      <c r="E53" s="6">
        <v>8509775</v>
      </c>
      <c r="F53" s="6" t="s">
        <v>170</v>
      </c>
      <c r="G53" s="8" t="s">
        <v>94</v>
      </c>
      <c r="H53" s="6" t="s">
        <v>91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3</v>
      </c>
      <c r="AJ53" s="6">
        <v>3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21">
        <f t="shared" si="1"/>
        <v>685812</v>
      </c>
      <c r="BC53" s="22">
        <f t="shared" si="2"/>
        <v>218996</v>
      </c>
    </row>
    <row r="54" spans="1:55" x14ac:dyDescent="0.25">
      <c r="A54" s="5">
        <v>904808</v>
      </c>
      <c r="B54" s="6">
        <v>44</v>
      </c>
      <c r="C54" s="6" t="s">
        <v>45</v>
      </c>
      <c r="D54" s="7" t="s">
        <v>97</v>
      </c>
      <c r="E54" s="6">
        <v>1082878072</v>
      </c>
      <c r="F54" s="6" t="s">
        <v>170</v>
      </c>
      <c r="G54" s="8" t="s">
        <v>94</v>
      </c>
      <c r="H54" s="6" t="s">
        <v>4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3</v>
      </c>
      <c r="AJ54" s="6">
        <v>3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21">
        <f t="shared" si="1"/>
        <v>685812</v>
      </c>
      <c r="BC54" s="22">
        <f t="shared" si="2"/>
        <v>218996</v>
      </c>
    </row>
    <row r="55" spans="1:55" x14ac:dyDescent="0.25">
      <c r="A55" s="5">
        <v>904808</v>
      </c>
      <c r="B55" s="6">
        <v>45</v>
      </c>
      <c r="C55" s="6" t="s">
        <v>100</v>
      </c>
      <c r="D55" s="7" t="s">
        <v>101</v>
      </c>
      <c r="E55" s="6">
        <v>72146874</v>
      </c>
      <c r="F55" s="6" t="s">
        <v>170</v>
      </c>
      <c r="G55" s="8" t="s">
        <v>94</v>
      </c>
      <c r="H55" s="6" t="s">
        <v>6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3</v>
      </c>
      <c r="AJ55" s="6">
        <v>3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21">
        <f t="shared" si="1"/>
        <v>685812</v>
      </c>
      <c r="BC55" s="22">
        <f t="shared" si="2"/>
        <v>218996</v>
      </c>
    </row>
    <row r="56" spans="1:55" x14ac:dyDescent="0.25">
      <c r="A56" s="5">
        <v>904808</v>
      </c>
      <c r="B56" s="6">
        <v>46</v>
      </c>
      <c r="C56" s="6" t="s">
        <v>45</v>
      </c>
      <c r="D56" s="7" t="s">
        <v>104</v>
      </c>
      <c r="E56" s="6">
        <v>8498622</v>
      </c>
      <c r="F56" s="6" t="s">
        <v>170</v>
      </c>
      <c r="G56" s="8" t="s">
        <v>94</v>
      </c>
      <c r="H56" s="6" t="s">
        <v>6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3</v>
      </c>
      <c r="AJ56" s="6">
        <v>3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21">
        <f t="shared" si="1"/>
        <v>685812</v>
      </c>
      <c r="BC56" s="22">
        <f t="shared" si="2"/>
        <v>218996</v>
      </c>
    </row>
    <row r="57" spans="1:55" x14ac:dyDescent="0.25">
      <c r="A57" s="5">
        <v>904808</v>
      </c>
      <c r="B57" s="6">
        <v>47</v>
      </c>
      <c r="C57" s="6" t="s">
        <v>45</v>
      </c>
      <c r="D57" s="7" t="s">
        <v>105</v>
      </c>
      <c r="E57" s="6">
        <v>5135848</v>
      </c>
      <c r="F57" s="6" t="s">
        <v>170</v>
      </c>
      <c r="G57" s="8" t="s">
        <v>94</v>
      </c>
      <c r="H57" s="6" t="s">
        <v>6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3</v>
      </c>
      <c r="AJ57" s="6">
        <v>3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21">
        <f t="shared" si="1"/>
        <v>685812</v>
      </c>
      <c r="BC57" s="22">
        <f t="shared" si="2"/>
        <v>218996</v>
      </c>
    </row>
    <row r="58" spans="1:55" x14ac:dyDescent="0.25">
      <c r="A58" s="5">
        <v>904808</v>
      </c>
      <c r="B58" s="6">
        <v>48</v>
      </c>
      <c r="C58" s="6" t="s">
        <v>15</v>
      </c>
      <c r="D58" s="7" t="s">
        <v>64</v>
      </c>
      <c r="E58" s="6">
        <v>72288697</v>
      </c>
      <c r="F58" s="6" t="s">
        <v>170</v>
      </c>
      <c r="G58" s="8" t="s">
        <v>65</v>
      </c>
      <c r="H58" s="6" t="s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1</v>
      </c>
      <c r="AL58" s="6">
        <v>1</v>
      </c>
      <c r="AM58" s="6">
        <v>1</v>
      </c>
      <c r="AN58" s="6">
        <v>3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21">
        <f t="shared" si="1"/>
        <v>920000</v>
      </c>
      <c r="BC58" s="22">
        <f t="shared" si="2"/>
        <v>-15192</v>
      </c>
    </row>
    <row r="59" spans="1:55" x14ac:dyDescent="0.25">
      <c r="A59" s="5">
        <v>904808</v>
      </c>
      <c r="B59" s="6">
        <v>49</v>
      </c>
      <c r="C59" s="6" t="s">
        <v>15</v>
      </c>
      <c r="D59" s="7" t="s">
        <v>66</v>
      </c>
      <c r="E59" s="6">
        <v>10251168</v>
      </c>
      <c r="F59" s="6" t="s">
        <v>170</v>
      </c>
      <c r="G59" s="8" t="s">
        <v>65</v>
      </c>
      <c r="H59" s="6" t="s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1</v>
      </c>
      <c r="AL59" s="6">
        <v>1</v>
      </c>
      <c r="AM59" s="6">
        <v>1</v>
      </c>
      <c r="AN59" s="6">
        <v>3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21">
        <f t="shared" si="1"/>
        <v>920000</v>
      </c>
      <c r="BC59" s="22">
        <f t="shared" si="2"/>
        <v>-15192</v>
      </c>
    </row>
    <row r="60" spans="1:55" x14ac:dyDescent="0.25">
      <c r="A60" s="5">
        <v>904808</v>
      </c>
      <c r="B60" s="6">
        <v>50</v>
      </c>
      <c r="C60" s="6" t="s">
        <v>15</v>
      </c>
      <c r="D60" s="7" t="s">
        <v>67</v>
      </c>
      <c r="E60" s="6">
        <v>8649799</v>
      </c>
      <c r="F60" s="6" t="s">
        <v>170</v>
      </c>
      <c r="G60" s="8" t="s">
        <v>65</v>
      </c>
      <c r="H60" s="6" t="s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1</v>
      </c>
      <c r="AL60" s="6">
        <v>1</v>
      </c>
      <c r="AM60" s="6">
        <v>1</v>
      </c>
      <c r="AN60" s="6">
        <v>3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21">
        <f t="shared" si="1"/>
        <v>920000</v>
      </c>
      <c r="BC60" s="22">
        <f t="shared" si="2"/>
        <v>-15192</v>
      </c>
    </row>
    <row r="61" spans="1:55" x14ac:dyDescent="0.25">
      <c r="A61" s="5">
        <v>904808</v>
      </c>
      <c r="B61" s="6">
        <v>51</v>
      </c>
      <c r="C61" s="6" t="s">
        <v>26</v>
      </c>
      <c r="D61" s="7" t="s">
        <v>68</v>
      </c>
      <c r="E61" s="6">
        <v>72239127</v>
      </c>
      <c r="F61" s="6" t="s">
        <v>170</v>
      </c>
      <c r="G61" s="8" t="s">
        <v>65</v>
      </c>
      <c r="H61" s="6" t="s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1</v>
      </c>
      <c r="AL61" s="6">
        <v>1</v>
      </c>
      <c r="AM61" s="6">
        <v>1</v>
      </c>
      <c r="AN61" s="6">
        <v>3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21">
        <f t="shared" si="1"/>
        <v>920000</v>
      </c>
      <c r="BC61" s="22">
        <f t="shared" si="2"/>
        <v>-15192</v>
      </c>
    </row>
    <row r="62" spans="1:55" x14ac:dyDescent="0.25">
      <c r="A62" s="5">
        <v>904808</v>
      </c>
      <c r="B62" s="6">
        <v>52</v>
      </c>
      <c r="C62" s="6" t="s">
        <v>15</v>
      </c>
      <c r="D62" s="7" t="s">
        <v>69</v>
      </c>
      <c r="E62" s="6">
        <v>78024722</v>
      </c>
      <c r="F62" s="6" t="s">
        <v>170</v>
      </c>
      <c r="G62" s="8" t="s">
        <v>65</v>
      </c>
      <c r="H62" s="6" t="s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1</v>
      </c>
      <c r="AL62" s="6">
        <v>1</v>
      </c>
      <c r="AM62" s="6">
        <v>1</v>
      </c>
      <c r="AN62" s="6">
        <v>3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21">
        <f t="shared" si="1"/>
        <v>920000</v>
      </c>
      <c r="BC62" s="22">
        <f t="shared" si="2"/>
        <v>-15192</v>
      </c>
    </row>
    <row r="63" spans="1:55" x14ac:dyDescent="0.25">
      <c r="A63" s="5">
        <v>904808</v>
      </c>
      <c r="B63" s="6">
        <v>55</v>
      </c>
      <c r="C63" s="6" t="s">
        <v>15</v>
      </c>
      <c r="D63" s="7" t="s">
        <v>73</v>
      </c>
      <c r="E63" s="6">
        <v>72122621</v>
      </c>
      <c r="F63" s="6" t="s">
        <v>170</v>
      </c>
      <c r="G63" s="8" t="s">
        <v>65</v>
      </c>
      <c r="H63" s="6" t="s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1</v>
      </c>
      <c r="AL63" s="6">
        <v>1</v>
      </c>
      <c r="AM63" s="6">
        <v>1</v>
      </c>
      <c r="AN63" s="6">
        <v>3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21">
        <f t="shared" si="1"/>
        <v>920000</v>
      </c>
      <c r="BC63" s="22">
        <f t="shared" si="2"/>
        <v>-15192</v>
      </c>
    </row>
    <row r="64" spans="1:55" x14ac:dyDescent="0.25">
      <c r="A64" s="5">
        <v>904808</v>
      </c>
      <c r="B64" s="6">
        <v>56</v>
      </c>
      <c r="C64" s="6" t="s">
        <v>15</v>
      </c>
      <c r="D64" s="7" t="s">
        <v>75</v>
      </c>
      <c r="E64" s="6">
        <v>9268119</v>
      </c>
      <c r="F64" s="6" t="s">
        <v>170</v>
      </c>
      <c r="G64" s="8" t="s">
        <v>65</v>
      </c>
      <c r="H64" s="6" t="s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1</v>
      </c>
      <c r="AM64" s="6">
        <v>1</v>
      </c>
      <c r="AN64" s="6">
        <v>3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21">
        <f t="shared" si="1"/>
        <v>920000</v>
      </c>
      <c r="BC64" s="22">
        <f t="shared" si="2"/>
        <v>-15192</v>
      </c>
    </row>
    <row r="65" spans="1:55" x14ac:dyDescent="0.25">
      <c r="A65" s="5">
        <v>904808</v>
      </c>
      <c r="B65" s="6">
        <v>57</v>
      </c>
      <c r="C65" s="6" t="s">
        <v>22</v>
      </c>
      <c r="D65" s="7" t="s">
        <v>76</v>
      </c>
      <c r="E65" s="6">
        <v>1048204676</v>
      </c>
      <c r="F65" s="6" t="s">
        <v>170</v>
      </c>
      <c r="G65" s="8" t="s">
        <v>65</v>
      </c>
      <c r="H65" s="6" t="s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1</v>
      </c>
      <c r="AL65" s="6">
        <v>1</v>
      </c>
      <c r="AM65" s="6">
        <v>1</v>
      </c>
      <c r="AN65" s="6">
        <v>3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21">
        <f t="shared" si="1"/>
        <v>920000</v>
      </c>
      <c r="BC65" s="22">
        <f t="shared" si="2"/>
        <v>-15192</v>
      </c>
    </row>
    <row r="66" spans="1:55" x14ac:dyDescent="0.25">
      <c r="A66" s="5">
        <v>904808</v>
      </c>
      <c r="B66" s="6">
        <v>58</v>
      </c>
      <c r="C66" s="6" t="s">
        <v>15</v>
      </c>
      <c r="D66" s="7" t="s">
        <v>77</v>
      </c>
      <c r="E66" s="6">
        <v>72022066</v>
      </c>
      <c r="F66" s="6" t="s">
        <v>170</v>
      </c>
      <c r="G66" s="8" t="s">
        <v>65</v>
      </c>
      <c r="H66" s="6" t="s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1</v>
      </c>
      <c r="AL66" s="6">
        <v>1</v>
      </c>
      <c r="AM66" s="6">
        <v>1</v>
      </c>
      <c r="AN66" s="6">
        <v>3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21">
        <f t="shared" si="1"/>
        <v>920000</v>
      </c>
      <c r="BC66" s="22">
        <f t="shared" si="2"/>
        <v>-15192</v>
      </c>
    </row>
    <row r="67" spans="1:55" x14ac:dyDescent="0.25">
      <c r="A67" s="5">
        <v>904808</v>
      </c>
      <c r="B67" s="6">
        <v>60</v>
      </c>
      <c r="C67" s="6" t="s">
        <v>22</v>
      </c>
      <c r="D67" s="7" t="s">
        <v>78</v>
      </c>
      <c r="E67" s="6">
        <v>8761067</v>
      </c>
      <c r="F67" s="6" t="s">
        <v>170</v>
      </c>
      <c r="G67" s="8" t="s">
        <v>65</v>
      </c>
      <c r="H67" s="6" t="s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1</v>
      </c>
      <c r="AL67" s="6">
        <v>1</v>
      </c>
      <c r="AM67" s="6">
        <v>1</v>
      </c>
      <c r="AN67" s="6">
        <v>3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21">
        <f t="shared" si="1"/>
        <v>920000</v>
      </c>
      <c r="BC67" s="22">
        <f t="shared" ref="BC67:BC92" si="3">+A67-BB67</f>
        <v>-15192</v>
      </c>
    </row>
    <row r="68" spans="1:55" x14ac:dyDescent="0.25">
      <c r="A68" s="5">
        <v>904808</v>
      </c>
      <c r="B68" s="6">
        <v>61</v>
      </c>
      <c r="C68" s="6" t="s">
        <v>22</v>
      </c>
      <c r="D68" s="7" t="s">
        <v>79</v>
      </c>
      <c r="E68" s="6">
        <v>72169653</v>
      </c>
      <c r="F68" s="6" t="s">
        <v>170</v>
      </c>
      <c r="G68" s="8" t="s">
        <v>65</v>
      </c>
      <c r="H68" s="6" t="s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1</v>
      </c>
      <c r="AN68" s="6">
        <v>3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21">
        <f t="shared" ref="BB68:BB92" si="4">+($I$1*I68)+($J$1*J68)+($K$1*K68)+($L$1*L68)+($M$1*M68)+($N$1*N68)+($O$1*O68)+($P$1*P68)+($Q$1*Q68)+($R$1*R68)+($S$1*S68)+($T$1*T68)+($U$1*U68)+($V$1*V68)+($W$1*W68)+($X$1*X68)+($Y$1*Y68)+($Z$1*Z68)+($AA$1*AA68)+($AB$1*AB68)+($AC$1*AC68)+($AD$1*AD68)+($AE$1*AE68)+($AF$1*AF68)+($AG$1*AG68)+($AH$1*AH68)+($AI$1*AI68)+($AJ$1*AJ68)+($AK$1*AK68)+($AL$1*AL68)+($AM$1*AM68)+($AN$1*AN68)+($AO$1*AO68)+($AP$1*AP68)+($AQ$1*AQ68)+($AR$1*AR68)+($AS$1*AS68)+($AT$1*AT68)+($AU$1*AU68)+($AV$1*AV68)+($AW$1*AW68)+($AX$1*AX68)+($AY$1*AY68)+($AZ$1*AZ68)+($BA$1*BA68)</f>
        <v>920000</v>
      </c>
      <c r="BC68" s="22">
        <f t="shared" si="3"/>
        <v>-15192</v>
      </c>
    </row>
    <row r="69" spans="1:55" x14ac:dyDescent="0.25">
      <c r="A69" s="5">
        <v>904808</v>
      </c>
      <c r="B69" s="6">
        <v>62</v>
      </c>
      <c r="C69" s="6" t="s">
        <v>15</v>
      </c>
      <c r="D69" s="7" t="s">
        <v>80</v>
      </c>
      <c r="E69" s="6">
        <v>73168425</v>
      </c>
      <c r="F69" s="6" t="s">
        <v>170</v>
      </c>
      <c r="G69" s="8" t="s">
        <v>65</v>
      </c>
      <c r="H69" s="6" t="s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1</v>
      </c>
      <c r="AM69" s="6">
        <v>1</v>
      </c>
      <c r="AN69" s="6">
        <v>3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21">
        <f t="shared" si="4"/>
        <v>920000</v>
      </c>
      <c r="BC69" s="22">
        <f t="shared" si="3"/>
        <v>-15192</v>
      </c>
    </row>
    <row r="70" spans="1:55" x14ac:dyDescent="0.25">
      <c r="A70" s="5">
        <v>904808</v>
      </c>
      <c r="B70" s="6">
        <v>63</v>
      </c>
      <c r="C70" s="6" t="s">
        <v>15</v>
      </c>
      <c r="D70" s="7" t="s">
        <v>81</v>
      </c>
      <c r="E70" s="6">
        <v>72196585</v>
      </c>
      <c r="F70" s="6" t="s">
        <v>170</v>
      </c>
      <c r="G70" s="8" t="s">
        <v>65</v>
      </c>
      <c r="H70" s="6" t="s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1</v>
      </c>
      <c r="AM70" s="6">
        <v>1</v>
      </c>
      <c r="AN70" s="6">
        <v>3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21">
        <f t="shared" si="4"/>
        <v>920000</v>
      </c>
      <c r="BC70" s="22">
        <f t="shared" si="3"/>
        <v>-15192</v>
      </c>
    </row>
    <row r="71" spans="1:55" x14ac:dyDescent="0.25">
      <c r="A71" s="5">
        <v>904808</v>
      </c>
      <c r="B71" s="6">
        <v>64</v>
      </c>
      <c r="C71" s="6" t="s">
        <v>15</v>
      </c>
      <c r="D71" s="7" t="s">
        <v>82</v>
      </c>
      <c r="E71" s="6">
        <v>73113520</v>
      </c>
      <c r="F71" s="6" t="s">
        <v>170</v>
      </c>
      <c r="G71" s="8" t="s">
        <v>65</v>
      </c>
      <c r="H71" s="6" t="s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1</v>
      </c>
      <c r="AL71" s="6">
        <v>1</v>
      </c>
      <c r="AM71" s="6">
        <v>1</v>
      </c>
      <c r="AN71" s="6">
        <v>3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21">
        <f t="shared" si="4"/>
        <v>920000</v>
      </c>
      <c r="BC71" s="22">
        <f t="shared" si="3"/>
        <v>-15192</v>
      </c>
    </row>
    <row r="72" spans="1:55" x14ac:dyDescent="0.25">
      <c r="A72" s="5">
        <v>904808</v>
      </c>
      <c r="B72" s="6">
        <v>65</v>
      </c>
      <c r="C72" s="6" t="s">
        <v>15</v>
      </c>
      <c r="D72" s="7" t="s">
        <v>83</v>
      </c>
      <c r="E72" s="6">
        <v>72277044</v>
      </c>
      <c r="F72" s="6" t="s">
        <v>170</v>
      </c>
      <c r="G72" s="8" t="s">
        <v>65</v>
      </c>
      <c r="H72" s="6" t="s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1</v>
      </c>
      <c r="AL72" s="6">
        <v>1</v>
      </c>
      <c r="AM72" s="6">
        <v>1</v>
      </c>
      <c r="AN72" s="6">
        <v>3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21">
        <f t="shared" si="4"/>
        <v>920000</v>
      </c>
      <c r="BC72" s="22">
        <f t="shared" si="3"/>
        <v>-15192</v>
      </c>
    </row>
    <row r="73" spans="1:55" x14ac:dyDescent="0.25">
      <c r="A73" s="5">
        <v>904808</v>
      </c>
      <c r="B73" s="6">
        <v>66</v>
      </c>
      <c r="C73" s="6" t="s">
        <v>22</v>
      </c>
      <c r="D73" s="7" t="s">
        <v>84</v>
      </c>
      <c r="E73" s="6">
        <v>8745724</v>
      </c>
      <c r="F73" s="6" t="s">
        <v>170</v>
      </c>
      <c r="G73" s="8" t="s">
        <v>65</v>
      </c>
      <c r="H73" s="6" t="s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1</v>
      </c>
      <c r="AL73" s="6">
        <v>1</v>
      </c>
      <c r="AM73" s="6">
        <v>1</v>
      </c>
      <c r="AN73" s="6">
        <v>3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21">
        <f t="shared" si="4"/>
        <v>920000</v>
      </c>
      <c r="BC73" s="22">
        <f t="shared" si="3"/>
        <v>-15192</v>
      </c>
    </row>
    <row r="74" spans="1:55" x14ac:dyDescent="0.25">
      <c r="A74" s="5">
        <v>904808</v>
      </c>
      <c r="B74" s="6">
        <v>67</v>
      </c>
      <c r="C74" s="6" t="s">
        <v>22</v>
      </c>
      <c r="D74" s="7" t="s">
        <v>88</v>
      </c>
      <c r="E74" s="6">
        <v>5055909</v>
      </c>
      <c r="F74" s="6" t="s">
        <v>170</v>
      </c>
      <c r="G74" s="8" t="s">
        <v>65</v>
      </c>
      <c r="H74" s="6" t="s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1</v>
      </c>
      <c r="AL74" s="6">
        <v>1</v>
      </c>
      <c r="AM74" s="6">
        <v>1</v>
      </c>
      <c r="AN74" s="6">
        <v>3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21">
        <f t="shared" si="4"/>
        <v>920000</v>
      </c>
      <c r="BC74" s="22">
        <f t="shared" si="3"/>
        <v>-15192</v>
      </c>
    </row>
    <row r="75" spans="1:55" x14ac:dyDescent="0.25">
      <c r="A75" s="5">
        <v>904808</v>
      </c>
      <c r="B75" s="6">
        <v>68</v>
      </c>
      <c r="C75" s="6" t="s">
        <v>22</v>
      </c>
      <c r="D75" s="7" t="s">
        <v>89</v>
      </c>
      <c r="E75" s="6">
        <v>72212975</v>
      </c>
      <c r="F75" s="6" t="s">
        <v>170</v>
      </c>
      <c r="G75" s="8" t="s">
        <v>65</v>
      </c>
      <c r="H75" s="6" t="s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1</v>
      </c>
      <c r="AL75" s="6">
        <v>1</v>
      </c>
      <c r="AM75" s="6">
        <v>1</v>
      </c>
      <c r="AN75" s="6">
        <v>3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21">
        <f t="shared" si="4"/>
        <v>920000</v>
      </c>
      <c r="BC75" s="22">
        <f t="shared" si="3"/>
        <v>-15192</v>
      </c>
    </row>
    <row r="76" spans="1:55" x14ac:dyDescent="0.25">
      <c r="A76" s="5">
        <v>904808</v>
      </c>
      <c r="B76" s="6">
        <v>69</v>
      </c>
      <c r="C76" s="6" t="s">
        <v>85</v>
      </c>
      <c r="D76" s="7" t="s">
        <v>86</v>
      </c>
      <c r="E76" s="6">
        <v>72274527</v>
      </c>
      <c r="F76" s="6" t="s">
        <v>170</v>
      </c>
      <c r="G76" s="8" t="s">
        <v>87</v>
      </c>
      <c r="H76" s="6" t="s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3</v>
      </c>
      <c r="AN76" s="6">
        <v>3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21">
        <f t="shared" si="4"/>
        <v>870000</v>
      </c>
      <c r="BC76" s="22">
        <f t="shared" si="3"/>
        <v>34808</v>
      </c>
    </row>
    <row r="77" spans="1:55" x14ac:dyDescent="0.25">
      <c r="A77" s="5">
        <v>904808</v>
      </c>
      <c r="B77" s="6">
        <v>70</v>
      </c>
      <c r="C77" s="6" t="s">
        <v>45</v>
      </c>
      <c r="D77" s="7" t="s">
        <v>70</v>
      </c>
      <c r="E77" s="6">
        <v>72286571</v>
      </c>
      <c r="F77" s="6" t="s">
        <v>170</v>
      </c>
      <c r="G77" s="8" t="s">
        <v>71</v>
      </c>
      <c r="H77" s="6" t="s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1</v>
      </c>
      <c r="AL77" s="6">
        <v>1</v>
      </c>
      <c r="AM77" s="6">
        <v>1</v>
      </c>
      <c r="AN77" s="6">
        <v>3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21">
        <f t="shared" si="4"/>
        <v>920000</v>
      </c>
      <c r="BC77" s="22">
        <f t="shared" si="3"/>
        <v>-15192</v>
      </c>
    </row>
    <row r="78" spans="1:55" x14ac:dyDescent="0.25">
      <c r="A78" s="5">
        <v>904808</v>
      </c>
      <c r="B78" s="6">
        <v>71</v>
      </c>
      <c r="C78" s="6" t="s">
        <v>45</v>
      </c>
      <c r="D78" s="7" t="s">
        <v>74</v>
      </c>
      <c r="E78" s="6">
        <v>72333653</v>
      </c>
      <c r="F78" s="6" t="s">
        <v>170</v>
      </c>
      <c r="G78" s="8" t="s">
        <v>71</v>
      </c>
      <c r="H78" s="6" t="s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1</v>
      </c>
      <c r="AL78" s="6">
        <v>1</v>
      </c>
      <c r="AM78" s="6">
        <v>1</v>
      </c>
      <c r="AN78" s="6">
        <v>3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21">
        <f t="shared" si="4"/>
        <v>920000</v>
      </c>
      <c r="BC78" s="22">
        <f t="shared" si="3"/>
        <v>-15192</v>
      </c>
    </row>
    <row r="79" spans="1:55" x14ac:dyDescent="0.25">
      <c r="A79" s="5">
        <v>904808</v>
      </c>
      <c r="B79" s="6">
        <v>72</v>
      </c>
      <c r="C79" s="6" t="s">
        <v>45</v>
      </c>
      <c r="D79" s="7" t="s">
        <v>90</v>
      </c>
      <c r="E79" s="6">
        <v>72023309</v>
      </c>
      <c r="F79" s="6" t="s">
        <v>170</v>
      </c>
      <c r="G79" s="8" t="s">
        <v>71</v>
      </c>
      <c r="H79" s="6" t="s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1</v>
      </c>
      <c r="AM79" s="6">
        <v>1</v>
      </c>
      <c r="AN79" s="6">
        <v>3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21">
        <f t="shared" si="4"/>
        <v>920000</v>
      </c>
      <c r="BC79" s="22">
        <f t="shared" si="3"/>
        <v>-15192</v>
      </c>
    </row>
    <row r="80" spans="1:55" x14ac:dyDescent="0.25">
      <c r="A80" s="5">
        <v>904808</v>
      </c>
      <c r="B80" s="6">
        <v>73</v>
      </c>
      <c r="C80" s="6" t="s">
        <v>11</v>
      </c>
      <c r="D80" s="7" t="s">
        <v>14</v>
      </c>
      <c r="E80" s="6">
        <v>72341373</v>
      </c>
      <c r="F80" s="6" t="s">
        <v>170</v>
      </c>
      <c r="G80" s="8" t="s">
        <v>185</v>
      </c>
      <c r="H80" s="6" t="s">
        <v>13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3</v>
      </c>
      <c r="AP80" s="6">
        <v>3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21">
        <f t="shared" si="4"/>
        <v>1543020</v>
      </c>
      <c r="BC80" s="22">
        <f t="shared" si="3"/>
        <v>-638212</v>
      </c>
    </row>
    <row r="81" spans="1:55" x14ac:dyDescent="0.25">
      <c r="A81" s="5">
        <v>904808</v>
      </c>
      <c r="B81" s="6">
        <v>74</v>
      </c>
      <c r="C81" s="6" t="s">
        <v>11</v>
      </c>
      <c r="D81" s="7" t="s">
        <v>12</v>
      </c>
      <c r="E81" s="6">
        <v>4168862</v>
      </c>
      <c r="F81" s="6" t="s">
        <v>170</v>
      </c>
      <c r="G81" s="8" t="s">
        <v>185</v>
      </c>
      <c r="H81" s="6" t="s">
        <v>2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3</v>
      </c>
      <c r="AP81" s="6">
        <v>3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21">
        <f t="shared" si="4"/>
        <v>1543020</v>
      </c>
      <c r="BC81" s="22">
        <f t="shared" si="3"/>
        <v>-638212</v>
      </c>
    </row>
    <row r="82" spans="1:55" x14ac:dyDescent="0.25">
      <c r="A82" s="5">
        <v>904808</v>
      </c>
      <c r="B82" s="6">
        <v>75</v>
      </c>
      <c r="C82" s="6" t="s">
        <v>15</v>
      </c>
      <c r="D82" s="7" t="s">
        <v>32</v>
      </c>
      <c r="E82" s="6">
        <v>39047923</v>
      </c>
      <c r="F82" s="6" t="s">
        <v>175</v>
      </c>
      <c r="G82" s="8" t="s">
        <v>33</v>
      </c>
      <c r="H82" s="6" t="s">
        <v>4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9">
        <v>1</v>
      </c>
      <c r="AR82" s="9">
        <v>1</v>
      </c>
      <c r="AS82" s="9">
        <v>1</v>
      </c>
      <c r="AT82" s="9">
        <v>3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21">
        <f t="shared" si="4"/>
        <v>744416</v>
      </c>
      <c r="BC82" s="22">
        <f t="shared" si="3"/>
        <v>160392</v>
      </c>
    </row>
    <row r="83" spans="1:55" x14ac:dyDescent="0.25">
      <c r="A83" s="5">
        <v>904808</v>
      </c>
      <c r="B83" s="6">
        <v>76</v>
      </c>
      <c r="C83" s="6" t="s">
        <v>15</v>
      </c>
      <c r="D83" s="7" t="s">
        <v>34</v>
      </c>
      <c r="E83" s="6">
        <v>57436193</v>
      </c>
      <c r="F83" s="6" t="s">
        <v>175</v>
      </c>
      <c r="G83" s="8" t="s">
        <v>33</v>
      </c>
      <c r="H83" s="6" t="s">
        <v>4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9">
        <v>1</v>
      </c>
      <c r="AR83" s="9">
        <v>1</v>
      </c>
      <c r="AS83" s="9">
        <v>1</v>
      </c>
      <c r="AT83" s="9">
        <v>3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21">
        <f t="shared" si="4"/>
        <v>744416</v>
      </c>
      <c r="BC83" s="22">
        <f t="shared" si="3"/>
        <v>160392</v>
      </c>
    </row>
    <row r="84" spans="1:55" x14ac:dyDescent="0.25">
      <c r="A84" s="5">
        <v>904808</v>
      </c>
      <c r="B84" s="6">
        <v>77</v>
      </c>
      <c r="C84" s="6" t="s">
        <v>22</v>
      </c>
      <c r="D84" s="7" t="s">
        <v>36</v>
      </c>
      <c r="E84" s="6">
        <v>39098663</v>
      </c>
      <c r="F84" s="6" t="s">
        <v>175</v>
      </c>
      <c r="G84" s="8" t="s">
        <v>33</v>
      </c>
      <c r="H84" s="6" t="s">
        <v>5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9">
        <v>1</v>
      </c>
      <c r="AR84" s="9">
        <v>1</v>
      </c>
      <c r="AS84" s="9">
        <v>1</v>
      </c>
      <c r="AT84" s="9">
        <v>3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21">
        <f t="shared" si="4"/>
        <v>744416</v>
      </c>
      <c r="BC84" s="22">
        <f t="shared" si="3"/>
        <v>160392</v>
      </c>
    </row>
    <row r="85" spans="1:55" x14ac:dyDescent="0.25">
      <c r="A85" s="5">
        <v>904808</v>
      </c>
      <c r="B85" s="6">
        <v>78</v>
      </c>
      <c r="C85" s="6" t="s">
        <v>26</v>
      </c>
      <c r="D85" s="7" t="s">
        <v>35</v>
      </c>
      <c r="E85" s="6">
        <v>72185400</v>
      </c>
      <c r="F85" s="6" t="s">
        <v>170</v>
      </c>
      <c r="G85" s="8" t="s">
        <v>33</v>
      </c>
      <c r="H85" s="6" t="s">
        <v>1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1</v>
      </c>
      <c r="AV85" s="6">
        <v>1</v>
      </c>
      <c r="AW85" s="6">
        <v>1</v>
      </c>
      <c r="AX85" s="6">
        <v>3</v>
      </c>
      <c r="AY85" s="6">
        <v>0</v>
      </c>
      <c r="AZ85" s="6">
        <v>0</v>
      </c>
      <c r="BA85" s="6">
        <v>0</v>
      </c>
      <c r="BB85" s="21">
        <f t="shared" si="4"/>
        <v>695888</v>
      </c>
      <c r="BC85" s="22">
        <f t="shared" si="3"/>
        <v>208920</v>
      </c>
    </row>
    <row r="86" spans="1:55" ht="30" x14ac:dyDescent="0.25">
      <c r="A86" s="5">
        <v>100000</v>
      </c>
      <c r="B86" s="6">
        <v>79</v>
      </c>
      <c r="C86" s="6" t="s">
        <v>15</v>
      </c>
      <c r="D86" s="7" t="s">
        <v>129</v>
      </c>
      <c r="E86" s="6">
        <v>51699342</v>
      </c>
      <c r="F86" s="6" t="s">
        <v>175</v>
      </c>
      <c r="G86" s="8" t="s">
        <v>128</v>
      </c>
      <c r="H86" s="6" t="s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3</v>
      </c>
      <c r="AZ86" s="6">
        <v>0</v>
      </c>
      <c r="BA86" s="6">
        <v>0</v>
      </c>
      <c r="BB86" s="21">
        <f t="shared" si="4"/>
        <v>180000</v>
      </c>
      <c r="BC86" s="22">
        <f t="shared" si="3"/>
        <v>-80000</v>
      </c>
    </row>
    <row r="87" spans="1:55" ht="30" x14ac:dyDescent="0.25">
      <c r="A87" s="5">
        <v>100000</v>
      </c>
      <c r="B87" s="6">
        <v>80</v>
      </c>
      <c r="C87" s="6" t="s">
        <v>15</v>
      </c>
      <c r="D87" s="7" t="s">
        <v>127</v>
      </c>
      <c r="E87" s="6">
        <v>32739938</v>
      </c>
      <c r="F87" s="6" t="s">
        <v>175</v>
      </c>
      <c r="G87" s="8" t="s">
        <v>128</v>
      </c>
      <c r="H87" s="6" t="s">
        <v>1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3</v>
      </c>
      <c r="AZ87" s="6">
        <v>0</v>
      </c>
      <c r="BA87" s="6">
        <v>0</v>
      </c>
      <c r="BB87" s="21">
        <f t="shared" si="4"/>
        <v>180000</v>
      </c>
      <c r="BC87" s="22">
        <f t="shared" si="3"/>
        <v>-80000</v>
      </c>
    </row>
    <row r="88" spans="1:55" x14ac:dyDescent="0.25">
      <c r="A88" s="5">
        <v>200000</v>
      </c>
      <c r="B88" s="6">
        <v>81</v>
      </c>
      <c r="C88" s="6" t="s">
        <v>112</v>
      </c>
      <c r="D88" s="7" t="s">
        <v>132</v>
      </c>
      <c r="E88" s="6">
        <v>8703917</v>
      </c>
      <c r="F88" s="6" t="s">
        <v>170</v>
      </c>
      <c r="G88" s="8" t="s">
        <v>133</v>
      </c>
      <c r="H88" s="6" t="s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3</v>
      </c>
      <c r="AZ88" s="6">
        <v>0</v>
      </c>
      <c r="BA88" s="6">
        <v>0</v>
      </c>
      <c r="BB88" s="21">
        <f t="shared" si="4"/>
        <v>180000</v>
      </c>
      <c r="BC88" s="22">
        <f t="shared" si="3"/>
        <v>20000</v>
      </c>
    </row>
    <row r="89" spans="1:55" x14ac:dyDescent="0.25">
      <c r="A89" s="5">
        <v>200000</v>
      </c>
      <c r="B89" s="6">
        <v>82</v>
      </c>
      <c r="C89" s="6" t="s">
        <v>45</v>
      </c>
      <c r="D89" s="7" t="s">
        <v>134</v>
      </c>
      <c r="E89" s="6">
        <v>13473233</v>
      </c>
      <c r="F89" s="6" t="s">
        <v>170</v>
      </c>
      <c r="G89" s="8" t="s">
        <v>135</v>
      </c>
      <c r="H89" s="6" t="s">
        <v>4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3</v>
      </c>
      <c r="BB89" s="21">
        <f t="shared" si="4"/>
        <v>270000</v>
      </c>
      <c r="BC89" s="22">
        <f t="shared" si="3"/>
        <v>-70000</v>
      </c>
    </row>
    <row r="90" spans="1:55" x14ac:dyDescent="0.25">
      <c r="A90" s="5">
        <v>100000</v>
      </c>
      <c r="B90" s="6">
        <v>83</v>
      </c>
      <c r="C90" s="6" t="s">
        <v>22</v>
      </c>
      <c r="D90" s="7" t="s">
        <v>136</v>
      </c>
      <c r="E90" s="6">
        <v>85467516</v>
      </c>
      <c r="F90" s="6" t="s">
        <v>170</v>
      </c>
      <c r="G90" s="8" t="s">
        <v>137</v>
      </c>
      <c r="H90" s="6" t="s">
        <v>4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3</v>
      </c>
      <c r="BA90" s="6">
        <v>0</v>
      </c>
      <c r="BB90" s="21">
        <f t="shared" si="4"/>
        <v>195000</v>
      </c>
      <c r="BC90" s="22">
        <f t="shared" si="3"/>
        <v>-95000</v>
      </c>
    </row>
    <row r="91" spans="1:55" x14ac:dyDescent="0.25">
      <c r="A91" s="5">
        <v>100000</v>
      </c>
      <c r="B91" s="6">
        <v>84</v>
      </c>
      <c r="C91" s="6" t="s">
        <v>130</v>
      </c>
      <c r="D91" s="7" t="s">
        <v>131</v>
      </c>
      <c r="E91" s="6">
        <v>1082869220</v>
      </c>
      <c r="F91" s="6" t="s">
        <v>175</v>
      </c>
      <c r="G91" s="8" t="s">
        <v>189</v>
      </c>
      <c r="H91" s="6" t="s">
        <v>2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3</v>
      </c>
      <c r="AZ91" s="6">
        <v>0</v>
      </c>
      <c r="BA91" s="6">
        <v>0</v>
      </c>
      <c r="BB91" s="21">
        <f t="shared" si="4"/>
        <v>180000</v>
      </c>
      <c r="BC91" s="22">
        <f t="shared" si="3"/>
        <v>-80000</v>
      </c>
    </row>
    <row r="92" spans="1:55" ht="15.75" thickBot="1" x14ac:dyDescent="0.3">
      <c r="A92" s="5">
        <v>100000</v>
      </c>
      <c r="B92" s="6">
        <v>85</v>
      </c>
      <c r="C92" s="6" t="s">
        <v>15</v>
      </c>
      <c r="D92" s="7" t="s">
        <v>138</v>
      </c>
      <c r="E92" s="6">
        <v>3742375</v>
      </c>
      <c r="F92" s="6" t="s">
        <v>175</v>
      </c>
      <c r="G92" s="8" t="s">
        <v>137</v>
      </c>
      <c r="H92" s="6" t="s">
        <v>1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3</v>
      </c>
      <c r="BA92" s="12">
        <v>0</v>
      </c>
      <c r="BB92" s="21">
        <f t="shared" si="4"/>
        <v>195000</v>
      </c>
      <c r="BC92" s="22">
        <f t="shared" si="3"/>
        <v>-95000</v>
      </c>
    </row>
    <row r="93" spans="1:55" ht="15.75" thickBot="1" x14ac:dyDescent="0.3">
      <c r="I93" s="13">
        <f>SUM(I3:I92)</f>
        <v>11</v>
      </c>
      <c r="J93" s="14">
        <f t="shared" ref="J93:BA93" si="5">SUM(J3:J92)</f>
        <v>11</v>
      </c>
      <c r="K93" s="14">
        <f t="shared" si="5"/>
        <v>11</v>
      </c>
      <c r="L93" s="14">
        <f t="shared" si="5"/>
        <v>33</v>
      </c>
      <c r="M93" s="14">
        <f t="shared" si="5"/>
        <v>2</v>
      </c>
      <c r="N93" s="14">
        <f t="shared" si="5"/>
        <v>2</v>
      </c>
      <c r="O93" s="14">
        <f t="shared" si="5"/>
        <v>2</v>
      </c>
      <c r="P93" s="14">
        <f t="shared" si="5"/>
        <v>6</v>
      </c>
      <c r="Q93" s="14">
        <f t="shared" si="5"/>
        <v>5</v>
      </c>
      <c r="R93" s="14">
        <f t="shared" si="5"/>
        <v>5</v>
      </c>
      <c r="S93" s="14">
        <f t="shared" si="5"/>
        <v>5</v>
      </c>
      <c r="T93" s="14">
        <f t="shared" si="5"/>
        <v>15</v>
      </c>
      <c r="U93" s="14">
        <f t="shared" si="5"/>
        <v>4</v>
      </c>
      <c r="V93" s="14">
        <f t="shared" si="5"/>
        <v>4</v>
      </c>
      <c r="W93" s="14">
        <f t="shared" si="5"/>
        <v>4</v>
      </c>
      <c r="X93" s="14">
        <f t="shared" si="5"/>
        <v>12</v>
      </c>
      <c r="Y93" s="14">
        <f t="shared" si="5"/>
        <v>30</v>
      </c>
      <c r="Z93" s="14">
        <f t="shared" si="5"/>
        <v>24</v>
      </c>
      <c r="AA93" s="14">
        <f t="shared" si="5"/>
        <v>9</v>
      </c>
      <c r="AB93" s="14">
        <f t="shared" si="5"/>
        <v>3</v>
      </c>
      <c r="AC93" s="14">
        <f t="shared" si="5"/>
        <v>27</v>
      </c>
      <c r="AD93" s="14">
        <f t="shared" si="5"/>
        <v>27</v>
      </c>
      <c r="AE93" s="14">
        <f t="shared" si="5"/>
        <v>27</v>
      </c>
      <c r="AF93" s="14">
        <f t="shared" si="5"/>
        <v>27</v>
      </c>
      <c r="AG93" s="14">
        <f t="shared" si="5"/>
        <v>12</v>
      </c>
      <c r="AH93" s="14">
        <f t="shared" si="5"/>
        <v>12</v>
      </c>
      <c r="AI93" s="14">
        <f t="shared" si="5"/>
        <v>27</v>
      </c>
      <c r="AJ93" s="14">
        <f t="shared" si="5"/>
        <v>27</v>
      </c>
      <c r="AK93" s="14">
        <f t="shared" si="5"/>
        <v>21</v>
      </c>
      <c r="AL93" s="14">
        <f t="shared" si="5"/>
        <v>21</v>
      </c>
      <c r="AM93" s="14">
        <f t="shared" si="5"/>
        <v>24</v>
      </c>
      <c r="AN93" s="14">
        <f t="shared" si="5"/>
        <v>66</v>
      </c>
      <c r="AO93" s="14">
        <f t="shared" si="5"/>
        <v>6</v>
      </c>
      <c r="AP93" s="14">
        <f t="shared" si="5"/>
        <v>6</v>
      </c>
      <c r="AQ93" s="14">
        <f t="shared" si="5"/>
        <v>3</v>
      </c>
      <c r="AR93" s="14">
        <f t="shared" si="5"/>
        <v>3</v>
      </c>
      <c r="AS93" s="14">
        <f t="shared" si="5"/>
        <v>3</v>
      </c>
      <c r="AT93" s="14">
        <f t="shared" si="5"/>
        <v>9</v>
      </c>
      <c r="AU93" s="14">
        <f t="shared" si="5"/>
        <v>1</v>
      </c>
      <c r="AV93" s="14">
        <f t="shared" si="5"/>
        <v>1</v>
      </c>
      <c r="AW93" s="14">
        <f t="shared" si="5"/>
        <v>1</v>
      </c>
      <c r="AX93" s="14">
        <f t="shared" si="5"/>
        <v>3</v>
      </c>
      <c r="AY93" s="14">
        <f t="shared" si="5"/>
        <v>12</v>
      </c>
      <c r="AZ93" s="14">
        <f t="shared" si="5"/>
        <v>6</v>
      </c>
      <c r="BA93" s="15">
        <f t="shared" si="5"/>
        <v>3</v>
      </c>
      <c r="BB93" s="23">
        <f>SUM(BB3:BB92)</f>
        <v>73972830</v>
      </c>
    </row>
    <row r="94" spans="1:55" ht="15.75" thickTop="1" x14ac:dyDescent="0.25"/>
  </sheetData>
  <pageMargins left="0.51181102362204722" right="0.51181102362204722" top="0.74803149606299213" bottom="0.74803149606299213" header="0.31496062992125984" footer="0.31496062992125984"/>
  <pageSetup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B1" workbookViewId="0">
      <selection activeCell="B16" sqref="A16:XFD16"/>
    </sheetView>
  </sheetViews>
  <sheetFormatPr baseColWidth="10" defaultRowHeight="15" x14ac:dyDescent="0.25"/>
  <cols>
    <col min="4" max="4" width="55.140625" customWidth="1"/>
    <col min="6" max="6" width="16" customWidth="1"/>
    <col min="10" max="10" width="12.5703125" bestFit="1" customWidth="1"/>
    <col min="11" max="11" width="14" customWidth="1"/>
    <col min="12" max="12" width="13.28515625" bestFit="1" customWidth="1"/>
  </cols>
  <sheetData>
    <row r="1" spans="1:12" ht="15.75" thickBot="1" x14ac:dyDescent="0.3">
      <c r="H1" s="47"/>
      <c r="I1" s="48"/>
      <c r="J1" s="49"/>
      <c r="K1" s="48"/>
      <c r="L1" s="50"/>
    </row>
    <row r="2" spans="1:12" ht="15.75" thickBot="1" x14ac:dyDescent="0.3">
      <c r="H2" s="51"/>
      <c r="I2" s="63" t="s">
        <v>215</v>
      </c>
      <c r="J2" s="64"/>
      <c r="K2" s="65" t="s">
        <v>216</v>
      </c>
      <c r="L2" s="64"/>
    </row>
    <row r="3" spans="1:12" ht="30.75" thickBot="1" x14ac:dyDescent="0.3">
      <c r="A3" s="66" t="s">
        <v>193</v>
      </c>
      <c r="B3" s="67"/>
      <c r="C3" s="67"/>
      <c r="D3" s="67"/>
      <c r="E3" s="67"/>
      <c r="F3" s="45"/>
      <c r="H3" s="52" t="s">
        <v>219</v>
      </c>
      <c r="I3" s="53" t="s">
        <v>217</v>
      </c>
      <c r="J3" s="53" t="s">
        <v>218</v>
      </c>
      <c r="K3" s="53" t="s">
        <v>217</v>
      </c>
      <c r="L3" s="53" t="s">
        <v>218</v>
      </c>
    </row>
    <row r="4" spans="1:12" ht="30.75" thickBot="1" x14ac:dyDescent="0.3">
      <c r="A4" s="25" t="s">
        <v>194</v>
      </c>
      <c r="B4" s="26" t="s">
        <v>195</v>
      </c>
      <c r="C4" s="26" t="s">
        <v>196</v>
      </c>
      <c r="D4" s="26" t="s">
        <v>197</v>
      </c>
      <c r="E4" s="43" t="s">
        <v>198</v>
      </c>
      <c r="F4" s="46" t="s">
        <v>214</v>
      </c>
      <c r="H4" s="54"/>
      <c r="I4" s="55"/>
      <c r="J4" s="56"/>
      <c r="K4" s="57"/>
      <c r="L4" s="58"/>
    </row>
    <row r="5" spans="1:12" ht="45.75" thickBot="1" x14ac:dyDescent="0.3">
      <c r="A5" s="27">
        <v>1</v>
      </c>
      <c r="B5" s="28">
        <v>2823609</v>
      </c>
      <c r="C5" s="27">
        <v>53102704</v>
      </c>
      <c r="D5" s="29" t="s">
        <v>140</v>
      </c>
      <c r="E5" s="30" t="s">
        <v>7</v>
      </c>
      <c r="F5" s="44">
        <v>11</v>
      </c>
      <c r="H5" s="59">
        <v>11</v>
      </c>
      <c r="I5" s="59">
        <f>+F5</f>
        <v>11</v>
      </c>
      <c r="J5" s="60">
        <f t="shared" ref="J5" si="0">+I5/H5</f>
        <v>1</v>
      </c>
      <c r="K5" s="61">
        <f>+ABS(F5-H5)</f>
        <v>0</v>
      </c>
      <c r="L5" s="60">
        <f t="shared" ref="L5" si="1">100%-J5</f>
        <v>0</v>
      </c>
    </row>
    <row r="6" spans="1:12" ht="45.75" thickBot="1" x14ac:dyDescent="0.3">
      <c r="A6" s="32">
        <v>2</v>
      </c>
      <c r="B6" s="33">
        <v>2823609</v>
      </c>
      <c r="C6" s="32">
        <v>53102704</v>
      </c>
      <c r="D6" s="34" t="s">
        <v>141</v>
      </c>
      <c r="E6" s="35" t="s">
        <v>7</v>
      </c>
      <c r="F6" s="31">
        <v>11</v>
      </c>
      <c r="H6" s="59">
        <v>11</v>
      </c>
      <c r="I6" s="59">
        <f t="shared" ref="I6:I49" si="2">+F6</f>
        <v>11</v>
      </c>
      <c r="J6" s="60">
        <f t="shared" ref="J6:J49" si="3">+I6/H6</f>
        <v>1</v>
      </c>
      <c r="K6" s="61">
        <f t="shared" ref="K6:K49" si="4">+ABS(F6-H6)</f>
        <v>0</v>
      </c>
      <c r="L6" s="60">
        <f t="shared" ref="L6:L49" si="5">100%-J6</f>
        <v>0</v>
      </c>
    </row>
    <row r="7" spans="1:12" ht="45.75" thickBot="1" x14ac:dyDescent="0.3">
      <c r="A7" s="32">
        <v>3</v>
      </c>
      <c r="B7" s="33">
        <v>2823609</v>
      </c>
      <c r="C7" s="32">
        <v>53102704</v>
      </c>
      <c r="D7" s="36" t="s">
        <v>142</v>
      </c>
      <c r="E7" s="35" t="s">
        <v>7</v>
      </c>
      <c r="F7" s="31">
        <v>11</v>
      </c>
      <c r="H7" s="59">
        <v>11</v>
      </c>
      <c r="I7" s="59">
        <f t="shared" si="2"/>
        <v>11</v>
      </c>
      <c r="J7" s="60">
        <f t="shared" si="3"/>
        <v>1</v>
      </c>
      <c r="K7" s="61">
        <f t="shared" si="4"/>
        <v>0</v>
      </c>
      <c r="L7" s="60">
        <f t="shared" si="5"/>
        <v>0</v>
      </c>
    </row>
    <row r="8" spans="1:12" ht="30.75" thickBot="1" x14ac:dyDescent="0.3">
      <c r="A8" s="32">
        <v>4</v>
      </c>
      <c r="B8" s="33">
        <v>2824198</v>
      </c>
      <c r="C8" s="32">
        <v>53111600</v>
      </c>
      <c r="D8" s="36" t="s">
        <v>146</v>
      </c>
      <c r="E8" s="35" t="s">
        <v>199</v>
      </c>
      <c r="F8" s="31">
        <v>33</v>
      </c>
      <c r="H8" s="59">
        <v>33</v>
      </c>
      <c r="I8" s="59">
        <f t="shared" si="2"/>
        <v>33</v>
      </c>
      <c r="J8" s="60">
        <f t="shared" si="3"/>
        <v>1</v>
      </c>
      <c r="K8" s="61">
        <f t="shared" si="4"/>
        <v>0</v>
      </c>
      <c r="L8" s="60">
        <f t="shared" si="5"/>
        <v>0</v>
      </c>
    </row>
    <row r="9" spans="1:12" ht="45.75" thickBot="1" x14ac:dyDescent="0.3">
      <c r="A9" s="32">
        <v>5</v>
      </c>
      <c r="B9" s="33">
        <v>2823609</v>
      </c>
      <c r="C9" s="32">
        <v>53102704</v>
      </c>
      <c r="D9" s="36" t="s">
        <v>143</v>
      </c>
      <c r="E9" s="35" t="s">
        <v>7</v>
      </c>
      <c r="F9" s="31">
        <v>2</v>
      </c>
      <c r="H9" s="59">
        <v>2</v>
      </c>
      <c r="I9" s="59">
        <f t="shared" si="2"/>
        <v>2</v>
      </c>
      <c r="J9" s="60">
        <f t="shared" si="3"/>
        <v>1</v>
      </c>
      <c r="K9" s="61">
        <f t="shared" si="4"/>
        <v>0</v>
      </c>
      <c r="L9" s="60">
        <f t="shared" si="5"/>
        <v>0</v>
      </c>
    </row>
    <row r="10" spans="1:12" ht="45.75" thickBot="1" x14ac:dyDescent="0.3">
      <c r="A10" s="32">
        <v>6</v>
      </c>
      <c r="B10" s="33">
        <v>2823609</v>
      </c>
      <c r="C10" s="32">
        <v>53102704</v>
      </c>
      <c r="D10" s="36" t="s">
        <v>144</v>
      </c>
      <c r="E10" s="35" t="s">
        <v>7</v>
      </c>
      <c r="F10" s="31">
        <v>2</v>
      </c>
      <c r="H10" s="59">
        <v>2</v>
      </c>
      <c r="I10" s="59">
        <f t="shared" si="2"/>
        <v>2</v>
      </c>
      <c r="J10" s="60">
        <f t="shared" si="3"/>
        <v>1</v>
      </c>
      <c r="K10" s="61">
        <f t="shared" si="4"/>
        <v>0</v>
      </c>
      <c r="L10" s="60">
        <f t="shared" si="5"/>
        <v>0</v>
      </c>
    </row>
    <row r="11" spans="1:12" ht="45.75" thickBot="1" x14ac:dyDescent="0.3">
      <c r="A11" s="32">
        <v>7</v>
      </c>
      <c r="B11" s="33">
        <v>2823609</v>
      </c>
      <c r="C11" s="32">
        <v>53102704</v>
      </c>
      <c r="D11" s="36" t="s">
        <v>145</v>
      </c>
      <c r="E11" s="35" t="s">
        <v>7</v>
      </c>
      <c r="F11" s="31">
        <v>2</v>
      </c>
      <c r="H11" s="59">
        <v>2</v>
      </c>
      <c r="I11" s="59">
        <f t="shared" si="2"/>
        <v>2</v>
      </c>
      <c r="J11" s="60">
        <f t="shared" si="3"/>
        <v>1</v>
      </c>
      <c r="K11" s="61">
        <f t="shared" si="4"/>
        <v>0</v>
      </c>
      <c r="L11" s="60">
        <f t="shared" si="5"/>
        <v>0</v>
      </c>
    </row>
    <row r="12" spans="1:12" ht="30.75" thickBot="1" x14ac:dyDescent="0.3">
      <c r="A12" s="32">
        <v>8</v>
      </c>
      <c r="B12" s="33">
        <v>2824198</v>
      </c>
      <c r="C12" s="32">
        <v>53111600</v>
      </c>
      <c r="D12" s="36" t="s">
        <v>200</v>
      </c>
      <c r="E12" s="35" t="s">
        <v>199</v>
      </c>
      <c r="F12" s="31">
        <v>6</v>
      </c>
      <c r="H12" s="59">
        <v>6</v>
      </c>
      <c r="I12" s="59">
        <f t="shared" si="2"/>
        <v>6</v>
      </c>
      <c r="J12" s="60">
        <f t="shared" si="3"/>
        <v>1</v>
      </c>
      <c r="K12" s="61">
        <f t="shared" si="4"/>
        <v>0</v>
      </c>
      <c r="L12" s="60">
        <f t="shared" si="5"/>
        <v>0</v>
      </c>
    </row>
    <row r="13" spans="1:12" ht="45.75" thickBot="1" x14ac:dyDescent="0.3">
      <c r="A13" s="32">
        <v>9</v>
      </c>
      <c r="B13" s="33">
        <v>2823609</v>
      </c>
      <c r="C13" s="32">
        <v>53102704</v>
      </c>
      <c r="D13" s="36" t="s">
        <v>155</v>
      </c>
      <c r="E13" s="35" t="s">
        <v>7</v>
      </c>
      <c r="F13" s="31">
        <v>5</v>
      </c>
      <c r="H13" s="59">
        <v>5</v>
      </c>
      <c r="I13" s="59">
        <f t="shared" si="2"/>
        <v>5</v>
      </c>
      <c r="J13" s="60">
        <f t="shared" si="3"/>
        <v>1</v>
      </c>
      <c r="K13" s="61">
        <f t="shared" si="4"/>
        <v>0</v>
      </c>
      <c r="L13" s="60">
        <f t="shared" si="5"/>
        <v>0</v>
      </c>
    </row>
    <row r="14" spans="1:12" ht="45.75" thickBot="1" x14ac:dyDescent="0.3">
      <c r="A14" s="32">
        <v>10</v>
      </c>
      <c r="B14" s="33">
        <v>2823609</v>
      </c>
      <c r="C14" s="32">
        <v>53102704</v>
      </c>
      <c r="D14" s="36" t="s">
        <v>156</v>
      </c>
      <c r="E14" s="35" t="s">
        <v>7</v>
      </c>
      <c r="F14" s="31">
        <v>5</v>
      </c>
      <c r="H14" s="59">
        <v>5</v>
      </c>
      <c r="I14" s="59">
        <f t="shared" si="2"/>
        <v>5</v>
      </c>
      <c r="J14" s="60">
        <f t="shared" si="3"/>
        <v>1</v>
      </c>
      <c r="K14" s="61">
        <f t="shared" si="4"/>
        <v>0</v>
      </c>
      <c r="L14" s="60">
        <f t="shared" si="5"/>
        <v>0</v>
      </c>
    </row>
    <row r="15" spans="1:12" ht="45.75" thickBot="1" x14ac:dyDescent="0.3">
      <c r="A15" s="32">
        <v>11</v>
      </c>
      <c r="B15" s="33">
        <v>2823609</v>
      </c>
      <c r="C15" s="32">
        <v>53102704</v>
      </c>
      <c r="D15" s="36" t="s">
        <v>157</v>
      </c>
      <c r="E15" s="35" t="s">
        <v>7</v>
      </c>
      <c r="F15" s="31">
        <v>5</v>
      </c>
      <c r="H15" s="59">
        <v>5</v>
      </c>
      <c r="I15" s="59">
        <f t="shared" si="2"/>
        <v>5</v>
      </c>
      <c r="J15" s="60">
        <f t="shared" si="3"/>
        <v>1</v>
      </c>
      <c r="K15" s="61">
        <f t="shared" si="4"/>
        <v>0</v>
      </c>
      <c r="L15" s="60">
        <f t="shared" si="5"/>
        <v>0</v>
      </c>
    </row>
    <row r="16" spans="1:12" ht="30.75" thickBot="1" x14ac:dyDescent="0.3">
      <c r="A16" s="32">
        <v>12</v>
      </c>
      <c r="B16" s="33">
        <v>2824198</v>
      </c>
      <c r="C16" s="32">
        <v>53111600</v>
      </c>
      <c r="D16" s="37" t="s">
        <v>201</v>
      </c>
      <c r="E16" s="35" t="s">
        <v>199</v>
      </c>
      <c r="F16" s="31">
        <v>10</v>
      </c>
      <c r="H16" s="59">
        <v>15</v>
      </c>
      <c r="I16" s="59">
        <f t="shared" si="2"/>
        <v>10</v>
      </c>
      <c r="J16" s="60">
        <f t="shared" si="3"/>
        <v>0.66666666666666663</v>
      </c>
      <c r="K16" s="62">
        <f t="shared" si="4"/>
        <v>5</v>
      </c>
      <c r="L16" s="60">
        <f t="shared" si="5"/>
        <v>0.33333333333333337</v>
      </c>
    </row>
    <row r="17" spans="1:12" ht="45.75" thickBot="1" x14ac:dyDescent="0.3">
      <c r="A17" s="32">
        <v>13</v>
      </c>
      <c r="B17" s="33">
        <v>2823609</v>
      </c>
      <c r="C17" s="32">
        <v>53102704</v>
      </c>
      <c r="D17" s="36" t="s">
        <v>202</v>
      </c>
      <c r="E17" s="35" t="s">
        <v>7</v>
      </c>
      <c r="F17" s="31">
        <v>4</v>
      </c>
      <c r="H17" s="59">
        <v>4</v>
      </c>
      <c r="I17" s="59">
        <f t="shared" si="2"/>
        <v>4</v>
      </c>
      <c r="J17" s="60">
        <f t="shared" si="3"/>
        <v>1</v>
      </c>
      <c r="K17" s="61">
        <f t="shared" si="4"/>
        <v>0</v>
      </c>
      <c r="L17" s="60">
        <f t="shared" si="5"/>
        <v>0</v>
      </c>
    </row>
    <row r="18" spans="1:12" ht="45.75" thickBot="1" x14ac:dyDescent="0.3">
      <c r="A18" s="32">
        <v>14</v>
      </c>
      <c r="B18" s="33">
        <v>2823609</v>
      </c>
      <c r="C18" s="32">
        <v>53102704</v>
      </c>
      <c r="D18" s="36" t="s">
        <v>158</v>
      </c>
      <c r="E18" s="35" t="s">
        <v>7</v>
      </c>
      <c r="F18" s="31">
        <v>4</v>
      </c>
      <c r="H18" s="59">
        <v>4</v>
      </c>
      <c r="I18" s="59">
        <f t="shared" si="2"/>
        <v>4</v>
      </c>
      <c r="J18" s="60">
        <f t="shared" si="3"/>
        <v>1</v>
      </c>
      <c r="K18" s="61">
        <f t="shared" si="4"/>
        <v>0</v>
      </c>
      <c r="L18" s="60">
        <f t="shared" si="5"/>
        <v>0</v>
      </c>
    </row>
    <row r="19" spans="1:12" ht="45.75" thickBot="1" x14ac:dyDescent="0.3">
      <c r="A19" s="32">
        <v>15</v>
      </c>
      <c r="B19" s="33">
        <v>2823609</v>
      </c>
      <c r="C19" s="32">
        <v>53102704</v>
      </c>
      <c r="D19" s="36" t="s">
        <v>159</v>
      </c>
      <c r="E19" s="35" t="s">
        <v>7</v>
      </c>
      <c r="F19" s="31">
        <v>4</v>
      </c>
      <c r="H19" s="59">
        <v>4</v>
      </c>
      <c r="I19" s="59">
        <f t="shared" si="2"/>
        <v>4</v>
      </c>
      <c r="J19" s="60">
        <f t="shared" si="3"/>
        <v>1</v>
      </c>
      <c r="K19" s="61">
        <f t="shared" si="4"/>
        <v>0</v>
      </c>
      <c r="L19" s="60">
        <f t="shared" si="5"/>
        <v>0</v>
      </c>
    </row>
    <row r="20" spans="1:12" ht="30.75" thickBot="1" x14ac:dyDescent="0.3">
      <c r="A20" s="32">
        <v>16</v>
      </c>
      <c r="B20" s="33">
        <v>2824198</v>
      </c>
      <c r="C20" s="32">
        <v>53111600</v>
      </c>
      <c r="D20" s="37" t="s">
        <v>203</v>
      </c>
      <c r="E20" s="35" t="s">
        <v>199</v>
      </c>
      <c r="F20" s="31">
        <v>8</v>
      </c>
      <c r="H20" s="59">
        <v>12</v>
      </c>
      <c r="I20" s="59">
        <f t="shared" si="2"/>
        <v>8</v>
      </c>
      <c r="J20" s="60">
        <f t="shared" si="3"/>
        <v>0.66666666666666663</v>
      </c>
      <c r="K20" s="62">
        <f t="shared" si="4"/>
        <v>4</v>
      </c>
      <c r="L20" s="60">
        <f t="shared" si="5"/>
        <v>0.33333333333333337</v>
      </c>
    </row>
    <row r="21" spans="1:12" ht="45.75" thickBot="1" x14ac:dyDescent="0.3">
      <c r="A21" s="32">
        <v>17</v>
      </c>
      <c r="B21" s="33">
        <v>2823609</v>
      </c>
      <c r="C21" s="32">
        <v>53102704</v>
      </c>
      <c r="D21" s="36" t="s">
        <v>152</v>
      </c>
      <c r="E21" s="35" t="s">
        <v>7</v>
      </c>
      <c r="F21" s="31">
        <v>30</v>
      </c>
      <c r="H21" s="59">
        <v>30</v>
      </c>
      <c r="I21" s="59">
        <f t="shared" si="2"/>
        <v>30</v>
      </c>
      <c r="J21" s="60">
        <f t="shared" si="3"/>
        <v>1</v>
      </c>
      <c r="K21" s="61">
        <f t="shared" si="4"/>
        <v>0</v>
      </c>
      <c r="L21" s="60">
        <f t="shared" si="5"/>
        <v>0</v>
      </c>
    </row>
    <row r="22" spans="1:12" ht="30.75" thickBot="1" x14ac:dyDescent="0.3">
      <c r="A22" s="32">
        <v>18</v>
      </c>
      <c r="B22" s="33">
        <v>2824198</v>
      </c>
      <c r="C22" s="32">
        <v>53111600</v>
      </c>
      <c r="D22" s="37" t="s">
        <v>154</v>
      </c>
      <c r="E22" s="35" t="s">
        <v>199</v>
      </c>
      <c r="F22" s="31">
        <v>16</v>
      </c>
      <c r="H22" s="59">
        <v>24</v>
      </c>
      <c r="I22" s="59">
        <f t="shared" si="2"/>
        <v>16</v>
      </c>
      <c r="J22" s="60">
        <f t="shared" si="3"/>
        <v>0.66666666666666663</v>
      </c>
      <c r="K22" s="62">
        <f t="shared" si="4"/>
        <v>8</v>
      </c>
      <c r="L22" s="60">
        <f t="shared" si="5"/>
        <v>0.33333333333333337</v>
      </c>
    </row>
    <row r="23" spans="1:12" ht="30.75" thickBot="1" x14ac:dyDescent="0.3">
      <c r="A23" s="32">
        <v>19</v>
      </c>
      <c r="B23" s="33">
        <v>2824198</v>
      </c>
      <c r="C23" s="32">
        <v>53111600</v>
      </c>
      <c r="D23" s="37" t="s">
        <v>204</v>
      </c>
      <c r="E23" s="35" t="s">
        <v>199</v>
      </c>
      <c r="F23" s="31">
        <v>9</v>
      </c>
      <c r="H23" s="59">
        <v>9</v>
      </c>
      <c r="I23" s="59">
        <f t="shared" si="2"/>
        <v>9</v>
      </c>
      <c r="J23" s="60">
        <f t="shared" si="3"/>
        <v>1</v>
      </c>
      <c r="K23" s="61">
        <f t="shared" si="4"/>
        <v>0</v>
      </c>
      <c r="L23" s="60">
        <f t="shared" si="5"/>
        <v>0</v>
      </c>
    </row>
    <row r="24" spans="1:12" ht="45.75" thickBot="1" x14ac:dyDescent="0.3">
      <c r="A24" s="32">
        <v>20</v>
      </c>
      <c r="B24" s="33">
        <v>2823609</v>
      </c>
      <c r="C24" s="32">
        <v>53102704</v>
      </c>
      <c r="D24" s="36" t="s">
        <v>153</v>
      </c>
      <c r="E24" s="35" t="s">
        <v>7</v>
      </c>
      <c r="F24" s="31">
        <v>3</v>
      </c>
      <c r="H24" s="59">
        <v>3</v>
      </c>
      <c r="I24" s="59">
        <f t="shared" si="2"/>
        <v>3</v>
      </c>
      <c r="J24" s="60">
        <f t="shared" si="3"/>
        <v>1</v>
      </c>
      <c r="K24" s="61">
        <f t="shared" si="4"/>
        <v>0</v>
      </c>
      <c r="L24" s="60">
        <f t="shared" si="5"/>
        <v>0</v>
      </c>
    </row>
    <row r="25" spans="1:12" ht="45.75" thickBot="1" x14ac:dyDescent="0.3">
      <c r="A25" s="32">
        <v>21</v>
      </c>
      <c r="B25" s="33">
        <v>2823125</v>
      </c>
      <c r="C25" s="32">
        <v>53101500</v>
      </c>
      <c r="D25" s="38" t="s">
        <v>205</v>
      </c>
      <c r="E25" s="35" t="s">
        <v>7</v>
      </c>
      <c r="F25" s="31">
        <v>18</v>
      </c>
      <c r="H25" s="59">
        <v>27</v>
      </c>
      <c r="I25" s="59">
        <f t="shared" si="2"/>
        <v>18</v>
      </c>
      <c r="J25" s="60">
        <f t="shared" si="3"/>
        <v>0.66666666666666663</v>
      </c>
      <c r="K25" s="62">
        <f t="shared" si="4"/>
        <v>9</v>
      </c>
      <c r="L25" s="60">
        <f t="shared" si="5"/>
        <v>0.33333333333333337</v>
      </c>
    </row>
    <row r="26" spans="1:12" ht="45.75" thickBot="1" x14ac:dyDescent="0.3">
      <c r="A26" s="32">
        <v>22</v>
      </c>
      <c r="B26" s="33">
        <v>2823213</v>
      </c>
      <c r="C26" s="32">
        <v>53101600</v>
      </c>
      <c r="D26" s="36" t="s">
        <v>206</v>
      </c>
      <c r="E26" s="35" t="s">
        <v>7</v>
      </c>
      <c r="F26" s="31">
        <v>27</v>
      </c>
      <c r="H26" s="59">
        <v>27</v>
      </c>
      <c r="I26" s="59">
        <f t="shared" si="2"/>
        <v>27</v>
      </c>
      <c r="J26" s="60">
        <f t="shared" si="3"/>
        <v>1</v>
      </c>
      <c r="K26" s="61">
        <f t="shared" si="4"/>
        <v>0</v>
      </c>
      <c r="L26" s="60">
        <f t="shared" si="5"/>
        <v>0</v>
      </c>
    </row>
    <row r="27" spans="1:12" ht="45.75" thickBot="1" x14ac:dyDescent="0.3">
      <c r="A27" s="32">
        <v>23</v>
      </c>
      <c r="B27" s="33">
        <v>2823814</v>
      </c>
      <c r="C27" s="32">
        <v>46181507</v>
      </c>
      <c r="D27" s="36" t="s">
        <v>207</v>
      </c>
      <c r="E27" s="35" t="s">
        <v>7</v>
      </c>
      <c r="F27" s="31">
        <v>27</v>
      </c>
      <c r="H27" s="59">
        <v>27</v>
      </c>
      <c r="I27" s="59">
        <f t="shared" si="2"/>
        <v>27</v>
      </c>
      <c r="J27" s="60">
        <f t="shared" si="3"/>
        <v>1</v>
      </c>
      <c r="K27" s="61">
        <f t="shared" si="4"/>
        <v>0</v>
      </c>
      <c r="L27" s="60">
        <f t="shared" si="5"/>
        <v>0</v>
      </c>
    </row>
    <row r="28" spans="1:12" ht="30.75" thickBot="1" x14ac:dyDescent="0.3">
      <c r="A28" s="32">
        <v>24</v>
      </c>
      <c r="B28" s="33">
        <v>2824198</v>
      </c>
      <c r="C28" s="32">
        <v>46181612</v>
      </c>
      <c r="D28" s="36" t="s">
        <v>166</v>
      </c>
      <c r="E28" s="35" t="s">
        <v>199</v>
      </c>
      <c r="F28" s="31">
        <v>18</v>
      </c>
      <c r="H28" s="59">
        <v>27</v>
      </c>
      <c r="I28" s="59">
        <f t="shared" si="2"/>
        <v>18</v>
      </c>
      <c r="J28" s="60">
        <f t="shared" si="3"/>
        <v>0.66666666666666663</v>
      </c>
      <c r="K28" s="62">
        <f t="shared" si="4"/>
        <v>9</v>
      </c>
      <c r="L28" s="60">
        <f t="shared" si="5"/>
        <v>0.33333333333333337</v>
      </c>
    </row>
    <row r="29" spans="1:12" ht="30.75" thickBot="1" x14ac:dyDescent="0.3">
      <c r="A29" s="32">
        <v>25</v>
      </c>
      <c r="B29" s="33">
        <v>2823610</v>
      </c>
      <c r="C29" s="32">
        <v>46181503</v>
      </c>
      <c r="D29" s="37" t="s">
        <v>164</v>
      </c>
      <c r="E29" s="35" t="s">
        <v>7</v>
      </c>
      <c r="F29" s="31">
        <v>8</v>
      </c>
      <c r="H29" s="59">
        <v>12</v>
      </c>
      <c r="I29" s="59">
        <f t="shared" si="2"/>
        <v>8</v>
      </c>
      <c r="J29" s="60">
        <f t="shared" si="3"/>
        <v>0.66666666666666663</v>
      </c>
      <c r="K29" s="62">
        <f t="shared" si="4"/>
        <v>4</v>
      </c>
      <c r="L29" s="60">
        <f t="shared" si="5"/>
        <v>0.33333333333333337</v>
      </c>
    </row>
    <row r="30" spans="1:12" ht="30.75" thickBot="1" x14ac:dyDescent="0.3">
      <c r="A30" s="32">
        <v>26</v>
      </c>
      <c r="B30" s="33">
        <v>2824199</v>
      </c>
      <c r="C30" s="32">
        <v>46181604</v>
      </c>
      <c r="D30" s="37" t="s">
        <v>165</v>
      </c>
      <c r="E30" s="35" t="s">
        <v>199</v>
      </c>
      <c r="F30" s="31">
        <v>12</v>
      </c>
      <c r="H30" s="59">
        <v>12</v>
      </c>
      <c r="I30" s="59">
        <f t="shared" si="2"/>
        <v>12</v>
      </c>
      <c r="J30" s="60">
        <f t="shared" si="3"/>
        <v>1</v>
      </c>
      <c r="K30" s="61">
        <f t="shared" si="4"/>
        <v>0</v>
      </c>
      <c r="L30" s="60">
        <f t="shared" si="5"/>
        <v>0</v>
      </c>
    </row>
    <row r="31" spans="1:12" ht="30.75" thickBot="1" x14ac:dyDescent="0.3">
      <c r="A31" s="32">
        <v>27</v>
      </c>
      <c r="B31" s="33">
        <v>2823610</v>
      </c>
      <c r="C31" s="32">
        <v>46181503</v>
      </c>
      <c r="D31" s="36" t="s">
        <v>162</v>
      </c>
      <c r="E31" s="35" t="s">
        <v>7</v>
      </c>
      <c r="F31" s="31">
        <v>27</v>
      </c>
      <c r="H31" s="59">
        <v>27</v>
      </c>
      <c r="I31" s="59">
        <f t="shared" si="2"/>
        <v>27</v>
      </c>
      <c r="J31" s="60">
        <f t="shared" si="3"/>
        <v>1</v>
      </c>
      <c r="K31" s="61">
        <f t="shared" si="4"/>
        <v>0</v>
      </c>
      <c r="L31" s="60">
        <f t="shared" si="5"/>
        <v>0</v>
      </c>
    </row>
    <row r="32" spans="1:12" ht="30.75" thickBot="1" x14ac:dyDescent="0.3">
      <c r="A32" s="32">
        <v>28</v>
      </c>
      <c r="B32" s="33">
        <v>2824199</v>
      </c>
      <c r="C32" s="32">
        <v>46181604</v>
      </c>
      <c r="D32" s="37" t="s">
        <v>163</v>
      </c>
      <c r="E32" s="35" t="s">
        <v>199</v>
      </c>
      <c r="F32" s="31">
        <v>27</v>
      </c>
      <c r="H32" s="59">
        <v>27</v>
      </c>
      <c r="I32" s="59">
        <f t="shared" si="2"/>
        <v>27</v>
      </c>
      <c r="J32" s="60">
        <f t="shared" si="3"/>
        <v>1</v>
      </c>
      <c r="K32" s="61">
        <f t="shared" si="4"/>
        <v>0</v>
      </c>
      <c r="L32" s="60">
        <f t="shared" si="5"/>
        <v>0</v>
      </c>
    </row>
    <row r="33" spans="1:12" ht="60.75" thickBot="1" x14ac:dyDescent="0.3">
      <c r="A33" s="32">
        <v>29</v>
      </c>
      <c r="B33" s="33">
        <v>2823609</v>
      </c>
      <c r="C33" s="32">
        <v>53102704</v>
      </c>
      <c r="D33" s="36" t="s">
        <v>160</v>
      </c>
      <c r="E33" s="35" t="s">
        <v>7</v>
      </c>
      <c r="F33" s="31">
        <v>21</v>
      </c>
      <c r="H33" s="59">
        <v>21</v>
      </c>
      <c r="I33" s="59">
        <f t="shared" si="2"/>
        <v>21</v>
      </c>
      <c r="J33" s="60">
        <f t="shared" si="3"/>
        <v>1</v>
      </c>
      <c r="K33" s="61">
        <f t="shared" si="4"/>
        <v>0</v>
      </c>
      <c r="L33" s="60">
        <f t="shared" si="5"/>
        <v>0</v>
      </c>
    </row>
    <row r="34" spans="1:12" ht="60.75" thickBot="1" x14ac:dyDescent="0.3">
      <c r="A34" s="32">
        <v>30</v>
      </c>
      <c r="B34" s="33">
        <v>2823609</v>
      </c>
      <c r="C34" s="32">
        <v>53102704</v>
      </c>
      <c r="D34" s="36" t="s">
        <v>208</v>
      </c>
      <c r="E34" s="35" t="s">
        <v>7</v>
      </c>
      <c r="F34" s="31">
        <v>21</v>
      </c>
      <c r="H34" s="59">
        <v>21</v>
      </c>
      <c r="I34" s="59">
        <f t="shared" si="2"/>
        <v>21</v>
      </c>
      <c r="J34" s="60">
        <f t="shared" si="3"/>
        <v>1</v>
      </c>
      <c r="K34" s="61">
        <f t="shared" si="4"/>
        <v>0</v>
      </c>
      <c r="L34" s="60">
        <f t="shared" si="5"/>
        <v>0</v>
      </c>
    </row>
    <row r="35" spans="1:12" ht="60.75" thickBot="1" x14ac:dyDescent="0.3">
      <c r="A35" s="32">
        <v>31</v>
      </c>
      <c r="B35" s="33">
        <v>2823117</v>
      </c>
      <c r="C35" s="32">
        <v>53102704</v>
      </c>
      <c r="D35" s="36" t="s">
        <v>209</v>
      </c>
      <c r="E35" s="35" t="s">
        <v>7</v>
      </c>
      <c r="F35" s="31">
        <v>24</v>
      </c>
      <c r="H35" s="59">
        <v>24</v>
      </c>
      <c r="I35" s="59">
        <f t="shared" si="2"/>
        <v>24</v>
      </c>
      <c r="J35" s="60">
        <f t="shared" si="3"/>
        <v>1</v>
      </c>
      <c r="K35" s="61">
        <f t="shared" si="4"/>
        <v>0</v>
      </c>
      <c r="L35" s="60">
        <f t="shared" si="5"/>
        <v>0</v>
      </c>
    </row>
    <row r="36" spans="1:12" ht="30.75" thickBot="1" x14ac:dyDescent="0.3">
      <c r="A36" s="32">
        <v>32</v>
      </c>
      <c r="B36" s="33">
        <v>2824199</v>
      </c>
      <c r="C36" s="32">
        <v>53102704</v>
      </c>
      <c r="D36" s="36" t="s">
        <v>161</v>
      </c>
      <c r="E36" s="35" t="s">
        <v>199</v>
      </c>
      <c r="F36" s="31">
        <v>45</v>
      </c>
      <c r="H36" s="59">
        <v>66</v>
      </c>
      <c r="I36" s="59">
        <f t="shared" si="2"/>
        <v>45</v>
      </c>
      <c r="J36" s="60">
        <f t="shared" si="3"/>
        <v>0.68181818181818177</v>
      </c>
      <c r="K36" s="62">
        <f t="shared" si="4"/>
        <v>21</v>
      </c>
      <c r="L36" s="60">
        <f t="shared" si="5"/>
        <v>0.31818181818181823</v>
      </c>
    </row>
    <row r="37" spans="1:12" ht="45.75" thickBot="1" x14ac:dyDescent="0.3">
      <c r="A37" s="32">
        <v>33</v>
      </c>
      <c r="B37" s="33">
        <v>2823606</v>
      </c>
      <c r="C37" s="32">
        <v>53101902</v>
      </c>
      <c r="D37" s="37" t="s">
        <v>210</v>
      </c>
      <c r="E37" s="35" t="s">
        <v>7</v>
      </c>
      <c r="F37" s="31">
        <v>2</v>
      </c>
      <c r="H37" s="59">
        <v>6</v>
      </c>
      <c r="I37" s="59">
        <f t="shared" si="2"/>
        <v>2</v>
      </c>
      <c r="J37" s="60">
        <f t="shared" si="3"/>
        <v>0.33333333333333331</v>
      </c>
      <c r="K37" s="62">
        <f t="shared" si="4"/>
        <v>4</v>
      </c>
      <c r="L37" s="60">
        <f t="shared" si="5"/>
        <v>0.66666666666666674</v>
      </c>
    </row>
    <row r="38" spans="1:12" ht="30.75" thickBot="1" x14ac:dyDescent="0.3">
      <c r="A38" s="32">
        <v>34</v>
      </c>
      <c r="B38" s="33">
        <v>2824199</v>
      </c>
      <c r="C38" s="32">
        <v>53102704</v>
      </c>
      <c r="D38" s="36" t="s">
        <v>139</v>
      </c>
      <c r="E38" s="35" t="s">
        <v>199</v>
      </c>
      <c r="F38" s="31">
        <v>2</v>
      </c>
      <c r="H38" s="59">
        <v>6</v>
      </c>
      <c r="I38" s="59">
        <f t="shared" si="2"/>
        <v>2</v>
      </c>
      <c r="J38" s="60">
        <f t="shared" si="3"/>
        <v>0.33333333333333331</v>
      </c>
      <c r="K38" s="62">
        <f t="shared" si="4"/>
        <v>4</v>
      </c>
      <c r="L38" s="60">
        <f t="shared" si="5"/>
        <v>0.66666666666666674</v>
      </c>
    </row>
    <row r="39" spans="1:12" ht="45.75" thickBot="1" x14ac:dyDescent="0.3">
      <c r="A39" s="32">
        <v>35</v>
      </c>
      <c r="B39" s="33">
        <v>2823609</v>
      </c>
      <c r="C39" s="32">
        <v>53102704</v>
      </c>
      <c r="D39" s="36" t="s">
        <v>211</v>
      </c>
      <c r="E39" s="35" t="s">
        <v>7</v>
      </c>
      <c r="F39" s="31">
        <v>3</v>
      </c>
      <c r="H39" s="59">
        <v>3</v>
      </c>
      <c r="I39" s="59">
        <f t="shared" si="2"/>
        <v>3</v>
      </c>
      <c r="J39" s="60">
        <f t="shared" si="3"/>
        <v>1</v>
      </c>
      <c r="K39" s="61">
        <f t="shared" si="4"/>
        <v>0</v>
      </c>
      <c r="L39" s="60">
        <f t="shared" si="5"/>
        <v>0</v>
      </c>
    </row>
    <row r="40" spans="1:12" ht="45.75" thickBot="1" x14ac:dyDescent="0.3">
      <c r="A40" s="32">
        <v>36</v>
      </c>
      <c r="B40" s="33">
        <v>2823609</v>
      </c>
      <c r="C40" s="32">
        <v>53102704</v>
      </c>
      <c r="D40" s="36" t="s">
        <v>212</v>
      </c>
      <c r="E40" s="35" t="s">
        <v>7</v>
      </c>
      <c r="F40" s="31">
        <v>3</v>
      </c>
      <c r="H40" s="59">
        <v>3</v>
      </c>
      <c r="I40" s="59">
        <f t="shared" si="2"/>
        <v>3</v>
      </c>
      <c r="J40" s="60">
        <f t="shared" si="3"/>
        <v>1</v>
      </c>
      <c r="K40" s="61">
        <f t="shared" si="4"/>
        <v>0</v>
      </c>
      <c r="L40" s="60">
        <f t="shared" si="5"/>
        <v>0</v>
      </c>
    </row>
    <row r="41" spans="1:12" ht="45.75" thickBot="1" x14ac:dyDescent="0.3">
      <c r="A41" s="32">
        <v>37</v>
      </c>
      <c r="B41" s="33">
        <v>2823609</v>
      </c>
      <c r="C41" s="32">
        <v>53102704</v>
      </c>
      <c r="D41" s="36" t="s">
        <v>213</v>
      </c>
      <c r="E41" s="35" t="s">
        <v>7</v>
      </c>
      <c r="F41" s="31">
        <v>3</v>
      </c>
      <c r="H41" s="59">
        <v>3</v>
      </c>
      <c r="I41" s="59">
        <f t="shared" si="2"/>
        <v>3</v>
      </c>
      <c r="J41" s="60">
        <f t="shared" si="3"/>
        <v>1</v>
      </c>
      <c r="K41" s="61">
        <f t="shared" si="4"/>
        <v>0</v>
      </c>
      <c r="L41" s="60">
        <f t="shared" si="5"/>
        <v>0</v>
      </c>
    </row>
    <row r="42" spans="1:12" ht="30.75" thickBot="1" x14ac:dyDescent="0.3">
      <c r="A42" s="32">
        <v>38</v>
      </c>
      <c r="B42" s="33">
        <v>2824198</v>
      </c>
      <c r="C42" s="32">
        <v>53111600</v>
      </c>
      <c r="D42" s="36" t="s">
        <v>150</v>
      </c>
      <c r="E42" s="35" t="s">
        <v>199</v>
      </c>
      <c r="F42" s="31">
        <v>9</v>
      </c>
      <c r="H42" s="59">
        <v>9</v>
      </c>
      <c r="I42" s="59">
        <f t="shared" si="2"/>
        <v>9</v>
      </c>
      <c r="J42" s="60">
        <f t="shared" si="3"/>
        <v>1</v>
      </c>
      <c r="K42" s="61">
        <f t="shared" si="4"/>
        <v>0</v>
      </c>
      <c r="L42" s="60">
        <f t="shared" si="5"/>
        <v>0</v>
      </c>
    </row>
    <row r="43" spans="1:12" ht="45.75" thickBot="1" x14ac:dyDescent="0.3">
      <c r="A43" s="32">
        <v>39</v>
      </c>
      <c r="B43" s="33">
        <v>2823609</v>
      </c>
      <c r="C43" s="32">
        <v>53102704</v>
      </c>
      <c r="D43" s="36" t="s">
        <v>147</v>
      </c>
      <c r="E43" s="35" t="s">
        <v>7</v>
      </c>
      <c r="F43" s="31">
        <v>1</v>
      </c>
      <c r="H43" s="59">
        <v>1</v>
      </c>
      <c r="I43" s="59">
        <f t="shared" si="2"/>
        <v>1</v>
      </c>
      <c r="J43" s="60">
        <f t="shared" si="3"/>
        <v>1</v>
      </c>
      <c r="K43" s="61">
        <f t="shared" si="4"/>
        <v>0</v>
      </c>
      <c r="L43" s="60">
        <f t="shared" si="5"/>
        <v>0</v>
      </c>
    </row>
    <row r="44" spans="1:12" ht="45.75" thickBot="1" x14ac:dyDescent="0.3">
      <c r="A44" s="32">
        <v>40</v>
      </c>
      <c r="B44" s="33">
        <v>2823609</v>
      </c>
      <c r="C44" s="32">
        <v>53102704</v>
      </c>
      <c r="D44" s="39" t="s">
        <v>148</v>
      </c>
      <c r="E44" s="35" t="s">
        <v>7</v>
      </c>
      <c r="F44" s="31">
        <v>1</v>
      </c>
      <c r="H44" s="59">
        <v>1</v>
      </c>
      <c r="I44" s="59">
        <f t="shared" si="2"/>
        <v>1</v>
      </c>
      <c r="J44" s="60">
        <f t="shared" si="3"/>
        <v>1</v>
      </c>
      <c r="K44" s="61">
        <f t="shared" si="4"/>
        <v>0</v>
      </c>
      <c r="L44" s="60">
        <f t="shared" si="5"/>
        <v>0</v>
      </c>
    </row>
    <row r="45" spans="1:12" ht="45.75" thickBot="1" x14ac:dyDescent="0.3">
      <c r="A45" s="32">
        <v>41</v>
      </c>
      <c r="B45" s="33">
        <v>2823609</v>
      </c>
      <c r="C45" s="32">
        <v>53102704</v>
      </c>
      <c r="D45" s="36" t="s">
        <v>149</v>
      </c>
      <c r="E45" s="35" t="s">
        <v>7</v>
      </c>
      <c r="F45" s="31">
        <v>1</v>
      </c>
      <c r="H45" s="59">
        <v>1</v>
      </c>
      <c r="I45" s="59">
        <f t="shared" si="2"/>
        <v>1</v>
      </c>
      <c r="J45" s="60">
        <f t="shared" si="3"/>
        <v>1</v>
      </c>
      <c r="K45" s="61">
        <f t="shared" si="4"/>
        <v>0</v>
      </c>
      <c r="L45" s="60">
        <f t="shared" si="5"/>
        <v>0</v>
      </c>
    </row>
    <row r="46" spans="1:12" ht="30.75" thickBot="1" x14ac:dyDescent="0.3">
      <c r="A46" s="32">
        <v>42</v>
      </c>
      <c r="B46" s="33">
        <v>2824198</v>
      </c>
      <c r="C46" s="32">
        <v>53111600</v>
      </c>
      <c r="D46" s="36" t="s">
        <v>151</v>
      </c>
      <c r="E46" s="35" t="s">
        <v>199</v>
      </c>
      <c r="F46" s="31">
        <v>3</v>
      </c>
      <c r="H46" s="59">
        <v>3</v>
      </c>
      <c r="I46" s="59">
        <f t="shared" si="2"/>
        <v>3</v>
      </c>
      <c r="J46" s="60">
        <f t="shared" si="3"/>
        <v>1</v>
      </c>
      <c r="K46" s="61">
        <f t="shared" si="4"/>
        <v>0</v>
      </c>
      <c r="L46" s="60">
        <f t="shared" si="5"/>
        <v>0</v>
      </c>
    </row>
    <row r="47" spans="1:12" ht="30.75" thickBot="1" x14ac:dyDescent="0.3">
      <c r="A47" s="32">
        <v>43</v>
      </c>
      <c r="B47" s="33">
        <v>2823612</v>
      </c>
      <c r="C47" s="32">
        <v>46181533</v>
      </c>
      <c r="D47" s="37" t="s">
        <v>167</v>
      </c>
      <c r="E47" s="35" t="s">
        <v>7</v>
      </c>
      <c r="F47" s="31">
        <v>6</v>
      </c>
      <c r="H47" s="59">
        <v>12</v>
      </c>
      <c r="I47" s="59">
        <f t="shared" si="2"/>
        <v>6</v>
      </c>
      <c r="J47" s="60">
        <f t="shared" si="3"/>
        <v>0.5</v>
      </c>
      <c r="K47" s="62">
        <f t="shared" si="4"/>
        <v>6</v>
      </c>
      <c r="L47" s="60">
        <f t="shared" si="5"/>
        <v>0.5</v>
      </c>
    </row>
    <row r="48" spans="1:12" ht="45.75" thickBot="1" x14ac:dyDescent="0.3">
      <c r="A48" s="32">
        <v>44</v>
      </c>
      <c r="B48" s="33">
        <v>2823613</v>
      </c>
      <c r="C48" s="32">
        <v>46181533</v>
      </c>
      <c r="D48" s="37" t="s">
        <v>169</v>
      </c>
      <c r="E48" s="35" t="s">
        <v>7</v>
      </c>
      <c r="F48" s="31">
        <v>2</v>
      </c>
      <c r="H48" s="59">
        <v>6</v>
      </c>
      <c r="I48" s="59">
        <f t="shared" si="2"/>
        <v>2</v>
      </c>
      <c r="J48" s="60">
        <f t="shared" si="3"/>
        <v>0.33333333333333331</v>
      </c>
      <c r="K48" s="62">
        <f t="shared" si="4"/>
        <v>4</v>
      </c>
      <c r="L48" s="60">
        <f t="shared" si="5"/>
        <v>0.66666666666666674</v>
      </c>
    </row>
    <row r="49" spans="1:12" ht="30.75" thickBot="1" x14ac:dyDescent="0.3">
      <c r="A49" s="40">
        <v>45</v>
      </c>
      <c r="B49" s="41">
        <v>2823814</v>
      </c>
      <c r="C49" s="40">
        <v>53103101</v>
      </c>
      <c r="D49" s="42" t="s">
        <v>168</v>
      </c>
      <c r="E49" s="31" t="s">
        <v>7</v>
      </c>
      <c r="F49" s="31">
        <v>2</v>
      </c>
      <c r="H49" s="59">
        <v>3</v>
      </c>
      <c r="I49" s="59">
        <f t="shared" si="2"/>
        <v>2</v>
      </c>
      <c r="J49" s="60">
        <f t="shared" si="3"/>
        <v>0.66666666666666663</v>
      </c>
      <c r="K49" s="62">
        <f t="shared" si="4"/>
        <v>1</v>
      </c>
      <c r="L49" s="60">
        <f t="shared" si="5"/>
        <v>0.33333333333333337</v>
      </c>
    </row>
  </sheetData>
  <mergeCells count="3">
    <mergeCell ref="I2:J2"/>
    <mergeCell ref="K2:L2"/>
    <mergeCell ref="A3:E3"/>
  </mergeCells>
  <conditionalFormatting sqref="D5">
    <cfRule type="duplicateValues" dxfId="42" priority="43"/>
  </conditionalFormatting>
  <conditionalFormatting sqref="D28">
    <cfRule type="duplicateValues" dxfId="41" priority="41"/>
  </conditionalFormatting>
  <conditionalFormatting sqref="D9">
    <cfRule type="duplicateValues" dxfId="40" priority="40"/>
  </conditionalFormatting>
  <conditionalFormatting sqref="D8">
    <cfRule type="duplicateValues" dxfId="39" priority="39"/>
  </conditionalFormatting>
  <conditionalFormatting sqref="D18">
    <cfRule type="duplicateValues" dxfId="38" priority="38"/>
  </conditionalFormatting>
  <conditionalFormatting sqref="D19">
    <cfRule type="duplicateValues" dxfId="37" priority="37"/>
  </conditionalFormatting>
  <conditionalFormatting sqref="D20 D15">
    <cfRule type="duplicateValues" dxfId="36" priority="36"/>
  </conditionalFormatting>
  <conditionalFormatting sqref="D17">
    <cfRule type="duplicateValues" dxfId="35" priority="35"/>
  </conditionalFormatting>
  <conditionalFormatting sqref="D16">
    <cfRule type="duplicateValues" dxfId="34" priority="34"/>
  </conditionalFormatting>
  <conditionalFormatting sqref="D10">
    <cfRule type="duplicateValues" dxfId="33" priority="33"/>
  </conditionalFormatting>
  <conditionalFormatting sqref="D11:D12">
    <cfRule type="duplicateValues" dxfId="32" priority="32"/>
  </conditionalFormatting>
  <conditionalFormatting sqref="D24">
    <cfRule type="duplicateValues" dxfId="31" priority="31"/>
  </conditionalFormatting>
  <conditionalFormatting sqref="D23">
    <cfRule type="duplicateValues" dxfId="30" priority="42"/>
  </conditionalFormatting>
  <conditionalFormatting sqref="D29">
    <cfRule type="duplicateValues" dxfId="29" priority="29"/>
  </conditionalFormatting>
  <conditionalFormatting sqref="D27">
    <cfRule type="duplicateValues" dxfId="28" priority="30"/>
  </conditionalFormatting>
  <conditionalFormatting sqref="D30">
    <cfRule type="duplicateValues" dxfId="27" priority="28"/>
  </conditionalFormatting>
  <conditionalFormatting sqref="D32">
    <cfRule type="duplicateValues" dxfId="26" priority="26"/>
  </conditionalFormatting>
  <conditionalFormatting sqref="D31">
    <cfRule type="duplicateValues" dxfId="25" priority="27"/>
  </conditionalFormatting>
  <conditionalFormatting sqref="D33">
    <cfRule type="duplicateValues" dxfId="24" priority="25"/>
  </conditionalFormatting>
  <conditionalFormatting sqref="D40">
    <cfRule type="duplicateValues" dxfId="23" priority="24"/>
  </conditionalFormatting>
  <conditionalFormatting sqref="D37">
    <cfRule type="duplicateValues" dxfId="22" priority="22"/>
  </conditionalFormatting>
  <conditionalFormatting sqref="D36">
    <cfRule type="duplicateValues" dxfId="21" priority="23"/>
  </conditionalFormatting>
  <conditionalFormatting sqref="D38">
    <cfRule type="duplicateValues" dxfId="20" priority="21"/>
  </conditionalFormatting>
  <conditionalFormatting sqref="D45">
    <cfRule type="duplicateValues" dxfId="19" priority="18"/>
  </conditionalFormatting>
  <conditionalFormatting sqref="D44">
    <cfRule type="duplicateValues" dxfId="18" priority="20"/>
  </conditionalFormatting>
  <conditionalFormatting sqref="D47">
    <cfRule type="duplicateValues" dxfId="17" priority="19"/>
  </conditionalFormatting>
  <conditionalFormatting sqref="D46">
    <cfRule type="duplicateValues" dxfId="16" priority="17"/>
  </conditionalFormatting>
  <conditionalFormatting sqref="D6">
    <cfRule type="duplicateValues" dxfId="15" priority="16"/>
  </conditionalFormatting>
  <conditionalFormatting sqref="D7">
    <cfRule type="duplicateValues" dxfId="14" priority="15"/>
  </conditionalFormatting>
  <conditionalFormatting sqref="D13">
    <cfRule type="duplicateValues" dxfId="13" priority="14"/>
  </conditionalFormatting>
  <conditionalFormatting sqref="D14">
    <cfRule type="duplicateValues" dxfId="12" priority="13"/>
  </conditionalFormatting>
  <conditionalFormatting sqref="D21">
    <cfRule type="duplicateValues" dxfId="11" priority="12"/>
  </conditionalFormatting>
  <conditionalFormatting sqref="D22">
    <cfRule type="duplicateValues" dxfId="10" priority="11"/>
  </conditionalFormatting>
  <conditionalFormatting sqref="D25">
    <cfRule type="duplicateValues" dxfId="9" priority="10"/>
  </conditionalFormatting>
  <conditionalFormatting sqref="D26">
    <cfRule type="duplicateValues" dxfId="8" priority="9"/>
  </conditionalFormatting>
  <conditionalFormatting sqref="D34">
    <cfRule type="duplicateValues" dxfId="7" priority="8"/>
  </conditionalFormatting>
  <conditionalFormatting sqref="D35">
    <cfRule type="duplicateValues" dxfId="6" priority="7"/>
  </conditionalFormatting>
  <conditionalFormatting sqref="D39">
    <cfRule type="duplicateValues" dxfId="5" priority="6"/>
  </conditionalFormatting>
  <conditionalFormatting sqref="D41">
    <cfRule type="duplicateValues" dxfId="4" priority="5"/>
  </conditionalFormatting>
  <conditionalFormatting sqref="D42">
    <cfRule type="duplicateValues" dxfId="3" priority="4"/>
  </conditionalFormatting>
  <conditionalFormatting sqref="D43">
    <cfRule type="duplicateValues" dxfId="2" priority="3"/>
  </conditionalFormatting>
  <conditionalFormatting sqref="D48">
    <cfRule type="duplicateValues" dxfId="1" priority="2"/>
  </conditionalFormatting>
  <conditionalFormatting sqref="D49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CUBRIMIENTO NECESIDAD</vt:lpstr>
      <vt:lpstr>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ARBEY</dc:creator>
  <cp:lastModifiedBy>JOSE ARBEY</cp:lastModifiedBy>
  <dcterms:created xsi:type="dcterms:W3CDTF">2022-07-22T01:17:12Z</dcterms:created>
  <dcterms:modified xsi:type="dcterms:W3CDTF">2022-07-27T14:00:44Z</dcterms:modified>
</cp:coreProperties>
</file>