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522"/>
  <workbookPr defaultThemeVersion="124226"/>
  <mc:AlternateContent xmlns:mc="http://schemas.openxmlformats.org/markup-compatibility/2006">
    <mc:Choice Requires="x15">
      <x15ac:absPath xmlns:x15ac="http://schemas.microsoft.com/office/spreadsheetml/2010/11/ac" url="https://areametro-my.sharepoint.com/personal/luz_gutierrez_metropol_gov_co/Documents/Escritorio/CUARENTENA/2022/PROCESOS/RED VS INCENDIOS/SECOP/"/>
    </mc:Choice>
  </mc:AlternateContent>
  <xr:revisionPtr revIDLastSave="0" documentId="8_{665ACAA0-5E8A-45A9-8C14-985041A18D44}" xr6:coauthVersionLast="47" xr6:coauthVersionMax="47" xr10:uidLastSave="{00000000-0000-0000-0000-000000000000}"/>
  <bookViews>
    <workbookView xWindow="-120" yWindow="-120" windowWidth="29040" windowHeight="15840" tabRatio="808" activeTab="2" xr2:uid="{00000000-000D-0000-FFFF-FFFF00000000}"/>
  </bookViews>
  <sheets>
    <sheet name="PPTO POR RUBROS VS CDP" sheetId="6" r:id="rId1"/>
    <sheet name="PRESUPUESTO OFICIAL CONSOLID" sheetId="1" r:id="rId2"/>
    <sheet name="PPTO OF DETALLADO" sheetId="7" r:id="rId3"/>
    <sheet name="ADMINISTRACIÓN Y UTILIDAD" sheetId="4" r:id="rId4"/>
  </sheets>
  <externalReferences>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s>
  <definedNames>
    <definedName name="_______AFC1">[1]INV!$A$25:$D$28</definedName>
    <definedName name="_______AFC3">[1]INV!$F$25:$I$28</definedName>
    <definedName name="_______AFC5">[1]INV!$K$25:$N$28</definedName>
    <definedName name="_______BGC1">[1]INV!$A$5:$D$8</definedName>
    <definedName name="_______BGC3">[1]INV!$F$5:$I$8</definedName>
    <definedName name="_______BGC5">[1]INV!$K$5:$N$8</definedName>
    <definedName name="_______CAC1">[1]INV!$A$19:$D$22</definedName>
    <definedName name="_______CAC3">[1]INV!$F$19:$I$22</definedName>
    <definedName name="_______CAC5">[1]INV!$K$19:$N$22</definedName>
    <definedName name="_______SBC1">[1]INV!$A$12:$D$15</definedName>
    <definedName name="_______SBC3">[1]INV!$F$12:$I$15</definedName>
    <definedName name="_______SBC5">[1]INV!$K$12:$N$15</definedName>
    <definedName name="______AFC1">[1]INV!$A$25:$D$28</definedName>
    <definedName name="______AFC3">[1]INV!$F$25:$I$28</definedName>
    <definedName name="______AFC5">[1]INV!$K$25:$N$28</definedName>
    <definedName name="______BGC1">[1]INV!$A$5:$D$8</definedName>
    <definedName name="______BGC3">[1]INV!$F$5:$I$8</definedName>
    <definedName name="______BGC5">[1]INV!$K$5:$N$8</definedName>
    <definedName name="______CAC1">[1]INV!$A$19:$D$22</definedName>
    <definedName name="______CAC3">[1]INV!$F$19:$I$22</definedName>
    <definedName name="______CAC5">[1]INV!$K$19:$N$22</definedName>
    <definedName name="______SBC1">[1]INV!$A$12:$D$15</definedName>
    <definedName name="______SBC3">[1]INV!$F$12:$I$15</definedName>
    <definedName name="______SBC5">[1]INV!$K$12:$N$15</definedName>
    <definedName name="_____AFC1">[1]INV!$A$25:$D$28</definedName>
    <definedName name="_____AFC3">[1]INV!$F$25:$I$28</definedName>
    <definedName name="_____AFC5">[1]INV!$K$25:$N$28</definedName>
    <definedName name="_____BGC1">[1]INV!$A$5:$D$8</definedName>
    <definedName name="_____BGC3">[1]INV!$F$5:$I$8</definedName>
    <definedName name="_____BGC5">[1]INV!$K$5:$N$8</definedName>
    <definedName name="_____CAC1">[1]INV!$A$19:$D$22</definedName>
    <definedName name="_____CAC3">[1]INV!$F$19:$I$22</definedName>
    <definedName name="_____CAC5">[1]INV!$K$19:$N$22</definedName>
    <definedName name="_____SBC1">[1]INV!$A$12:$D$15</definedName>
    <definedName name="_____SBC3">[1]INV!$F$12:$I$15</definedName>
    <definedName name="_____SBC5">[1]INV!$K$12:$N$15</definedName>
    <definedName name="____AFC1">[1]INV!$A$25:$D$28</definedName>
    <definedName name="____AFC3">[1]INV!$F$25:$I$28</definedName>
    <definedName name="____AFC5">[1]INV!$K$25:$N$28</definedName>
    <definedName name="____BGC1">[1]INV!$A$5:$D$8</definedName>
    <definedName name="____BGC3">[1]INV!$F$5:$I$8</definedName>
    <definedName name="____BGC5">[1]INV!$K$5:$N$8</definedName>
    <definedName name="____CAC1">[1]INV!$A$19:$D$22</definedName>
    <definedName name="____CAC3">[1]INV!$F$19:$I$22</definedName>
    <definedName name="____CAC5">[1]INV!$K$19:$N$22</definedName>
    <definedName name="____SBC1">[1]INV!$A$12:$D$15</definedName>
    <definedName name="____SBC3">[1]INV!$F$12:$I$15</definedName>
    <definedName name="____SBC5">[1]INV!$K$12:$N$15</definedName>
    <definedName name="___AFC1">[1]INV!$A$25:$D$28</definedName>
    <definedName name="___AFC3">[1]INV!$F$25:$I$28</definedName>
    <definedName name="___AFC5">[1]INV!$K$25:$N$28</definedName>
    <definedName name="___BGC1">[1]INV!$A$5:$D$8</definedName>
    <definedName name="___BGC3">[1]INV!$F$5:$I$8</definedName>
    <definedName name="___BGC5">[1]INV!$K$5:$N$8</definedName>
    <definedName name="___CAC1">[1]INV!$A$19:$D$22</definedName>
    <definedName name="___CAC3">[1]INV!$F$19:$I$22</definedName>
    <definedName name="___CAC5">[1]INV!$K$19:$N$22</definedName>
    <definedName name="___SBC1">[1]INV!$A$12:$D$15</definedName>
    <definedName name="___SBC3">[1]INV!$F$12:$I$15</definedName>
    <definedName name="___SBC5">[1]INV!$K$12:$N$15</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[1]INV!$A$25:$D$28</definedName>
    <definedName name="__AFC3">[1]INV!$F$25:$I$28</definedName>
    <definedName name="__AFC5">[1]INV!$K$25:$N$28</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[1]INV!$A$5:$D$8</definedName>
    <definedName name="__BGC3">[1]INV!$F$5:$I$8</definedName>
    <definedName name="__BGC5">[1]INV!$K$5:$N$8</definedName>
    <definedName name="__CAC1">[1]INV!$A$19:$D$22</definedName>
    <definedName name="__CAC3">[1]INV!$F$19:$I$22</definedName>
    <definedName name="__CAC5">[1]INV!$K$19:$N$22</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[1]INV!$A$12:$D$15</definedName>
    <definedName name="__SBC3">[1]INV!$F$12:$I$15</definedName>
    <definedName name="__SBC5">[1]INV!$K$12:$N$15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[1]INV!$A$25:$D$28</definedName>
    <definedName name="_AFC3">[1]INV!$F$25:$I$28</definedName>
    <definedName name="_AFC5">[1]INV!$K$25:$N$28</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[1]INV!$A$5:$D$8</definedName>
    <definedName name="_BGC3">[1]INV!$F$5:$I$8</definedName>
    <definedName name="_BGC5">[1]INV!$K$5:$N$8</definedName>
    <definedName name="_CAC1">[1]INV!$A$19:$D$22</definedName>
    <definedName name="_CAC3">[1]INV!$F$19:$I$22</definedName>
    <definedName name="_CAC5">[1]INV!$K$19:$N$22</definedName>
    <definedName name="_Cod1">#REF!</definedName>
    <definedName name="_Fill" hidden="1">#REF!</definedName>
    <definedName name="_xlnm._FilterDatabase" localSheetId="1" hidden="1">'PRESUPUESTO OFICIAL CONSOLID'!#REF!</definedName>
    <definedName name="_xlnm._FilterDatabase" hidden="1">[2]Presupuesto_Via_distribuidora!$A$9:$H$344</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'[3]Paral. 1'!$E$1:$E$65536</definedName>
    <definedName name="_Pa2">'[3]Paral. 2'!$E$1:$E$65536</definedName>
    <definedName name="_Pa3">'[3]Paral. 3'!$E$1:$E$65536</definedName>
    <definedName name="_Pa4">[3]Paral.4!$E$1:$E$65536</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[1]INV!$A$12:$D$15</definedName>
    <definedName name="_SBC3">[1]INV!$F$12:$I$15</definedName>
    <definedName name="_SBC5">[1]INV!$K$12:$N$15</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[4]!absc</definedName>
    <definedName name="aaa">#REF!</definedName>
    <definedName name="aaaaas" hidden="1">{"TAB1",#N/A,TRUE,"GENERAL";"TAB2",#N/A,TRUE,"GENERAL";"TAB3",#N/A,TRUE,"GENERAL";"TAB4",#N/A,TRUE,"GENERAL";"TAB5",#N/A,TRUE,"GENERAL"}</definedName>
    <definedName name="AAC">[1]AASHTO!$A$14:$F$17</definedName>
    <definedName name="aas" hidden="1">{"TAB1",#N/A,TRUE,"GENERAL";"TAB2",#N/A,TRUE,"GENERAL";"TAB3",#N/A,TRUE,"GENERAL";"TAB4",#N/A,TRUE,"GENERAL";"TAB5",#N/A,TRUE,"GENERAL"}</definedName>
    <definedName name="ABG">[1]AASHTO!$A$2:$F$5</definedName>
    <definedName name="absc">[4]!absc</definedName>
    <definedName name="absc1">[5]!absc</definedName>
    <definedName name="AccessDatabase" hidden="1">"C:\C-314\VOLUMENES\volfin4.mdb"</definedName>
    <definedName name="ADFGSDB" hidden="1">{"via1",#N/A,TRUE,"general";"via2",#N/A,TRUE,"general";"via3",#N/A,TRUE,"general"}</definedName>
    <definedName name="administrador">[6]Informacion!$B$15</definedName>
    <definedName name="admon">#REF!</definedName>
    <definedName name="adoc1">[5]!absc</definedName>
    <definedName name="adoq">[4]!absc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lc">[7]!absc</definedName>
    <definedName name="Antic">[8]BASES!$B$33</definedName>
    <definedName name="ANTICIPO">[9]BASES!$B$33</definedName>
    <definedName name="aqaq" hidden="1">{"TAB1",#N/A,TRUE,"GENERAL";"TAB2",#N/A,TRUE,"GENERAL";"TAB3",#N/A,TRUE,"GENERAL";"TAB4",#N/A,TRUE,"GENERAL";"TAB5",#N/A,TRUE,"GENERAL"}</definedName>
    <definedName name="_xlnm.Print_Area" localSheetId="3">'ADMINISTRACIÓN Y UTILIDAD'!$A$1:$F$26</definedName>
    <definedName name="_xlnm.Print_Area" localSheetId="2">'PPTO OF DETALLADO'!$A$1:$I$35</definedName>
    <definedName name="_xlnm.Print_Area" localSheetId="1">'PRESUPUESTO OFICIAL CONSOLID'!$A$1:$E$46</definedName>
    <definedName name="_xlnm.Print_Area">#REF!</definedName>
    <definedName name="ASB">[1]AASHTO!$A$8:$F$11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Base">#REF!</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B">#REF!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#REF!</definedName>
    <definedName name="CANT">#REF!</definedName>
    <definedName name="CAP">#REF!</definedName>
    <definedName name="ccccc" hidden="1">{"TAB1",#N/A,TRUE,"GENERAL";"TAB2",#N/A,TRUE,"GENERAL";"TAB3",#N/A,TRUE,"GENERAL";"TAB4",#N/A,TRUE,"GENERAL";"TAB5",#N/A,TRUE,"GENERAL"}</definedName>
    <definedName name="cd">[10]Hoja1!$C$81</definedName>
    <definedName name="cdcdc" hidden="1">{"via1",#N/A,TRUE,"general";"via2",#N/A,TRUE,"general";"via3",#N/A,TRUE,"general"}</definedName>
    <definedName name="CDctrl">[8]CDItem!$G$8</definedName>
    <definedName name="ceerf" hidden="1">{"TAB1",#N/A,TRUE,"GENERAL";"TAB2",#N/A,TRUE,"GENERAL";"TAB3",#N/A,TRUE,"GENERAL";"TAB4",#N/A,TRUE,"GENERAL";"TAB5",#N/A,TRUE,"GENERAL"}</definedName>
    <definedName name="clcl">#REF!</definedName>
    <definedName name="Cod">#REF!</definedName>
    <definedName name="CODOS">#REF!</definedName>
    <definedName name="codos2">#REF!</definedName>
    <definedName name="ColTap">'[3]Coloc. e Interc. Tapones'!$E$1:$E$65536</definedName>
    <definedName name="copia1">#REF!</definedName>
    <definedName name="CUNET" hidden="1">{"via1",#N/A,TRUE,"general";"via2",#N/A,TRUE,"general";"via3",#N/A,TRUE,"general"}</definedName>
    <definedName name="cv" hidden="1">{"TAB1",#N/A,TRUE,"GENERAL";"TAB2",#N/A,TRUE,"GENERAL";"TAB3",#N/A,TRUE,"GENERAL";"TAB4",#N/A,TRUE,"GENERAL";"TAB5",#N/A,TRUE,"GENERAL"}</definedName>
    <definedName name="CVa">'[3]Cambio de Valv.'!$E$1:$E$65536</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atos">#REF!</definedName>
    <definedName name="datos2">#REF!</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metros">#REF!</definedName>
    <definedName name="djdytj" hidden="1">{"TAB1",#N/A,TRUE,"GENERAL";"TAB2",#N/A,TRUE,"GENERAL";"TAB3",#N/A,TRUE,"GENERAL";"TAB4",#N/A,TRUE,"GENERAL";"TAB5",#N/A,TRUE,"GENERAL"}</definedName>
    <definedName name="dos">#REF!</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UIPO">#REF!</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el_BuiltIn__FilterDatabase">[11]Presupuesto_Via_distribuidora!$A$9:$H$344</definedName>
    <definedName name="Excel_BuiltIn_Print_Area">[11]Presupuesto_Via_distribuidora!$C$1:$H$344</definedName>
    <definedName name="Excel_BuiltIn_Print_Titles">[11]Presupuesto_Via_distribuidora!$A$2:$IV$8</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ASDFASD">#REF!</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ormularioCantidades">#REF!</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ue">#REF!</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#REF!</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'[3]Interc de Hidr.'!$E$1:$E$65536</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OJA1">#REF!</definedName>
    <definedName name="horat">'[12]Itemes Renovación'!#REF!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f">#REF!</definedName>
    <definedName name="Inicio">[8]BASES!$E$26</definedName>
    <definedName name="INSU">[13]INSUMOS!$A$1:$E$65536</definedName>
    <definedName name="INSUMOS">[14]MATERIALES!$A$1:$A$689</definedName>
    <definedName name="InTap">[3]Interc.tapones!$E$1:$E$65536</definedName>
    <definedName name="IntVal">'[3]Interc.válv.'!$E$1:$E$65536</definedName>
    <definedName name="INV_11">'[15]PR 1'!$A$2:$N$655</definedName>
    <definedName name="ITEM">#REF!</definedName>
    <definedName name="ITEM1">#REF!</definedName>
    <definedName name="ITEM15">#REF!</definedName>
    <definedName name="ITEM2">#REF!</definedName>
    <definedName name="ITEM3">#REF!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staCantidad">#REF!</definedName>
    <definedName name="ListaItem">#REF!</definedName>
    <definedName name="ListaUni">[16]TOTALES!$D$7:$D$654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CA">[5]!absc</definedName>
    <definedName name="lolol" hidden="1">{"TAB1",#N/A,TRUE,"GENERAL";"TAB2",#N/A,TRUE,"GENERAL";"TAB3",#N/A,TRUE,"GENERAL";"TAB4",#N/A,TRUE,"GENERAL";"TAB5",#N/A,TRUE,"GENERAL"}</definedName>
    <definedName name="lplpl" hidden="1">{"via1",#N/A,TRUE,"general";"via2",#N/A,TRUE,"general";"via3",#N/A,TRUE,"general"}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ateriales">[17]materiales!$A$7:$A$1317</definedName>
    <definedName name="MaterialTub">#REF!</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rte">#REF!</definedName>
    <definedName name="NUEVO">#REF!</definedName>
    <definedName name="nxn" hidden="1">{"via1",#N/A,TRUE,"general";"via2",#N/A,TRUE,"general";"via3",#N/A,TRUE,"general"}</definedName>
    <definedName name="ñññ">[7]!absc</definedName>
    <definedName name="ñpñpñ" hidden="1">{"via1",#N/A,TRUE,"general";"via2",#N/A,TRUE,"general";"via3",#N/A,TRUE,"general"}</definedName>
    <definedName name="o9o9" hidden="1">{"via1",#N/A,TRUE,"general";"via2",#N/A,TRUE,"general";"via3",#N/A,TRUE,"general"}</definedName>
    <definedName name="OBR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tros">[17]otros!$A$6:$A$1235</definedName>
    <definedName name="p0p0" hidden="1">{"via1",#N/A,TRUE,"general";"via2",#N/A,TRUE,"general";"via3",#N/A,TRUE,"general"}</definedName>
    <definedName name="paelnque">#REF!</definedName>
    <definedName name="palenque">#REF!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[8]BASES!$E$27</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[9]BASES!$E$26</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E">#REF!</definedName>
    <definedName name="Precio">#REF!</definedName>
    <definedName name="precio2">#REF!</definedName>
    <definedName name="PrecioS">#REF!</definedName>
    <definedName name="PRESTACIONES">[18]Otros!$D$5</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TITLES">#N/A</definedName>
    <definedName name="PRINT_TITLES_MI">#N/A</definedName>
    <definedName name="PrOfic">[8]BASES!$B$31</definedName>
    <definedName name="PRUEBA">[19]!absc</definedName>
    <definedName name="prueba1">[19]!absc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U">#REF!</definedName>
    <definedName name="Retenc">[8]BASES!$E$31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Minimo">[8]BASES!$E$41</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BA">'[20]SUB APU'!$A$1:$D$65536</definedName>
    <definedName name="SUELLEN">#REF!</definedName>
    <definedName name="suma">[10]Hoja1!$F$60</definedName>
    <definedName name="swsw" hidden="1">{"via1",#N/A,TRUE,"general";"via2",#N/A,TRUE,"general";"via3",#N/A,TRUE,"general"}</definedName>
    <definedName name="swsw3" hidden="1">{"TAB1",#N/A,TRUE,"GENERAL";"TAB2",#N/A,TRUE,"GENERAL";"TAB3",#N/A,TRUE,"GENERAL";"TAB4",#N/A,TRUE,"GENERAL";"TAB5",#N/A,TRUE,"GENERAL"}</definedName>
    <definedName name="t">[21]!absc</definedName>
    <definedName name="t5t5" hidden="1">{"TAB1",#N/A,TRUE,"GENERAL";"TAB2",#N/A,TRUE,"GENERAL";"TAB3",#N/A,TRUE,"GENERAL";"TAB4",#N/A,TRUE,"GENERAL";"TAB5",#N/A,TRUE,"GENERAL"}</definedName>
    <definedName name="TABLA">#REF!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EMPO">[9]BASES!$E$27</definedName>
    <definedName name="TITULO">#REF!</definedName>
    <definedName name="_xlnm.Print_Titles">[2]Presupuesto_Via_distribuidora!$2:$8</definedName>
    <definedName name="Títulos_a_imprimir_IM">#REF!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[22]desmonte!$E$48</definedName>
    <definedName name="tr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ar">[3]Varios.!$E$1:$E$65536</definedName>
    <definedName name="vas">#REF!</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x">[23]!absc</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f"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26CD6D7_F7CA_4BE8_B625_9A1778CFA739_.wvu.FilterData" hidden="1">[2]Presupuesto_Via_distribuidora!$A$9:$H$344</definedName>
    <definedName name="Z_026CD6D7_F7CA_4BE8_B625_9A1778CFA739_.wvu.PrintArea" hidden="1">[2]Presupuesto_Via_distribuidora!$A$390:$I$602</definedName>
    <definedName name="Z_026CD6D7_F7CA_4BE8_B625_9A1778CFA739_.wvu.PrintTitles" hidden="1">[2]Presupuesto_Via_distribuidora!$380:$389</definedName>
    <definedName name="Z_05670E35_1347_49D9_AD91_AA9A31A4EF61_.wvu.FilterData" hidden="1">[2]Presupuesto_Via_distribuidora!$A$9:$H$344</definedName>
    <definedName name="Z_05670E35_1347_49D9_AD91_AA9A31A4EF61_.wvu.PrintArea" hidden="1">[2]Presupuesto_Via_distribuidora!$C$1:$H$344</definedName>
    <definedName name="Z_05670E35_1347_49D9_AD91_AA9A31A4EF61_.wvu.PrintTitles" hidden="1">[2]Presupuesto_Via_distribuidora!$2:$8</definedName>
    <definedName name="Z_0890F28A_A8C8_451C_A3E6_C3AFDD239B64_.wvu.FilterData" hidden="1">[2]Presupuesto_Via_distribuidora!$A$9:$H$344</definedName>
    <definedName name="Z_0890F28A_A8C8_451C_A3E6_C3AFDD239B64_.wvu.PrintArea" hidden="1">[2]Presupuesto_Via_distribuidora!$A$392:$I$604</definedName>
    <definedName name="Z_0890F28A_A8C8_451C_A3E6_C3AFDD239B64_.wvu.PrintTitles" hidden="1">[2]Presupuesto_Via_distribuidora!$382:$391</definedName>
    <definedName name="Z_0A4C2D72_EA87_11DA_B6F6_00609720E0A1_.wvu.FilterData" hidden="1">[2]Presupuesto_Via_distribuidora!$A$9:$H$344</definedName>
    <definedName name="Z_0A4C2D72_EA87_11DA_B6F6_00609720E0A1_.wvu.PrintArea" hidden="1">[2]Presupuesto_Via_distribuidora!$A$10:$I$164</definedName>
    <definedName name="Z_0A4C2D72_EA87_11DA_B6F6_00609720E0A1_.wvu.PrintTitles" hidden="1">[2]Presupuesto_Via_distribuidora!$1:$9</definedName>
    <definedName name="Z_0A4C2D73_EA87_11DA_B6F6_00609720E0A1_.wvu.FilterData" hidden="1">[2]Presupuesto_Via_distribuidora!$A$9:$H$344</definedName>
    <definedName name="Z_0A4C2D73_EA87_11DA_B6F6_00609720E0A1_.wvu.PrintArea" hidden="1">[2]Presupuesto_Via_distribuidora!$A$176:$I$193</definedName>
    <definedName name="Z_0A4C2D74_EA87_11DA_B6F6_00609720E0A1_.wvu.FilterData" hidden="1">[2]Presupuesto_Via_distribuidora!$A$9:$H$344</definedName>
    <definedName name="Z_0A4C2D74_EA87_11DA_B6F6_00609720E0A1_.wvu.PrintArea" hidden="1">[2]Presupuesto_Via_distribuidora!$A$342:$I$541</definedName>
    <definedName name="Z_0A4C2D75_EA87_11DA_B6F6_00609720E0A1_.wvu.FilterData" hidden="1">[2]Presupuesto_Via_distribuidora!$A$9:$H$344</definedName>
    <definedName name="Z_0A4C2D75_EA87_11DA_B6F6_00609720E0A1_.wvu.PrintArea" hidden="1">[2]Presupuesto_Via_distribuidora!$A$557:$I$825</definedName>
    <definedName name="Z_0A4C2D75_EA87_11DA_B6F6_00609720E0A1_.wvu.PrintTitles" hidden="1">[2]Presupuesto_Via_distribuidora!$547:$556</definedName>
    <definedName name="Z_0A4C2D76_EA87_11DA_B6F6_00609720E0A1_.wvu.FilterData" hidden="1">[2]Presupuesto_Via_distribuidora!$A$9:$H$344</definedName>
    <definedName name="Z_0A4C2D76_EA87_11DA_B6F6_00609720E0A1_.wvu.PrintArea" hidden="1">[2]Presupuesto_Via_distribuidora!$A$839:$I$1037</definedName>
    <definedName name="Z_0A4C2D76_EA87_11DA_B6F6_00609720E0A1_.wvu.PrintTitles" hidden="1">[2]Presupuesto_Via_distribuidora!$829:$838</definedName>
    <definedName name="Z_0E0DE1F8_394A_4093_8E74_B2A631A3A88C_.wvu.FilterData" hidden="1">[2]Presupuesto_Via_distribuidora!$A$9:$H$344</definedName>
    <definedName name="Z_0E0DE1F8_394A_4093_8E74_B2A631A3A88C_.wvu.PrintArea" hidden="1">[2]Presupuesto_Via_distribuidora!$A$620:$I$888</definedName>
    <definedName name="Z_0E0DE1F8_394A_4093_8E74_B2A631A3A88C_.wvu.PrintTitles" hidden="1">[2]Presupuesto_Via_distribuidora!$610:$619</definedName>
    <definedName name="Z_18C710ED_70CF_48D0_92F5_038A88335068_.wvu.FilterData" hidden="1">[2]Presupuesto_Via_distribuidora!$A$9:$H$344</definedName>
    <definedName name="Z_18C710ED_70CF_48D0_92F5_038A88335068_.wvu.PrintArea" hidden="1">[2]Presupuesto_Via_distribuidora!$C$1:$H$344</definedName>
    <definedName name="Z_18C710ED_70CF_48D0_92F5_038A88335068_.wvu.PrintTitles" hidden="1">[2]Presupuesto_Via_distribuidora!$2:$8</definedName>
    <definedName name="Z_378D82E8_FE69_4712_AE73_9D578C4190DE_.wvu.FilterData" hidden="1">[2]Presupuesto_Via_distribuidora!$A$9:$H$344</definedName>
    <definedName name="Z_378D82E8_FE69_4712_AE73_9D578C4190DE_.wvu.PrintArea" hidden="1">[2]Presupuesto_Via_distribuidora!$C$1:$H$344</definedName>
    <definedName name="Z_378D82E8_FE69_4712_AE73_9D578C4190DE_.wvu.PrintTitles" hidden="1">[2]Presupuesto_Via_distribuidora!$2:$8</definedName>
    <definedName name="Z_381FCF61_DF95_4756_B103_A1118DFFDE02_.wvu.FilterData" hidden="1">[2]Presupuesto_Via_distribuidora!$A$9:$H$344</definedName>
    <definedName name="Z_381FCF61_DF95_4756_B103_A1118DFFDE02_.wvu.PrintArea" hidden="1">[2]Presupuesto_Via_distribuidora!$C$1:$H$344</definedName>
    <definedName name="Z_381FCF61_DF95_4756_B103_A1118DFFDE02_.wvu.PrintTitles" hidden="1">[2]Presupuesto_Via_distribuidora!$2:$8</definedName>
    <definedName name="Z_3B3C0CA1_2A9C_45FD_9823_50B200F6C0D1_.wvu.FilterData" hidden="1">[2]Presupuesto_Via_distribuidora!$A$9:$H$344</definedName>
    <definedName name="Z_3B3C0CA1_2A9C_45FD_9823_50B200F6C0D1_.wvu.PrintArea" hidden="1">[2]Presupuesto_Via_distribuidora!$C$1:$H$344</definedName>
    <definedName name="Z_3B3C0CA1_2A9C_45FD_9823_50B200F6C0D1_.wvu.PrintTitles" hidden="1">[2]Presupuesto_Via_distribuidora!$2:$8</definedName>
    <definedName name="Z_3E9430E5_6A83_435B_9E47_1B8F7E18D67C_.wvu.FilterData" hidden="1">[2]Presupuesto_Via_distribuidora!$A$9:$H$344</definedName>
    <definedName name="Z_3E9430E5_6A83_435B_9E47_1B8F7E18D67C_.wvu.PrintArea" hidden="1">[2]Presupuesto_Via_distribuidora!$C$1:$H$344</definedName>
    <definedName name="Z_3E9430E5_6A83_435B_9E47_1B8F7E18D67C_.wvu.PrintTitles" hidden="1">[2]Presupuesto_Via_distribuidora!$2:$8</definedName>
    <definedName name="Z_4A14CB5C_2287_4F6E_9A65_22F0A4D81D81_.wvu.FilterData" hidden="1">[2]Presupuesto_Via_distribuidora!$A$9:$H$344</definedName>
    <definedName name="Z_4A14CB5C_2287_4F6E_9A65_22F0A4D81D81_.wvu.PrintArea" hidden="1">[2]Presupuesto_Via_distribuidora!$C$1:$H$344</definedName>
    <definedName name="Z_4A14CB5C_2287_4F6E_9A65_22F0A4D81D81_.wvu.PrintTitles" hidden="1">[2]Presupuesto_Via_distribuidora!$2:$8</definedName>
    <definedName name="Z_4BBC24C4_A093_4EC9_8AFF_49C6F602CC39_.wvu.FilterData" hidden="1">[2]Presupuesto_Via_distribuidora!$A$9:$H$344</definedName>
    <definedName name="Z_4BBC24C4_A093_4EC9_8AFF_49C6F602CC39_.wvu.PrintArea" hidden="1">[2]Presupuesto_Via_distribuidora!$C$1:$H$344</definedName>
    <definedName name="Z_4BBC24C4_A093_4EC9_8AFF_49C6F602CC39_.wvu.PrintTitles" hidden="1">[2]Presupuesto_Via_distribuidora!$2:$8</definedName>
    <definedName name="Z_504A8F9D_2C46_439E_975A_DF1C1FA56E7B_.wvu.FilterData" hidden="1">[2]Presupuesto_Via_distribuidora!$A$9:$H$344</definedName>
    <definedName name="Z_504A8F9D_2C46_439E_975A_DF1C1FA56E7B_.wvu.PrintArea" hidden="1">[2]Presupuesto_Via_distribuidora!$C$1:$H$344</definedName>
    <definedName name="Z_504A8F9D_2C46_439E_975A_DF1C1FA56E7B_.wvu.PrintTitles" hidden="1">[2]Presupuesto_Via_distribuidora!$2:$8</definedName>
    <definedName name="Z_653348E7_CDAD_4F62_A236_641A4BB6425A_.wvu.FilterData" hidden="1">[2]Presupuesto_Via_distribuidora!$A$9:$H$344</definedName>
    <definedName name="Z_653348E7_CDAD_4F62_A236_641A4BB6425A_.wvu.PrintArea" hidden="1">[2]Presupuesto_Via_distribuidora!$A$221:$I$375</definedName>
    <definedName name="Z_653348E7_CDAD_4F62_A236_641A4BB6425A_.wvu.PrintTitles" hidden="1">[2]Presupuesto_Via_distribuidora!$211:$220</definedName>
    <definedName name="Z_68C48519_C8C2_4287_96F6_0F561F815CE8_.wvu.FilterData" hidden="1">[2]Presupuesto_Via_distribuidora!$A$9:$H$344</definedName>
    <definedName name="Z_68C48519_C8C2_4287_96F6_0F561F815CE8_.wvu.PrintArea" hidden="1">[2]Presupuesto_Via_distribuidora!$C$1:$H$344</definedName>
    <definedName name="Z_68C48519_C8C2_4287_96F6_0F561F815CE8_.wvu.PrintTitles" hidden="1">[2]Presupuesto_Via_distribuidora!$2:$8</definedName>
    <definedName name="Z_6BA141F2_E104_11DA_B6F6_00609720E0A1_.wvu.FilterData" hidden="1">[2]Presupuesto_Via_distribuidora!$A$9:$H$344</definedName>
    <definedName name="Z_6BA141F2_E104_11DA_B6F6_00609720E0A1_.wvu.PrintArea" hidden="1">[2]Presupuesto_Via_distribuidora!$A$10:$I$164</definedName>
    <definedName name="Z_6BA141F2_E104_11DA_B6F6_00609720E0A1_.wvu.PrintTitles" hidden="1">[2]Presupuesto_Via_distribuidora!$1:$9</definedName>
    <definedName name="Z_6BA141F3_E104_11DA_B6F6_00609720E0A1_.wvu.FilterData" hidden="1">[2]Presupuesto_Via_distribuidora!$A$9:$H$344</definedName>
    <definedName name="Z_6BA141F3_E104_11DA_B6F6_00609720E0A1_.wvu.PrintArea" hidden="1">[2]Presupuesto_Via_distribuidora!$A$176:$I$193</definedName>
    <definedName name="Z_6BA141F4_E104_11DA_B6F6_00609720E0A1_.wvu.FilterData" hidden="1">[2]Presupuesto_Via_distribuidora!$A$9:$H$344</definedName>
    <definedName name="Z_6BA141F4_E104_11DA_B6F6_00609720E0A1_.wvu.PrintArea" hidden="1">[2]Presupuesto_Via_distribuidora!$A$342:$I$541</definedName>
    <definedName name="Z_6BA141F5_E104_11DA_B6F6_00609720E0A1_.wvu.FilterData" hidden="1">[2]Presupuesto_Via_distribuidora!$A$9:$H$344</definedName>
    <definedName name="Z_6BA141F5_E104_11DA_B6F6_00609720E0A1_.wvu.PrintArea" hidden="1">[2]Presupuesto_Via_distribuidora!$A$557:$I$825</definedName>
    <definedName name="Z_6BA141F5_E104_11DA_B6F6_00609720E0A1_.wvu.PrintTitles" hidden="1">[2]Presupuesto_Via_distribuidora!$547:$556</definedName>
    <definedName name="Z_6BA141F6_E104_11DA_B6F6_00609720E0A1_.wvu.FilterData" hidden="1">[2]Presupuesto_Via_distribuidora!$A$9:$H$344</definedName>
    <definedName name="Z_6BA141F6_E104_11DA_B6F6_00609720E0A1_.wvu.PrintArea" hidden="1">[2]Presupuesto_Via_distribuidora!$A$839:$I$1037</definedName>
    <definedName name="Z_6BA141F6_E104_11DA_B6F6_00609720E0A1_.wvu.PrintTitles" hidden="1">[2]Presupuesto_Via_distribuidora!$829:$838</definedName>
    <definedName name="Z_726673D2_C579_4EF3_83C7_45DC3792EA6A_.wvu.FilterData" hidden="1">[2]Presupuesto_Via_distribuidora!$A$9:$H$344</definedName>
    <definedName name="Z_726673D2_C579_4EF3_83C7_45DC3792EA6A_.wvu.PrintArea" hidden="1">[2]Presupuesto_Via_distribuidora!$A$10:$I$208</definedName>
    <definedName name="Z_726673D2_C579_4EF3_83C7_45DC3792EA6A_.wvu.PrintTitles" hidden="1">[2]Presupuesto_Via_distribuidora!$1:$9</definedName>
    <definedName name="Z_729969D8_DFDA_47B9_ADA2_E05CF62B3DEF_.wvu.FilterData" hidden="1">[2]Presupuesto_Via_distribuidora!$A$9:$H$344</definedName>
    <definedName name="Z_729969D8_DFDA_47B9_ADA2_E05CF62B3DEF_.wvu.PrintArea" hidden="1">[2]Presupuesto_Via_distribuidora!$A$618:$I$886</definedName>
    <definedName name="Z_729969D8_DFDA_47B9_ADA2_E05CF62B3DEF_.wvu.PrintTitles" hidden="1">[2]Presupuesto_Via_distribuidora!$608:$617</definedName>
    <definedName name="Z_75EDDC88_CA8C_4671_911D_25D74F37EC47_.wvu.FilterData" hidden="1">[2]Presupuesto_Via_distribuidora!$A$9:$H$344</definedName>
    <definedName name="Z_75EDDC88_CA8C_4671_911D_25D74F37EC47_.wvu.PrintArea" hidden="1">[2]Presupuesto_Via_distribuidora!$A$902:$I$1100</definedName>
    <definedName name="Z_75EDDC88_CA8C_4671_911D_25D74F37EC47_.wvu.PrintTitles" hidden="1">[2]Presupuesto_Via_distribuidora!$892:$901</definedName>
    <definedName name="Z_80573755_2D8B_4158_BD3A_CC331B950748_.wvu.FilterData" hidden="1">[2]Presupuesto_Via_distribuidora!$A$9:$H$344</definedName>
    <definedName name="Z_80573755_2D8B_4158_BD3A_CC331B950748_.wvu.PrintArea" hidden="1">[2]Presupuesto_Via_distribuidora!$A$221:$I$375</definedName>
    <definedName name="Z_80573755_2D8B_4158_BD3A_CC331B950748_.wvu.PrintTitles" hidden="1">[2]Presupuesto_Via_distribuidora!$211:$220</definedName>
    <definedName name="Z_9C7B0D6D_4DDE_4C72_B23F_2E183F63ECB1_.wvu.FilterData" hidden="1">[2]Presupuesto_Via_distribuidora!$A$9:$H$344</definedName>
    <definedName name="Z_9C7B0D6D_4DDE_4C72_B23F_2E183F63ECB1_.wvu.PrintArea" hidden="1">[2]Presupuesto_Via_distribuidora!$C$1:$H$344</definedName>
    <definedName name="Z_9C7B0D6D_4DDE_4C72_B23F_2E183F63ECB1_.wvu.PrintTitles" hidden="1">[2]Presupuesto_Via_distribuidora!$2:$8</definedName>
    <definedName name="Z_9C8B6436_249F_426A_96DC_EEE5E7CB7D1B_.wvu.FilterData" hidden="1">[2]Presupuesto_Via_distribuidora!$A$9:$H$344</definedName>
    <definedName name="Z_9C8B6436_249F_426A_96DC_EEE5E7CB7D1B_.wvu.PrintArea" hidden="1">[2]Presupuesto_Via_distribuidora!$C$1:$H$344</definedName>
    <definedName name="Z_9C8B6436_249F_426A_96DC_EEE5E7CB7D1B_.wvu.PrintTitles" hidden="1">[2]Presupuesto_Via_distribuidora!$2:$8</definedName>
    <definedName name="Z_9FCFD0D5_270B_4F36_B422_02EF7A3700B8_.wvu.FilterData" hidden="1">[2]Presupuesto_Via_distribuidora!$A$9:$H$344</definedName>
    <definedName name="Z_9FCFD0D5_270B_4F36_B422_02EF7A3700B8_.wvu.PrintArea" hidden="1">[2]Presupuesto_Via_distribuidora!$A$390:$I$602</definedName>
    <definedName name="Z_9FCFD0D5_270B_4F36_B422_02EF7A3700B8_.wvu.PrintTitles" hidden="1">[2]Presupuesto_Via_distribuidora!$380:$389</definedName>
    <definedName name="Z_9FE8FF3F_4486_44D6_9AFB_43CC5B824BF9_.wvu.FilterData" hidden="1">[2]Presupuesto_Via_distribuidora!$A$9:$H$344</definedName>
    <definedName name="Z_9FE8FF3F_4486_44D6_9AFB_43CC5B824BF9_.wvu.PrintArea" hidden="1">[2]Presupuesto_Via_distribuidora!$C$1:$H$344</definedName>
    <definedName name="Z_9FE8FF3F_4486_44D6_9AFB_43CC5B824BF9_.wvu.PrintTitles" hidden="1">[2]Presupuesto_Via_distribuidora!$2:$8</definedName>
    <definedName name="Z_A3DE26BA_CF48_4654_9BE9_FAEB3C301C95_.wvu.FilterData" hidden="1">[2]Presupuesto_Via_distribuidora!$A$9:$H$344</definedName>
    <definedName name="Z_A3DE26BA_CF48_4654_9BE9_FAEB3C301C95_.wvu.PrintArea" hidden="1">[2]Presupuesto_Via_distribuidora!$A$221:$I$377</definedName>
    <definedName name="Z_A3DE26BA_CF48_4654_9BE9_FAEB3C301C95_.wvu.PrintTitles" hidden="1">[2]Presupuesto_Via_distribuidora!$211:$220</definedName>
    <definedName name="Z_AAA1DD33_F1E3_423A_B1F2_E8567F4D95A5_.wvu.FilterData" hidden="1">[2]Presupuesto_Via_distribuidora!$A$9:$H$344</definedName>
    <definedName name="Z_AAA1DD33_F1E3_423A_B1F2_E8567F4D95A5_.wvu.PrintArea" hidden="1">[2]Presupuesto_Via_distribuidora!$A$900:$I$1098</definedName>
    <definedName name="Z_AAA1DD33_F1E3_423A_B1F2_E8567F4D95A5_.wvu.PrintTitles" hidden="1">[2]Presupuesto_Via_distribuidora!$890:$899</definedName>
    <definedName name="Z_B4899972_EBDC_11DA_B6F6_00609720E0A1_.wvu.FilterData" hidden="1">[2]Presupuesto_Via_distribuidora!$A$9:$H$344</definedName>
    <definedName name="Z_B4899972_EBDC_11DA_B6F6_00609720E0A1_.wvu.PrintArea" hidden="1">[2]Presupuesto_Via_distribuidora!$A$10:$I$164</definedName>
    <definedName name="Z_B4899972_EBDC_11DA_B6F6_00609720E0A1_.wvu.PrintTitles" hidden="1">[2]Presupuesto_Via_distribuidora!$1:$9</definedName>
    <definedName name="Z_B4899973_EBDC_11DA_B6F6_00609720E0A1_.wvu.FilterData" hidden="1">[2]Presupuesto_Via_distribuidora!$A$9:$H$344</definedName>
    <definedName name="Z_B4899973_EBDC_11DA_B6F6_00609720E0A1_.wvu.PrintArea" hidden="1">[2]Presupuesto_Via_distribuidora!$A$176:$I$193</definedName>
    <definedName name="Z_B4899974_EBDC_11DA_B6F6_00609720E0A1_.wvu.FilterData" hidden="1">[2]Presupuesto_Via_distribuidora!$A$9:$H$344</definedName>
    <definedName name="Z_B4899974_EBDC_11DA_B6F6_00609720E0A1_.wvu.PrintArea" hidden="1">[2]Presupuesto_Via_distribuidora!$A$342:$I$541</definedName>
    <definedName name="Z_B4899975_EBDC_11DA_B6F6_00609720E0A1_.wvu.FilterData" hidden="1">[2]Presupuesto_Via_distribuidora!$A$9:$H$344</definedName>
    <definedName name="Z_B4899975_EBDC_11DA_B6F6_00609720E0A1_.wvu.PrintArea" hidden="1">[2]Presupuesto_Via_distribuidora!$A$557:$I$825</definedName>
    <definedName name="Z_B4899975_EBDC_11DA_B6F6_00609720E0A1_.wvu.PrintTitles" hidden="1">[2]Presupuesto_Via_distribuidora!$547:$556</definedName>
    <definedName name="Z_B4899976_EBDC_11DA_B6F6_00609720E0A1_.wvu.FilterData" hidden="1">[2]Presupuesto_Via_distribuidora!$A$9:$H$344</definedName>
    <definedName name="Z_B4899976_EBDC_11DA_B6F6_00609720E0A1_.wvu.PrintArea" hidden="1">[2]Presupuesto_Via_distribuidora!$A$839:$I$1037</definedName>
    <definedName name="Z_B4899976_EBDC_11DA_B6F6_00609720E0A1_.wvu.PrintTitles" hidden="1">[2]Presupuesto_Via_distribuidora!$829:$838</definedName>
    <definedName name="Z_C24E6469_C4CC_430B_8814_72DD019DF2C8_.wvu.FilterData" hidden="1">[2]Presupuesto_Via_distribuidora!$A$9:$H$344</definedName>
    <definedName name="Z_C24E6469_C4CC_430B_8814_72DD019DF2C8_.wvu.PrintArea" hidden="1">[2]Presupuesto_Via_distribuidora!$A$900:$I$1098</definedName>
    <definedName name="Z_C24E6469_C4CC_430B_8814_72DD019DF2C8_.wvu.PrintTitles" hidden="1">[2]Presupuesto_Via_distribuidora!$890:$899</definedName>
    <definedName name="Z_CA61CA57_E7CE_4A4D_974A_F3124BCA2797_.wvu.FilterData" hidden="1">[2]Presupuesto_Via_distribuidora!$A$9:$H$344</definedName>
    <definedName name="Z_CA61CA57_E7CE_4A4D_974A_F3124BCA2797_.wvu.PrintArea" hidden="1">[2]Presupuesto_Via_distribuidora!$A$618:$I$886</definedName>
    <definedName name="Z_CA61CA57_E7CE_4A4D_974A_F3124BCA2797_.wvu.PrintTitles" hidden="1">[2]Presupuesto_Via_distribuidora!$608:$617</definedName>
    <definedName name="Z_DA4D5A8F_12FA_42F5_A8BB_526600E97433_.wvu.FilterData" hidden="1">[2]Presupuesto_Via_distribuidora!$A$9:$H$344</definedName>
    <definedName name="Z_DA4D5A8F_12FA_42F5_A8BB_526600E97433_.wvu.PrintArea" hidden="1">[2]Presupuesto_Via_distribuidora!$C$1:$H$344</definedName>
    <definedName name="Z_DA4D5A8F_12FA_42F5_A8BB_526600E97433_.wvu.PrintTitles" hidden="1">[2]Presupuesto_Via_distribuidora!$2:$8</definedName>
    <definedName name="Z_DFB4C5EB_A8D3_475E_B627_EA98F95F9220_.wvu.FilterData" hidden="1">[2]Presupuesto_Via_distribuidora!$A$9:$H$344</definedName>
    <definedName name="Z_DFB4C5EB_A8D3_475E_B627_EA98F95F9220_.wvu.PrintArea" hidden="1">[2]Presupuesto_Via_distribuidora!$A$10:$I$208</definedName>
    <definedName name="Z_DFB4C5EB_A8D3_475E_B627_EA98F95F9220_.wvu.PrintTitles" hidden="1">[2]Presupuesto_Via_distribuidora!$1:$9</definedName>
    <definedName name="Z_F2B990A1_57B3_4766_8C3D_4D3A5265BAEF_.wvu.FilterData" hidden="1">[2]Presupuesto_Via_distribuidora!$A$9:$H$344</definedName>
    <definedName name="Z_F2B990A1_57B3_4766_8C3D_4D3A5265BAEF_.wvu.PrintArea" hidden="1">[2]Presupuesto_Via_distribuidora!$C$1:$H$344</definedName>
    <definedName name="Z_F2B990A1_57B3_4766_8C3D_4D3A5265BAEF_.wvu.PrintTitles" hidden="1">[2]Presupuesto_Via_distribuidora!$2:$8</definedName>
    <definedName name="Z_F9482E1F_92B8_43D8_949A_7DDCF2E63A19_.wvu.FilterData" hidden="1">[2]Presupuesto_Via_distribuidora!$A$9:$H$344</definedName>
    <definedName name="Z_F9482E1F_92B8_43D8_949A_7DDCF2E63A19_.wvu.PrintArea" hidden="1">[2]Presupuesto_Via_distribuidora!$A$10:$I$208</definedName>
    <definedName name="Z_F9482E1F_92B8_43D8_949A_7DDCF2E63A19_.wvu.PrintTitles" hidden="1">[2]Presupuesto_Via_distribuidora!$1:$9</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7" l="1"/>
  <c r="F19" i="4" l="1"/>
  <c r="F20" i="4" s="1"/>
  <c r="C41" i="1"/>
  <c r="B18" i="1"/>
  <c r="H15" i="7"/>
  <c r="D41" i="1" s="1"/>
  <c r="F13" i="7"/>
  <c r="F12" i="7"/>
  <c r="F14" i="7" l="1"/>
  <c r="F16" i="7" s="1"/>
  <c r="G12" i="7"/>
  <c r="G13" i="7"/>
  <c r="H13" i="7" s="1"/>
  <c r="F25" i="7"/>
  <c r="G25" i="7" s="1"/>
  <c r="F27" i="7"/>
  <c r="G27" i="7" s="1"/>
  <c r="F28" i="7"/>
  <c r="G28" i="7" s="1"/>
  <c r="F24" i="7"/>
  <c r="G24" i="7" s="1"/>
  <c r="F29" i="7"/>
  <c r="G29" i="7" s="1"/>
  <c r="F22" i="7"/>
  <c r="G22" i="7" s="1"/>
  <c r="F23" i="7"/>
  <c r="G23" i="7" s="1"/>
  <c r="F26" i="7"/>
  <c r="G26" i="7" s="1"/>
  <c r="B17" i="1"/>
  <c r="D32" i="1"/>
  <c r="C18" i="1"/>
  <c r="D18" i="1" s="1"/>
  <c r="H27" i="7" l="1"/>
  <c r="G14" i="7"/>
  <c r="G16" i="7" s="1"/>
  <c r="H25" i="7"/>
  <c r="H26" i="7"/>
  <c r="H23" i="7"/>
  <c r="H28" i="7"/>
  <c r="H29" i="7"/>
  <c r="F30" i="7"/>
  <c r="B19" i="1" s="1"/>
  <c r="B20" i="1" s="1"/>
  <c r="H24" i="7"/>
  <c r="H12" i="7"/>
  <c r="H14" i="7" s="1"/>
  <c r="D31" i="1" s="1"/>
  <c r="D33" i="1" s="1"/>
  <c r="C17" i="1"/>
  <c r="F32" i="7" l="1"/>
  <c r="H16" i="7"/>
  <c r="D24" i="1" s="1"/>
  <c r="H22" i="7"/>
  <c r="G30" i="7"/>
  <c r="G32" i="7" s="1"/>
  <c r="H35" i="7" s="1"/>
  <c r="C19" i="1"/>
  <c r="D19" i="1" s="1"/>
  <c r="E4" i="6"/>
  <c r="D17" i="1"/>
  <c r="D20" i="1" l="1"/>
  <c r="C20" i="1"/>
  <c r="F35" i="7"/>
  <c r="C12" i="1" s="1"/>
  <c r="F25" i="4"/>
  <c r="H30" i="7"/>
  <c r="D25" i="1" s="1"/>
  <c r="E3" i="6" s="1"/>
  <c r="D26" i="1" l="1"/>
  <c r="D35" i="1"/>
  <c r="D36" i="1" s="1"/>
  <c r="D37" i="1" s="1"/>
  <c r="H32" i="7"/>
  <c r="I35" i="7" s="1"/>
  <c r="C15" i="4" s="1"/>
  <c r="E11" i="4" s="1"/>
  <c r="E5" i="6"/>
  <c r="C8" i="6" l="1"/>
  <c r="D8" i="6" s="1"/>
  <c r="F40" i="6"/>
  <c r="F42" i="6" s="1"/>
  <c r="D9" i="1"/>
  <c r="E12" i="1" s="1"/>
  <c r="F11" i="4" l="1"/>
  <c r="F12" i="4" s="1"/>
  <c r="F15" i="4"/>
  <c r="C16" i="4"/>
  <c r="F16" i="4" s="1"/>
  <c r="F17" i="4" l="1"/>
  <c r="F21" i="4" s="1"/>
  <c r="F24" i="4" l="1"/>
  <c r="F26" i="4" s="1"/>
  <c r="E24" i="4" l="1"/>
  <c r="E26" i="4" s="1"/>
</calcChain>
</file>

<file path=xl/sharedStrings.xml><?xml version="1.0" encoding="utf-8"?>
<sst xmlns="http://schemas.openxmlformats.org/spreadsheetml/2006/main" count="221" uniqueCount="152">
  <si>
    <t>ITEM</t>
  </si>
  <si>
    <t>Mantenimiento preventivo del sistema HI-Fog, pruebas de activacion y funcionamiento del sistema. (en siete pisos, un cuarto técnico y cuenta con aspersores, válvulas, cilindros, bombas, switches, tablero eléctronico)</t>
  </si>
  <si>
    <t>Suministro  e instalación válvula esclava/gas D21025</t>
  </si>
  <si>
    <t>Recarga de cilindros de Nitrogeno. Cada cilindro de 50 Lts y 2900 psi.</t>
  </si>
  <si>
    <t>Suministro de adaptadores para vávulas esclavas y válvula CGA 580</t>
  </si>
  <si>
    <t xml:space="preserve">Suministro de  e instalación Swich de presion "Pressure switch PMN250AWNTR18T190APTG" </t>
  </si>
  <si>
    <t>DESCRIPCIÓN</t>
  </si>
  <si>
    <t>UN</t>
  </si>
  <si>
    <t>CANTIDAD</t>
  </si>
  <si>
    <t>VALOR MENSUAL</t>
  </si>
  <si>
    <t xml:space="preserve">VALOR TOTAL </t>
  </si>
  <si>
    <t>SUBTOTAL OTROS GASTOS DE ADMINISTRACIÓN</t>
  </si>
  <si>
    <t>BASE (Costo Total incluido AU)</t>
  </si>
  <si>
    <t>TARIFA</t>
  </si>
  <si>
    <t>SUBTOTAL GASTOS LEGALES</t>
  </si>
  <si>
    <t xml:space="preserve">IMPUESTOS, GRAVÁMENES, TASAS Y CONTRIBUCIONES </t>
  </si>
  <si>
    <t>50% Gravamen a movimiento financieros (4x1000) =0,20% del Costo Total incluido AU</t>
  </si>
  <si>
    <t>5% Impuesto Contribucion Especial (Equivale al 5% del Costo Total incluido AU)</t>
  </si>
  <si>
    <t xml:space="preserve">SUBTOTAL IMPUESTOS, GRAVÁMENES, TASAS Y CONTRIBUCIONES </t>
  </si>
  <si>
    <t>TOTAL GASTOS DE ADMINISTRACIÓN</t>
  </si>
  <si>
    <t>A.U. (ADMINISTRACIÓN Y UTILIDAD)</t>
  </si>
  <si>
    <t>Descripcion</t>
  </si>
  <si>
    <t>Porcentaje</t>
  </si>
  <si>
    <t xml:space="preserve">Total Gastos de Administración </t>
  </si>
  <si>
    <t xml:space="preserve">Utilidad </t>
  </si>
  <si>
    <t>TOTAL A.U. (ADMINISTRACIÓN Y UTILIDAD)</t>
  </si>
  <si>
    <t>TOTAL PRESUPUESTO OFICIAL</t>
  </si>
  <si>
    <t>RUBRO</t>
  </si>
  <si>
    <t>COMPARACIÓN APROPIACIÓN POR RUBRO EN CDP VS TOTAL PRESUPUESTO POR RUBRO PROCESO</t>
  </si>
  <si>
    <t>DISPONIBILIDAD PRESUPUESTAL</t>
  </si>
  <si>
    <t>COMPONENTE DEL GASTO SEGÚN PRESUPUESTO</t>
  </si>
  <si>
    <t>COSTO TOTAL INCLUIDO AU</t>
  </si>
  <si>
    <t>Mantenimientos Sede Admin</t>
  </si>
  <si>
    <t>Suministros Sede Admin</t>
  </si>
  <si>
    <t>TOTAL PRSUPUESTO POR RUBRO CDP VS PRESUPUESTO</t>
  </si>
  <si>
    <t>ÁREA METROPOLITANA DEL VALLE DE ABURRÁ</t>
  </si>
  <si>
    <t>PRESUPUESTO OFICIAL</t>
  </si>
  <si>
    <t>RESUMEN CONSOLIDADO DEL PRESUPUESTO OFICIAL</t>
  </si>
  <si>
    <t>VALOR TOTAL DEL PRESUPUESTO OFICIAL INCLUIDO AU</t>
  </si>
  <si>
    <t>AU OFICIAL</t>
  </si>
  <si>
    <t>TOTAL PRESUPUESTO OFICIAL CONSOLIDADO</t>
  </si>
  <si>
    <t>TOTAL COSTOS DIRECTOS</t>
  </si>
  <si>
    <t>AU OFICIAL
EN %</t>
  </si>
  <si>
    <t>RESUMEN CONSOLIDADO DEL PRESUPUESTO OFICIAL por ALCANCE</t>
  </si>
  <si>
    <t>DETALLE / ALCANCE</t>
  </si>
  <si>
    <t>RUBROS PRESUPUESTALES</t>
  </si>
  <si>
    <t>Realizar el Mantenimiento Preventivo al sistema de extinción de incendios,  en  la sede administrativa del Area Metropolitana del Valle de Aburra</t>
  </si>
  <si>
    <t>OBJETO:</t>
  </si>
  <si>
    <t>PRESUPUESTO OFICIAL DETALLADO y POR RUBRO PRESUPUESTAL (INCLUYE AU OFICIAL)</t>
  </si>
  <si>
    <t>Ítem</t>
  </si>
  <si>
    <t>Descripción</t>
  </si>
  <si>
    <t xml:space="preserve">Cantidad </t>
  </si>
  <si>
    <t>Rondas</t>
  </si>
  <si>
    <t>COSTO UNITARIO</t>
  </si>
  <si>
    <t>TOTAL COSTOS DIRECTOS (a*b*c)</t>
  </si>
  <si>
    <t>AU</t>
  </si>
  <si>
    <t>TOTAL COSTOS  INCLUIDO AU</t>
  </si>
  <si>
    <t>RUBRO PRESUPUESTAL</t>
  </si>
  <si>
    <t>a</t>
  </si>
  <si>
    <t>b</t>
  </si>
  <si>
    <t>c</t>
  </si>
  <si>
    <t>COMPONENTE 1. MANTENIMIENTO PREVENTIVO y CORRECTIVO</t>
  </si>
  <si>
    <t>MANTENIMIENTO PREVENTIVO - SEDE ADMINISTRATIVA</t>
  </si>
  <si>
    <t>MANTENIMIENTO CORRECTIVO SEDE ADMINISTRATIVA (*)</t>
  </si>
  <si>
    <t>TOTAL MANTENIMIENTO PREVENTIVO SEDE ADMINISTRATIVA</t>
  </si>
  <si>
    <t>SUBTOTAL PRESUPUESTO OFICIAL 
PARA MANTENIMIENTO PREVENTIVO y CORRECTIVO 
SEDE ADMINISTRATIVA - RUBROS PRESUPUESTALES 32</t>
  </si>
  <si>
    <t>Ubicación</t>
  </si>
  <si>
    <t>Cantidad de Equipos</t>
  </si>
  <si>
    <t>COMPONENTE 2. SUMINISTRO e INSTALACIÓN</t>
  </si>
  <si>
    <t>SUMINISTROS  e INSTALACIÓN- SEDE ADMINISTRATIVA</t>
  </si>
  <si>
    <t>Sótano</t>
  </si>
  <si>
    <t>TOTAL PRESUPUESTO OFICIAL  - COMPONENTE 2. SUMINISTROS</t>
  </si>
  <si>
    <t>TOTAL PRESUPUESTO OFICIAL  PARA EL PROCESO
(MANTENIMIENTOS + SUMINISTROS)</t>
  </si>
  <si>
    <t>VALOR TOTAL COSTOS DIRECTOS</t>
  </si>
  <si>
    <t>AU OFICIAL
EN $</t>
  </si>
  <si>
    <t>VALOR TOTAL PRESUPUESTO OFICIAL INCLUIDO AU</t>
  </si>
  <si>
    <r>
      <rPr>
        <sz val="10"/>
        <rFont val="Arial"/>
        <family val="2"/>
      </rPr>
      <t>Realizar el Mantenimiento Correctivo al sistema de extinción de incendios,  en  la sede administrativa del Area Metropolitana del Valle de Aburra</t>
    </r>
    <r>
      <rPr>
        <sz val="10"/>
        <color rgb="FFFF0000"/>
        <rFont val="Arial"/>
        <family val="2"/>
      </rPr>
      <t xml:space="preserve"> (Valor estipulado por el ÁREA - Costos Directos Fijo, Inmodificable y con Presupuesto Oficial Máximo incluido AU por Rubro Presupuestal. ITEM con carácter Reembolsable)*</t>
    </r>
  </si>
  <si>
    <t>Realizar el Suministro, Instalación y puesta en correcto funcionamiento de nuevos elementos en  la sede administrativa del Area Metropolitana del Valle de Aburra</t>
  </si>
  <si>
    <t>RESUMEN CONSOLIDADO DEL PRESUPUESTO OFICIAL POR COMPONENTE/ ALCANCE Y POR RUBRO PRESUPUESTAL</t>
  </si>
  <si>
    <t>COMPONENTE / ALCANCE</t>
  </si>
  <si>
    <t>RESUMEN CONSOLIDADO DEL PRESUPUESTO OFICIAL POR COMPONENTE/ ALCANCE - SEDE y POR RUBRO PRESUPUESTAL</t>
  </si>
  <si>
    <t>COMPONENTE/ALCANCE/SEDE</t>
  </si>
  <si>
    <t>COMPONENTE: 1. MANTENIMIENTO</t>
  </si>
  <si>
    <t xml:space="preserve">SEDE ADMINISTRATIVA </t>
  </si>
  <si>
    <t>MANTENIMIENTO PREVENTIVO</t>
  </si>
  <si>
    <t>COMPONENTE: 2. SUMINISTROS E INSTALACIÓN</t>
  </si>
  <si>
    <t>SUMINISTRO, INSTALACION Y PUESTA EN CORRECTO FUNCIONAMIENTO DE NUEVOS ELEMENTOS- SEDE ADMINISTRATIVA</t>
  </si>
  <si>
    <t>TOTAL PRESUPUESTO OFICIAL  - COMPONENTE 2. SUMINISTROS e INSTALACIÓN
RUBRO PRESUPUESTAL 24</t>
  </si>
  <si>
    <t>PRESUPUESTO OFICIAL PARA MANTENIMIENTO CORRECTIVO</t>
  </si>
  <si>
    <t>TOTAL COSTOS DIRECTOS (*)</t>
  </si>
  <si>
    <t>PRESUPUESTO OFICIAL MÁXIMO INCLUIDO AU</t>
  </si>
  <si>
    <r>
      <rPr>
        <i/>
        <sz val="9"/>
        <color rgb="FFFF0000"/>
        <rFont val="Arial"/>
        <family val="2"/>
      </rPr>
      <t>(*)</t>
    </r>
    <r>
      <rPr>
        <i/>
        <sz val="9"/>
        <rFont val="Arial"/>
        <family val="2"/>
      </rPr>
      <t xml:space="preserve"> VALOR COSTO DIRECTO FIJO, INMODIFICABLE Y CON PRESUPUESTO OFICIAL MÁXIMO INCLUIDO AU POR RUBRO PRESUPUESTAL. ÍTEM de carácter REEMBOLSABLE: </t>
    </r>
  </si>
  <si>
    <t>FIRMA AUTORIZADA</t>
  </si>
  <si>
    <t>Nombre:</t>
  </si>
  <si>
    <t>Cargo:</t>
  </si>
  <si>
    <t>Documento de Identidad:</t>
  </si>
  <si>
    <t>Son parte integral del Formulario los siguientes documentos:</t>
  </si>
  <si>
    <t xml:space="preserve">*Oferta Económica Detallada – Por Rubro Presupuestal
</t>
  </si>
  <si>
    <t xml:space="preserve">*Detalle de AU </t>
  </si>
  <si>
    <t xml:space="preserve">Los Proponentes interesados en el presente proceso, para presentar la Oferta Económica, deben hacerlo en el Formulario N° X– OFERTA ECONÓMICA, Hacen parte integral del Formulario N° 2, la Oferta Económica Detallada y el Detalle del AU
</t>
  </si>
  <si>
    <t>NOTAS ADICIONALES</t>
  </si>
  <si>
    <t>5. La Supervisión que se designe para la vigilancia y seguimiento del Contrato deberá revisar , los dineros que con recursos públicos ordena pagar, y por ello, no pueden existir ítems sin justificación alguna, por lo que la Interventoría deberá revisar acorde con lo mencionado, los dineros que ordena pagar, esto incluye el control directo y la verificación de soportes de la ejecución de cada uno de los ítems correspondientes a los Costos Directos, así como revisión de todos los gastos, apropiaciones, contribuciones, aportes, y demás pagos y gastos relacionados en los Gastos de Administración propuestos de tal forma que se compruebe su cumplimiento y valor real; y así sujetar los pagos de las Actas de pago y la Liquidación del Contrato a los ítems del Costo Directo y componentes de la Administración que realmente se ejecuten y por su valor respectivo; en caso que exista variaciones de los valores revisados con respecto del valor propuesto en un menor valor al de la propuesta, se efectuaran los ajustes respectivos para establecer el efectivo valor a pagar. En todo caso, lo ejecutado no podrá superar el valor de la propuesta económica. Lo anterior en cumplimiento a orientaciones de la Contraloría General y Concejo de Estado derivados del artículo 83 de la Ley 1474 de 2011</t>
  </si>
  <si>
    <r>
      <t>2. El valor total de su Oferta Económica  después de correcciones aritméticas no puede superar el Valor Total del Presupuesto Oficial, incluido AU  consolidado y/o por Rubro Presupuestal</t>
    </r>
    <r>
      <rPr>
        <b/>
        <sz val="10"/>
        <rFont val="Arial"/>
        <family val="2"/>
      </rPr>
      <t xml:space="preserve"> so pena de rechazo.</t>
    </r>
  </si>
  <si>
    <r>
      <t xml:space="preserve">4. El valor del AU deberá ser presentado en porcentaje y en pesos. Debiendo tener presente que el porcentaje de AU  definido en su Oferta Económica </t>
    </r>
    <r>
      <rPr>
        <b/>
        <sz val="10"/>
        <rFont val="Arial"/>
        <family val="2"/>
      </rPr>
      <t>no debe exceder del Porcentaje del AU Oficial,</t>
    </r>
    <r>
      <rPr>
        <sz val="11"/>
        <color theme="1"/>
        <rFont val="Calibri"/>
        <family val="2"/>
        <scheme val="minor"/>
      </rPr>
      <t xml:space="preserve"> que se estableció en un </t>
    </r>
    <r>
      <rPr>
        <b/>
        <sz val="10"/>
        <rFont val="Arial"/>
        <family val="2"/>
      </rPr>
      <t>12%</t>
    </r>
    <r>
      <rPr>
        <sz val="11"/>
        <color theme="1"/>
        <rFont val="Calibri"/>
        <family val="2"/>
        <scheme val="minor"/>
      </rPr>
      <t xml:space="preserve"> sobre los costos directos, </t>
    </r>
    <r>
      <rPr>
        <b/>
        <sz val="10"/>
        <rFont val="Arial"/>
        <family val="2"/>
      </rPr>
      <t>so pena de rechazo</t>
    </r>
    <r>
      <rPr>
        <sz val="11"/>
        <color theme="1"/>
        <rFont val="Calibri"/>
        <family val="2"/>
        <scheme val="minor"/>
      </rPr>
      <t xml:space="preserve">
El porcentaje del AU, deberá estar ajustando a dos cifras decimales.</t>
    </r>
  </si>
  <si>
    <r>
      <t xml:space="preserve">1. El proponente al presentar su Oferta Económica, deberá hacerlo en el Formulario N° X publicado por la Entidad. Por lo tanto debe tener en cuenta, no modificar el Formulario, no alterar la descripción, ni las unidades de medida, ni cantidades de los ítems, tampoco consignar ítems no relacionados, ni dejar de consignar las cantidades de un ítem; igualmente debe tener en cuenta consignar el el precio unitario a cada ítem y no debe ofrecer como precio unitario cero pesos ($0), Ni modificar ninguno de los ítems señalados como Inmodificables, ni sobrepasar ninguno de los VALORES FIJOS, establecido para cada uno de los ítems de Mantenimiento Correctivo; </t>
    </r>
    <r>
      <rPr>
        <b/>
        <sz val="10"/>
        <rFont val="Arial"/>
        <family val="2"/>
      </rPr>
      <t>so pena de rechazo de la propuesta</t>
    </r>
    <r>
      <rPr>
        <sz val="11"/>
        <color theme="1"/>
        <rFont val="Calibri"/>
        <family val="2"/>
        <scheme val="minor"/>
      </rPr>
      <t>. El Proponente deberá ajustar al peso (sin centavos) los precios unitarios y el valor total de la Oferta Económica, bien sea por exceso o por defecto, así: cuando el dígito decimal sea igual o superior a 5, se aproximará por exceso, y cuando sea inferior a 5 se aproximará por defecto; en caso de no hacerlo, el ÁREA efectuará dicho ajuste, el cual primará para todos los efectos de evaluación y adjudicación.</t>
    </r>
  </si>
  <si>
    <t>3. El proponente deberá presentar junto con la Propuesta, su Oferta Económica debidamente firmada por las personas competentes, Esta exigencia se hace de manera integral para todos los documentos que conforman el Formulario No. X.- Oferta Económica, publicado por la Entidad.</t>
  </si>
  <si>
    <t>PRESUPUESTO OFICIAL DETALLADO</t>
  </si>
  <si>
    <t>DETALLE DE AU OFICIAL</t>
  </si>
  <si>
    <r>
      <t xml:space="preserve">Pólizas </t>
    </r>
    <r>
      <rPr>
        <sz val="10"/>
        <color rgb="FFFF0000"/>
        <rFont val="Arial"/>
        <family val="2"/>
      </rPr>
      <t>(Este ítem se cancelará contra soporte de valor real de la póliza, siendo el tope máximo para su reconocimiento el valor ofertado)</t>
    </r>
  </si>
  <si>
    <r>
      <t xml:space="preserve">Otros gastos de Administración </t>
    </r>
    <r>
      <rPr>
        <sz val="10"/>
        <color rgb="FFFF0000"/>
        <rFont val="Arial"/>
        <family val="2"/>
      </rPr>
      <t>(Pagados contra factura o soporte idoneo - siendo el tope máximo para su reconocimiento el valor total ofertado para cada ítem)</t>
    </r>
  </si>
  <si>
    <t>GL</t>
  </si>
  <si>
    <r>
      <t xml:space="preserve">Los Proponentes interesados en el presente proceso, para presentar la Oferta Económica, deben hacerlo en el Formulario N° 2– OFERTA ECONÓMICA.
</t>
    </r>
    <r>
      <rPr>
        <b/>
        <i/>
        <sz val="10"/>
        <color rgb="FFFF0000"/>
        <rFont val="Arial"/>
        <family val="2"/>
      </rPr>
      <t>El proponente deberá presentar junto con su propuesta, su Oferta Económica  debidamente firmada por las personas competentes</t>
    </r>
  </si>
  <si>
    <t xml:space="preserve">*Oferta Económica Detallada 
</t>
  </si>
  <si>
    <t xml:space="preserve">El porcentaje total de los Gastos de Administración =  El Subtotal de Gastos de Administración dividido el total del Costo Directo 
El porcentaje total de la Utilidad = El Total definido de Utilidad dividido el  Costos Directo establecido 
El porcentaje total del AU será la suma del porcentaje de Gastos de Administración más el % definido de Utilidad
</t>
  </si>
  <si>
    <t>El valor y porcentaje de AU definido en el Detalle de AU, renglón "TOTAL A.U (ADMINISTRACIÓN y UTILIDAD) deben ser iguales a los presentados en la Relación de Precios, Renglón "TOTAL .A.U (ADMINISTRACIÓN y UTILIDAD)". - Cada precio unitario y totales, deben estar ajustados al peso, sin centavos es decir CERO decimales y El porcentaje del AU se debe ajustar a dos cifras decimales, teniendo en cuenta que cuando la milésima sea igual o superior a 5, se aproximará por exceso, y cuando sea inferior a 5 se aproximará a la centésima inferior.</t>
  </si>
  <si>
    <r>
      <t xml:space="preserve">El valor del AU deberá ser presentado en porcentaje y en pesos. Debiendo tener presente que el porcentaje de AU  definido en su Oferta Económica </t>
    </r>
    <r>
      <rPr>
        <b/>
        <sz val="10"/>
        <rFont val="Arial"/>
        <family val="2"/>
      </rPr>
      <t>no debe exceder del Porcentaje del AU Oficial,</t>
    </r>
    <r>
      <rPr>
        <sz val="10"/>
        <rFont val="Arial"/>
        <family val="2"/>
      </rPr>
      <t xml:space="preserve"> que se estableció en un </t>
    </r>
    <r>
      <rPr>
        <b/>
        <sz val="10"/>
        <rFont val="Arial"/>
        <family val="2"/>
      </rPr>
      <t>12%</t>
    </r>
    <r>
      <rPr>
        <sz val="10"/>
        <rFont val="Arial"/>
        <family val="2"/>
      </rPr>
      <t xml:space="preserve"> sobre los costos directos, </t>
    </r>
    <r>
      <rPr>
        <b/>
        <sz val="10"/>
        <rFont val="Arial"/>
        <family val="2"/>
      </rPr>
      <t>so pena de rechazo</t>
    </r>
    <r>
      <rPr>
        <sz val="10"/>
        <rFont val="Arial"/>
        <family val="2"/>
      </rPr>
      <t xml:space="preserve">
El porcentaje del AU, deberá estar ajustando a dos cifras decimales</t>
    </r>
  </si>
  <si>
    <t>La Supervisión que se designe para la vigilancia y seguimiento del Contrato deberá revisar , los dineros que con recursos públicos ordena pagar, y por ello, no pueden existir ítems sin justificación alguna, por lo que la Interventoría deberá revisar acorde con lo mencionado, los dineros que ordena pagar, esto incluye el control directo y la verificación de soportes de la ejecución de cada uno de los ítems correspondientes a los Costos Directos, así como revisión de todos los gastos, apropiaciones, contribuciones, aportes, y demás pagos y gastos relacionados en los Gastos de Administración propuestos de tal forma que se compruebe su cumplimiento y valor real; y así sujetar los pagos de las Actas de pago y la Liquidación del Contrato a los ítems del Costo Directo y componentes de la Administración que realmente se ejecuten y por su valor respectivo; en caso que exista variaciones de los valores revisados con respecto del valor propuesto en un menor valor al de la propuesta, se efectuaran los ajustes respectivos para establecer el efectivo valor a pagar. En todo caso, lo ejecutado no podrá superar el valor de la propuesta económica. Lo anterior en cumplimiento a orientaciones de la Contraloría General y Concejo de Estado derivados del artículo 83 de la Ley 1474 de 2011</t>
  </si>
  <si>
    <t xml:space="preserve">Suministro e instalación de cilindros Marioff de 50 Lts </t>
  </si>
  <si>
    <r>
      <t>(*) La Entidad para el ítem de MANTENIMIENTO CORRECTIVO, estableció un valor total fijo para los</t>
    </r>
    <r>
      <rPr>
        <i/>
        <sz val="9"/>
        <color rgb="FFFF0000"/>
        <rFont val="Arial"/>
        <family val="2"/>
      </rPr>
      <t xml:space="preserve"> COSTOS DIRECTOS de QUINCE MILLONES DE PESOS M.L. ($15.000.000)</t>
    </r>
    <r>
      <rPr>
        <i/>
        <sz val="9"/>
        <rFont val="Arial"/>
        <family val="2"/>
      </rPr>
      <t xml:space="preserve"> antes de AU y UN PRESUPUESTO OFICIAL</t>
    </r>
    <r>
      <rPr>
        <i/>
        <sz val="9"/>
        <color rgb="FFFF0000"/>
        <rFont val="Arial"/>
        <family val="2"/>
      </rPr>
      <t xml:space="preserve"> MÁXIMO DE DIECISEIS MILLONES OCHOCIENTOS MIL PESOS M.L. ($16,800.000) incluido AU</t>
    </r>
    <r>
      <rPr>
        <i/>
        <sz val="10"/>
        <color rgb="FFFF0000"/>
        <rFont val="Arial"/>
        <family val="2"/>
      </rPr>
      <t xml:space="preserve">. </t>
    </r>
    <r>
      <rPr>
        <i/>
        <sz val="10"/>
        <rFont val="Arial"/>
        <family val="2"/>
      </rPr>
      <t>EL valor del Costo antes de AU es Fijo es Inmodificable por el Oferente en su propuesta, Además es Reembolsable, es decir, se debe demostrar que efectivamente se ejecutó el ítem, presentando para ello, el soporte del gasto efectivamente realizado correspondiente a dicho Ítem. Cuando en el plazo del Contrato no se haya consumido la totalidad del monto establecido o no se hayan presentado esos gastos o cuando habiéndose presentado los mismos, no se tenga el soporte adecuado, no se reconocerá dicho monto AL CONTRATISTA y se reintegrará el saldo correspondiente a la Entidad, antes de la Liquidación del Contrato</t>
    </r>
  </si>
  <si>
    <t>GASTOS DE ADMINISTRACIÓN</t>
  </si>
  <si>
    <t>SMMLV</t>
  </si>
  <si>
    <t>AÑO</t>
  </si>
  <si>
    <t>PPTO OFICIAL</t>
  </si>
  <si>
    <t>PPTO EN SMMLV</t>
  </si>
  <si>
    <t>OTROS BIENES TRANSPORTABLES (EXCEPTO PRODUCTOS METÁLICOS)</t>
  </si>
  <si>
    <t>SERVICIOS PRESTADOS A LAS EMPRESAS Y SERVICIOS DE PRODUCCIÓN</t>
  </si>
  <si>
    <t>2.1.2.02.01.003</t>
  </si>
  <si>
    <t>2.1.2.02.02.008</t>
  </si>
  <si>
    <t>TOTAL PRESUPUESTO OFICIAL  - COMPONENTE 1. MANTENIMIENTO PREVENTIVO y CORRECTIVO</t>
  </si>
  <si>
    <t>SUMATORIA DE LOS RUBROS</t>
  </si>
  <si>
    <t>SERVICIOS PRESTADOS A LAS EMPRESAS Y SERVICIOS DE PRODUCCIÓN - 2.1.2.02.02.008</t>
  </si>
  <si>
    <t>OTROS BIENES TRANSPORTABLES (EXCEPTO PRODUCTOS METÁLICOS) - 2.1.2.02.01.003</t>
  </si>
  <si>
    <t>MANTENIMIENTO GENERAL SEDE ADMINISTRATIVA</t>
  </si>
  <si>
    <t>SUMINISTRO E INSTALACIÓN SEDE ADMINISTRATIVA</t>
  </si>
  <si>
    <t>2.1.2.02.01.003.</t>
  </si>
  <si>
    <t>2.1.2.02.02.008.</t>
  </si>
  <si>
    <r>
      <t xml:space="preserve">(*) La Entidad para el ítem de </t>
    </r>
    <r>
      <rPr>
        <sz val="10"/>
        <color rgb="FFFF0000"/>
        <rFont val="Arial"/>
        <family val="2"/>
      </rPr>
      <t>MANTENIMIENTO CORRECTIVO,</t>
    </r>
    <r>
      <rPr>
        <sz val="10"/>
        <rFont val="Arial"/>
        <family val="2"/>
      </rPr>
      <t xml:space="preserve"> estableció</t>
    </r>
    <r>
      <rPr>
        <sz val="10"/>
        <color rgb="FFFF0000"/>
        <rFont val="Arial"/>
        <family val="2"/>
      </rPr>
      <t xml:space="preserve"> un valor total fijo para los COSTOS DIRECTOS</t>
    </r>
    <r>
      <rPr>
        <sz val="10"/>
        <rFont val="Arial"/>
        <family val="2"/>
      </rPr>
      <t xml:space="preserve"> de </t>
    </r>
    <r>
      <rPr>
        <sz val="10"/>
        <color rgb="FFFF0000"/>
        <rFont val="Arial"/>
        <family val="2"/>
      </rPr>
      <t xml:space="preserve">QUINCE MILLONES DE PESOS ($15.000.000) </t>
    </r>
    <r>
      <rPr>
        <sz val="10"/>
        <rFont val="Arial"/>
        <family val="2"/>
      </rPr>
      <t xml:space="preserve">antes de AU y UN PRESUPUESTO OFICIAL MÁXIMO DE </t>
    </r>
    <r>
      <rPr>
        <sz val="10"/>
        <color rgb="FFFF0000"/>
        <rFont val="Arial"/>
        <family val="2"/>
      </rPr>
      <t>y DIECISEIS MILLONES OCHOCIENTOS MIL PESOS M.L. ($16.800.000) incluido AU</t>
    </r>
    <r>
      <rPr>
        <sz val="10"/>
        <rFont val="Arial"/>
        <family val="2"/>
      </rPr>
      <t xml:space="preserve">
EL valor del Costo antes de AU es Fijo es Inmodificable por el Oferente en su propuesta, Además es Reembolsable, es decir, se debe demostrar que efectivamente se ejecutó el ítem, presentando para ello, el soporte del gasto efectivamente realizado correspondiente a dicho Ítem. Cuando en el plazo del Contrato no se haya consumido la totalidad del monto establecido o no se hayan presentado esos gastos o cuando habiéndose presentado los mismos, no se tenga el soporte adecuado, no se reconocerá dicho monto AL CONTRATISTA y se reintegrará el saldo correspondiente a la Entidad, antes de la Liquidación del Contrato</t>
    </r>
  </si>
  <si>
    <t>TOTAL PRESUPUESTO OFICIAL DEL PROCESO</t>
  </si>
  <si>
    <t>ANTICIPO</t>
  </si>
  <si>
    <t>TOTAL CAPACIDAD RESIDUAL PARA EL PROYECTO</t>
  </si>
  <si>
    <t>SELECCIÓN ABREVIADA DE MENOR CUANTÍA - SA 010 DE 2022</t>
  </si>
  <si>
    <t>PRESUPUESTO OFICIAL CONSOLIDADO</t>
  </si>
  <si>
    <t>SELEECIÓN ABREVIADA DE MENOR CUANTÁ - SA 010 - 2022</t>
  </si>
  <si>
    <t>“SUMINISTRO E INSTALACIÓN DE DOCE 12 CILINDROS DE LA GPU MARCA MARIOFF Y REPUESTOS PARA MANTENIMIENTO PREVENTIVO Y CORRECTIVO DEL SISTEMA DE PROTECCIÓN DE INCENDIOS HI-FOG DE LA SEDE ADMINISTRATIVA DEL ÁREA METROPOLITANA DEL VALLE DE ABURRA”</t>
  </si>
  <si>
    <t>MANTENIMIENTO CORRECTIVO (*)</t>
  </si>
  <si>
    <t>La descripción de los ítems o componentes y variables de los mismos, se hizo acorde a los alcances del objeto contractual y para establecer el valor del Presupuesto se hizo con base en Estudio de Mercado, detallando los Costos Directos, definiendo a todos aquellos costos que están directamente relacionados con el cumplimiento del objeto y alcance contractual. Y los Costos Indirectos, como un porcentaje del costo directo y destinado a cubrir costos que no están directamente relacionados con el objeto contractual pero en los que incurre el contratista para su ejecución, determinando los Gastos de Administración (Ad) imputables al proceso y la Utilidad (U). Adicionalmente se establece que el presente proceso se hará se hará en virtud de el numeral 1° del artículo 32 de la Ley 80 de 1993, el artículo 658 del Código Civil y conceptos referidos en el capítulo 3 de los Estudios Previos. En dicho sentido, el área técnica, estableció que todos los Componentes del Presupuesto hacen parte de las actividades de mantenimiento de la Red de Incendios, y en dicho sentido, están excluidos de IVA.</t>
  </si>
  <si>
    <t>La fuente formal para la exclusión del IVA para el presente contrato que, se hace en virtud del numeral 1 del artículo 32 de la Ley 80 de 1993 y del artículo 100 de la Ley 21 de 1992.</t>
  </si>
  <si>
    <t xml:space="preserve">Empaquetaduras y sellos de valvulas esclavas </t>
  </si>
  <si>
    <t>Empaquetaduras y sellos de valvula delta P</t>
  </si>
  <si>
    <t>Empaquetaduras y sellos de valvula maestra</t>
  </si>
  <si>
    <t xml:space="preserve">Mangueras para valvulas  delta p, esclava y maestra </t>
  </si>
  <si>
    <t>SUMINISTRO E INSTALACIÓN DE DOCE 12 CILINDROS DE LA GPU MARCA MARIOFF Y REPUESTOS PARA MANTENIMIENTO PREVENTIVO Y CORRECTIVO DEL SISTEMA DE PROTECCIÓN DE INCENDIOS HI-FOG DE LA SEDE ADMINISTRATIVA DEL ÁREA METROPOLITANA DEL VALLE DE ABURRA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</si>
</sst>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2" formatCode="_-&quot;$&quot;\ * #,##0_-;\-&quot;$&quot;\ * #,##0_-;_-&quot;$&quot;\ * &quot;-&quot;_-;_-@_-"/>
    <numFmt numFmtId="44" formatCode="_-&quot;$&quot;\ * #,##0.00_-;\-&quot;$&quot;\ * #,##0.00_-;_-&quot;$&quot;\ * &quot;-&quot;??_-;_-@_-"/>
    <numFmt numFmtId="43" formatCode="_-* #,##0.00_-;\-* #,##0.00_-;_-* &quot;-&quot;??_-;_-@_-"/>
    <numFmt numFmtId="164" formatCode="_(&quot;$&quot;\ * #,##0.00_);_(&quot;$&quot;\ * \(#,##0.00\);_(&quot;$&quot;\ * &quot;-&quot;??_);_(@_)"/>
    <numFmt numFmtId="165" formatCode="_(* #,##0.00_);_(* \(#,##0.00\);_(* &quot;-&quot;??_);_(@_)"/>
    <numFmt numFmtId="166" formatCode="_-&quot;$&quot;* #,##0.00_-;\-&quot;$&quot;* #,##0.00_-;_-&quot;$&quot;* &quot;-&quot;??_-;_-@_-"/>
    <numFmt numFmtId="167" formatCode="&quot;$&quot;\ #,##0"/>
    <numFmt numFmtId="168" formatCode="#,##0.00&quot; &quot;;&quot; (&quot;#,##0.00&quot;)&quot;;&quot; -&quot;#&quot; &quot;;@&quot; &quot;"/>
    <numFmt numFmtId="169" formatCode="#,##0.00_);\-#,##0.00"/>
    <numFmt numFmtId="170" formatCode="&quot;$&quot;\ #,##0.0"/>
    <numFmt numFmtId="171" formatCode="&quot;$&quot;\ #,##0.00"/>
    <numFmt numFmtId="172" formatCode="0.0000%"/>
    <numFmt numFmtId="173" formatCode="_-&quot;$&quot;\ * #,##0.0_-;\-&quot;$&quot;\ * #,##0.0_-;_-&quot;$&quot;\ * &quot;-&quot;?_-;_-@_-"/>
    <numFmt numFmtId="174" formatCode="0.000%"/>
    <numFmt numFmtId="175" formatCode="0.0%"/>
    <numFmt numFmtId="176" formatCode="_-&quot;$&quot;\ * #,##0.00_-;\-&quot;$&quot;\ * #,##0.00_-;_-&quot;$&quot;\ * &quot;-&quot;_-;_-@_-"/>
    <numFmt numFmtId="177" formatCode="0.0000000000000000%"/>
    <numFmt numFmtId="178" formatCode="_-&quot;$&quot;\ * #,##0_-;\-&quot;$&quot;\ * #,##0_-;_-&quot;$&quot;\ * &quot;-&quot;?_-;_-@_-"/>
    <numFmt numFmtId="179" formatCode="_-&quot;$&quot;* #,##0.0000_-;\-&quot;$&quot;* #,##0.0000_-;_-&quot;$&quot;* &quot;-&quot;??_-;_-@_-"/>
  </numFmts>
  <fonts count="27">
    <font>
      <sz val="11"/>
      <color theme="1"/>
      <name val="Calibri"/>
      <family val="2"/>
      <scheme val="minor"/>
    </font>
    <font>
      <sz val="11"/>
      <color theme="1"/>
      <name val="Calibri"/>
      <family val="2"/>
      <scheme val="minor"/>
    </font>
    <font>
      <b/>
      <sz val="10"/>
      <color theme="1"/>
      <name val="Arial"/>
      <family val="2"/>
    </font>
    <font>
      <b/>
      <sz val="10"/>
      <name val="Arial"/>
      <family val="2"/>
    </font>
    <font>
      <sz val="10"/>
      <color theme="1"/>
      <name val="Arial"/>
      <family val="2"/>
    </font>
    <font>
      <sz val="10"/>
      <name val="Arial"/>
      <family val="2"/>
    </font>
    <font>
      <sz val="11"/>
      <color indexed="8"/>
      <name val="Calibri"/>
      <family val="2"/>
    </font>
    <font>
      <sz val="10"/>
      <color rgb="FF000000"/>
      <name val="Arial"/>
      <family val="2"/>
    </font>
    <font>
      <b/>
      <sz val="10"/>
      <color rgb="FFFF0000"/>
      <name val="Arial"/>
      <family val="2"/>
    </font>
    <font>
      <sz val="10"/>
      <name val="Courier"/>
      <family val="3"/>
    </font>
    <font>
      <b/>
      <sz val="10"/>
      <color rgb="FF000000"/>
      <name val="Arial"/>
      <family val="2"/>
    </font>
    <font>
      <b/>
      <sz val="10"/>
      <color theme="1"/>
      <name val="Calibri"/>
      <family val="2"/>
      <scheme val="minor"/>
    </font>
    <font>
      <b/>
      <sz val="9"/>
      <color rgb="FF000000"/>
      <name val="Arial"/>
      <family val="2"/>
    </font>
    <font>
      <b/>
      <sz val="9"/>
      <color theme="1"/>
      <name val="Arial"/>
      <family val="2"/>
    </font>
    <font>
      <sz val="10"/>
      <color rgb="FFFF0000"/>
      <name val="Arial"/>
      <family val="2"/>
    </font>
    <font>
      <b/>
      <sz val="9"/>
      <name val="Arial"/>
      <family val="2"/>
    </font>
    <font>
      <b/>
      <sz val="10"/>
      <name val="Arial Bold"/>
    </font>
    <font>
      <b/>
      <sz val="9"/>
      <name val="Arial Bold"/>
    </font>
    <font>
      <b/>
      <sz val="9"/>
      <name val="Arial Bold"/>
      <family val="2"/>
    </font>
    <font>
      <i/>
      <sz val="9"/>
      <name val="Arial"/>
      <family val="2"/>
    </font>
    <font>
      <i/>
      <sz val="9"/>
      <color rgb="FFFF0000"/>
      <name val="Arial"/>
      <family val="2"/>
    </font>
    <font>
      <i/>
      <sz val="10"/>
      <color rgb="FFFF0000"/>
      <name val="Arial"/>
      <family val="2"/>
    </font>
    <font>
      <i/>
      <sz val="10"/>
      <name val="Arial"/>
      <family val="2"/>
    </font>
    <font>
      <b/>
      <i/>
      <sz val="10"/>
      <color rgb="FFFF0000"/>
      <name val="Arial"/>
      <family val="2"/>
    </font>
    <font>
      <i/>
      <sz val="10"/>
      <color theme="1"/>
      <name val="Arial"/>
      <family val="2"/>
    </font>
    <font>
      <b/>
      <sz val="11"/>
      <color theme="1"/>
      <name val="Calibri"/>
      <family val="2"/>
      <scheme val="minor"/>
    </font>
    <font>
      <sz val="9"/>
      <color rgb="FF000000"/>
      <name val="Arial"/>
      <family val="2"/>
    </font>
  </fonts>
  <fills count="13">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rgb="FFFFFFFF"/>
        <bgColor rgb="FF000000"/>
      </patternFill>
    </fill>
    <fill>
      <patternFill patternType="solid">
        <fgColor theme="0" tint="-0.249977111117893"/>
        <bgColor indexed="64"/>
      </patternFill>
    </fill>
    <fill>
      <patternFill patternType="solid">
        <fgColor rgb="FFD9D9D9"/>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8" tint="0.79998168889431442"/>
        <bgColor indexed="64"/>
      </patternFill>
    </fill>
    <fill>
      <patternFill patternType="solid">
        <fgColor theme="5" tint="0.79998168889431442"/>
        <bgColor indexed="64"/>
      </patternFill>
    </fill>
  </fills>
  <borders count="47">
    <border>
      <left/>
      <right/>
      <top/>
      <bottom/>
      <diagonal/>
    </border>
    <border>
      <left style="medium">
        <color indexed="64"/>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top/>
      <bottom style="thin">
        <color indexed="64"/>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top/>
      <bottom style="thin">
        <color theme="0" tint="-0.34998626667073579"/>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double">
        <color rgb="FFA6A6A6"/>
      </left>
      <right/>
      <top style="double">
        <color rgb="FFA6A6A6"/>
      </top>
      <bottom/>
      <diagonal/>
    </border>
    <border>
      <left/>
      <right/>
      <top style="double">
        <color rgb="FFA6A6A6"/>
      </top>
      <bottom/>
      <diagonal/>
    </border>
    <border>
      <left/>
      <right style="double">
        <color rgb="FFA6A6A6"/>
      </right>
      <top style="double">
        <color rgb="FFA6A6A6"/>
      </top>
      <bottom/>
      <diagonal/>
    </border>
    <border>
      <left style="double">
        <color rgb="FFA6A6A6"/>
      </left>
      <right style="double">
        <color rgb="FFA6A6A6"/>
      </right>
      <top style="double">
        <color rgb="FFA6A6A6"/>
      </top>
      <bottom style="double">
        <color rgb="FFA6A6A6"/>
      </bottom>
      <diagonal/>
    </border>
    <border>
      <left style="double">
        <color rgb="FFA6A6A6"/>
      </left>
      <right/>
      <top/>
      <bottom style="double">
        <color rgb="FFA6A6A6"/>
      </bottom>
      <diagonal/>
    </border>
    <border>
      <left/>
      <right/>
      <top/>
      <bottom style="double">
        <color rgb="FFA6A6A6"/>
      </bottom>
      <diagonal/>
    </border>
    <border>
      <left/>
      <right style="double">
        <color rgb="FFA6A6A6"/>
      </right>
      <top/>
      <bottom style="double">
        <color rgb="FFA6A6A6"/>
      </bottom>
      <diagonal/>
    </border>
    <border>
      <left style="double">
        <color theme="0" tint="-0.34998626667073579"/>
      </left>
      <right style="double">
        <color theme="0" tint="-0.34998626667073579"/>
      </right>
      <top style="double">
        <color theme="0" tint="-0.34998626667073579"/>
      </top>
      <bottom style="double">
        <color theme="0" tint="-0.34998626667073579"/>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theme="0" tint="-0.34998626667073579"/>
      </right>
      <top/>
      <bottom style="thin">
        <color theme="0" tint="-0.34998626667073579"/>
      </bottom>
      <diagonal/>
    </border>
    <border>
      <left style="double">
        <color theme="0" tint="-0.34998626667073579"/>
      </left>
      <right style="double">
        <color theme="0" tint="-0.34998626667073579"/>
      </right>
      <top style="double">
        <color theme="0" tint="-0.34998626667073579"/>
      </top>
      <bottom/>
      <diagonal/>
    </border>
    <border>
      <left style="double">
        <color theme="0" tint="-0.34998626667073579"/>
      </left>
      <right/>
      <top style="double">
        <color theme="0" tint="-0.34998626667073579"/>
      </top>
      <bottom style="double">
        <color theme="0" tint="-0.34998626667073579"/>
      </bottom>
      <diagonal/>
    </border>
    <border>
      <left/>
      <right/>
      <top style="double">
        <color theme="0" tint="-0.34998626667073579"/>
      </top>
      <bottom style="double">
        <color theme="0" tint="-0.34998626667073579"/>
      </bottom>
      <diagonal/>
    </border>
    <border>
      <left/>
      <right style="double">
        <color theme="0" tint="-0.34998626667073579"/>
      </right>
      <top style="double">
        <color theme="0" tint="-0.34998626667073579"/>
      </top>
      <bottom style="double">
        <color theme="0" tint="-0.34998626667073579"/>
      </bottom>
      <diagonal/>
    </border>
    <border>
      <left style="double">
        <color theme="0" tint="-0.34998626667073579"/>
      </left>
      <right style="double">
        <color theme="0" tint="-0.34998626667073579"/>
      </right>
      <top/>
      <bottom style="double">
        <color theme="0" tint="-0.34998626667073579"/>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theme="0" tint="-0.34998626667073579"/>
      </bottom>
      <diagonal/>
    </border>
    <border>
      <left/>
      <right style="thin">
        <color indexed="64"/>
      </right>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top style="thin">
        <color theme="0" tint="-0.34998626667073579"/>
      </top>
      <bottom style="thin">
        <color theme="0" tint="-0.34998626667073579"/>
      </bottom>
      <diagonal/>
    </border>
    <border>
      <left/>
      <right style="thin">
        <color indexed="64"/>
      </right>
      <top style="thin">
        <color theme="0" tint="-0.34998626667073579"/>
      </top>
      <bottom style="thin">
        <color theme="0" tint="-0.34998626667073579"/>
      </bottom>
      <diagonal/>
    </border>
    <border>
      <left style="thin">
        <color indexed="64"/>
      </left>
      <right/>
      <top style="thin">
        <color theme="0" tint="-0.34998626667073579"/>
      </top>
      <bottom style="thin">
        <color indexed="64"/>
      </bottom>
      <diagonal/>
    </border>
    <border>
      <left/>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style="thin">
        <color indexed="64"/>
      </left>
      <right style="thin">
        <color indexed="64"/>
      </right>
      <top style="thin">
        <color indexed="64"/>
      </top>
      <bottom style="thin">
        <color indexed="64"/>
      </bottom>
      <diagonal/>
    </border>
  </borders>
  <cellStyleXfs count="41">
    <xf numFmtId="0" fontId="0" fillId="0" borderId="0"/>
    <xf numFmtId="168" fontId="6" fillId="0" borderId="0"/>
    <xf numFmtId="165" fontId="5" fillId="0" borderId="0" applyFont="0" applyFill="0" applyBorder="0" applyAlignment="0" applyProtection="0"/>
    <xf numFmtId="165" fontId="1" fillId="0" borderId="0" applyFont="0" applyFill="0" applyBorder="0" applyAlignment="0" applyProtection="0"/>
    <xf numFmtId="43" fontId="1" fillId="0" borderId="0" applyFont="0" applyFill="0" applyBorder="0" applyAlignment="0" applyProtection="0"/>
    <xf numFmtId="165" fontId="7"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6" fontId="7" fillId="0" borderId="0" applyFont="0" applyFill="0" applyBorder="0" applyAlignment="0" applyProtection="0"/>
    <xf numFmtId="0" fontId="1" fillId="0" borderId="0"/>
    <xf numFmtId="0" fontId="5" fillId="0" borderId="0"/>
    <xf numFmtId="0" fontId="1" fillId="0" borderId="0"/>
    <xf numFmtId="0" fontId="1" fillId="0" borderId="0"/>
    <xf numFmtId="0" fontId="7" fillId="0" borderId="0"/>
    <xf numFmtId="9" fontId="1" fillId="0" borderId="0" applyFont="0" applyFill="0" applyBorder="0" applyAlignment="0" applyProtection="0"/>
    <xf numFmtId="9" fontId="1" fillId="0" borderId="0" applyFont="0" applyFill="0" applyBorder="0" applyAlignment="0" applyProtection="0"/>
    <xf numFmtId="9" fontId="5"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169" fontId="9" fillId="0" borderId="0"/>
    <xf numFmtId="0" fontId="1" fillId="0" borderId="0"/>
    <xf numFmtId="164" fontId="1" fillId="0" borderId="0" applyFont="0" applyFill="0" applyBorder="0" applyAlignment="0" applyProtection="0"/>
    <xf numFmtId="0" fontId="1" fillId="0" borderId="0"/>
    <xf numFmtId="0" fontId="5" fillId="0" borderId="0"/>
    <xf numFmtId="0" fontId="7" fillId="0" borderId="0" applyNumberFormat="0" applyBorder="0" applyProtection="0"/>
    <xf numFmtId="0" fontId="5" fillId="0" borderId="0"/>
    <xf numFmtId="42" fontId="1" fillId="0" borderId="0" applyFont="0" applyFill="0" applyBorder="0" applyAlignment="0" applyProtection="0"/>
    <xf numFmtId="164" fontId="6" fillId="0" borderId="0" applyFont="0" applyFill="0" applyBorder="0" applyAlignment="0" applyProtection="0"/>
    <xf numFmtId="0" fontId="5" fillId="0" borderId="0"/>
    <xf numFmtId="0" fontId="5" fillId="0" borderId="0"/>
    <xf numFmtId="166" fontId="5" fillId="0" borderId="0" applyFont="0" applyFill="0" applyBorder="0" applyAlignment="0" applyProtection="0"/>
    <xf numFmtId="0" fontId="5" fillId="0" borderId="0"/>
    <xf numFmtId="0" fontId="1" fillId="0" borderId="0"/>
    <xf numFmtId="164" fontId="1" fillId="0" borderId="0" applyFont="0" applyFill="0" applyBorder="0" applyAlignment="0" applyProtection="0"/>
    <xf numFmtId="0" fontId="1" fillId="0" borderId="0"/>
    <xf numFmtId="169" fontId="9" fillId="0" borderId="0"/>
    <xf numFmtId="0" fontId="1" fillId="0" borderId="0"/>
    <xf numFmtId="43" fontId="1" fillId="0" borderId="0" applyFont="0" applyFill="0" applyBorder="0" applyAlignment="0" applyProtection="0"/>
  </cellStyleXfs>
  <cellXfs count="254">
    <xf numFmtId="0" fontId="0" fillId="0" borderId="0" xfId="0"/>
    <xf numFmtId="166" fontId="0" fillId="0" borderId="0" xfId="19" applyFont="1"/>
    <xf numFmtId="4" fontId="5" fillId="0" borderId="2" xfId="24" applyNumberFormat="1" applyFont="1" applyFill="1" applyBorder="1" applyAlignment="1">
      <alignment horizontal="center" vertical="center" wrapText="1"/>
    </xf>
    <xf numFmtId="164" fontId="5" fillId="0" borderId="2" xfId="24" applyFont="1" applyFill="1" applyBorder="1" applyAlignment="1">
      <alignment vertical="center"/>
    </xf>
    <xf numFmtId="10" fontId="5" fillId="0" borderId="2" xfId="16" applyNumberFormat="1" applyFont="1" applyFill="1" applyBorder="1" applyAlignment="1">
      <alignment vertical="center"/>
    </xf>
    <xf numFmtId="10" fontId="2" fillId="0" borderId="2" xfId="21" applyNumberFormat="1" applyFont="1" applyFill="1" applyBorder="1" applyAlignment="1">
      <alignment horizontal="right" vertical="center" wrapText="1"/>
    </xf>
    <xf numFmtId="172" fontId="0" fillId="0" borderId="0" xfId="21" applyNumberFormat="1" applyFont="1"/>
    <xf numFmtId="171" fontId="0" fillId="0" borderId="0" xfId="0" applyNumberFormat="1"/>
    <xf numFmtId="166" fontId="0" fillId="0" borderId="0" xfId="0" applyNumberFormat="1"/>
    <xf numFmtId="43" fontId="0" fillId="0" borderId="0" xfId="20" applyFont="1"/>
    <xf numFmtId="0" fontId="2" fillId="3" borderId="10" xfId="32" applyFont="1" applyFill="1" applyBorder="1" applyAlignment="1">
      <alignment horizontal="center" vertical="center" wrapText="1"/>
    </xf>
    <xf numFmtId="0" fontId="2" fillId="3" borderId="0" xfId="32" applyFont="1" applyFill="1" applyAlignment="1">
      <alignment horizontal="center" vertical="center" wrapText="1"/>
    </xf>
    <xf numFmtId="0" fontId="2" fillId="3" borderId="11" xfId="32" applyFont="1" applyFill="1" applyBorder="1" applyAlignment="1">
      <alignment horizontal="center" vertical="center" wrapText="1"/>
    </xf>
    <xf numFmtId="0" fontId="12" fillId="7" borderId="18" xfId="0" applyFont="1" applyFill="1" applyBorder="1" applyAlignment="1">
      <alignment horizontal="center" vertical="center" wrapText="1"/>
    </xf>
    <xf numFmtId="170" fontId="3" fillId="0" borderId="18" xfId="33" applyNumberFormat="1" applyFont="1" applyFill="1" applyBorder="1" applyAlignment="1">
      <alignment horizontal="center" vertical="center"/>
    </xf>
    <xf numFmtId="10" fontId="13" fillId="0" borderId="18" xfId="0" applyNumberFormat="1" applyFont="1" applyBorder="1" applyAlignment="1">
      <alignment horizontal="center" vertical="center" wrapText="1"/>
    </xf>
    <xf numFmtId="170" fontId="3" fillId="2" borderId="22" xfId="32" applyNumberFormat="1" applyFont="1" applyFill="1" applyBorder="1" applyAlignment="1">
      <alignment horizontal="center" vertical="center" wrapText="1"/>
    </xf>
    <xf numFmtId="170" fontId="3" fillId="0" borderId="22" xfId="33" applyNumberFormat="1" applyFont="1" applyFill="1" applyBorder="1" applyAlignment="1">
      <alignment horizontal="right" vertical="center"/>
    </xf>
    <xf numFmtId="10" fontId="3" fillId="0" borderId="22" xfId="33" applyNumberFormat="1" applyFont="1" applyFill="1" applyBorder="1" applyAlignment="1">
      <alignment horizontal="right" vertical="center"/>
    </xf>
    <xf numFmtId="170" fontId="3" fillId="2" borderId="22" xfId="0" applyNumberFormat="1" applyFont="1" applyFill="1" applyBorder="1" applyAlignment="1">
      <alignment horizontal="center" vertical="center" wrapText="1"/>
    </xf>
    <xf numFmtId="174" fontId="3" fillId="9" borderId="22" xfId="0" applyNumberFormat="1" applyFont="1" applyFill="1" applyBorder="1" applyAlignment="1">
      <alignment horizontal="center" vertical="center"/>
    </xf>
    <xf numFmtId="173" fontId="5" fillId="0" borderId="22" xfId="0" applyNumberFormat="1" applyFont="1" applyBorder="1" applyAlignment="1">
      <alignment horizontal="right" vertical="center"/>
    </xf>
    <xf numFmtId="170" fontId="5" fillId="0" borderId="22" xfId="0" applyNumberFormat="1" applyFont="1" applyBorder="1" applyAlignment="1">
      <alignment vertical="center"/>
    </xf>
    <xf numFmtId="170" fontId="3" fillId="0" borderId="22" xfId="0" applyNumberFormat="1" applyFont="1" applyBorder="1" applyAlignment="1">
      <alignment vertical="center"/>
    </xf>
    <xf numFmtId="0" fontId="7" fillId="0" borderId="22" xfId="32" applyFont="1" applyBorder="1" applyAlignment="1">
      <alignment horizontal="center" vertical="center" wrapText="1"/>
    </xf>
    <xf numFmtId="173" fontId="8" fillId="0" borderId="22" xfId="0" applyNumberFormat="1" applyFont="1" applyBorder="1" applyAlignment="1">
      <alignment horizontal="right" vertical="center"/>
    </xf>
    <xf numFmtId="173" fontId="4" fillId="0" borderId="22" xfId="0" applyNumberFormat="1" applyFont="1" applyBorder="1" applyAlignment="1">
      <alignment horizontal="right" vertical="center"/>
    </xf>
    <xf numFmtId="0" fontId="2" fillId="2" borderId="22" xfId="0" applyFont="1" applyFill="1" applyBorder="1" applyAlignment="1">
      <alignment horizontal="center" vertical="center"/>
    </xf>
    <xf numFmtId="173" fontId="2" fillId="2" borderId="22" xfId="0" applyNumberFormat="1" applyFont="1" applyFill="1" applyBorder="1" applyAlignment="1">
      <alignment horizontal="left" vertical="center"/>
    </xf>
    <xf numFmtId="0" fontId="3" fillId="2" borderId="22" xfId="32" applyFont="1" applyFill="1" applyBorder="1" applyAlignment="1">
      <alignment horizontal="center" vertical="center" wrapText="1"/>
    </xf>
    <xf numFmtId="173" fontId="17" fillId="2" borderId="2" xfId="0" applyNumberFormat="1" applyFont="1" applyFill="1" applyBorder="1" applyAlignment="1">
      <alignment horizontal="center" vertical="center" wrapText="1"/>
    </xf>
    <xf numFmtId="0" fontId="17" fillId="2" borderId="2" xfId="0" applyFont="1" applyFill="1" applyBorder="1" applyAlignment="1">
      <alignment horizontal="center" vertical="center" wrapText="1"/>
    </xf>
    <xf numFmtId="173" fontId="17" fillId="2" borderId="2" xfId="34" applyNumberFormat="1" applyFont="1" applyFill="1" applyBorder="1" applyAlignment="1">
      <alignment horizontal="center" vertical="center" wrapText="1"/>
    </xf>
    <xf numFmtId="0" fontId="3" fillId="10" borderId="2" xfId="34" applyFont="1" applyFill="1" applyBorder="1" applyAlignment="1">
      <alignment horizontal="center" vertical="center"/>
    </xf>
    <xf numFmtId="173" fontId="18" fillId="10" borderId="2" xfId="34" applyNumberFormat="1" applyFont="1" applyFill="1" applyBorder="1" applyAlignment="1">
      <alignment horizontal="center" vertical="center"/>
    </xf>
    <xf numFmtId="175" fontId="18" fillId="10" borderId="2" xfId="34" applyNumberFormat="1" applyFont="1" applyFill="1" applyBorder="1" applyAlignment="1">
      <alignment horizontal="center" vertical="center"/>
    </xf>
    <xf numFmtId="0" fontId="4" fillId="9" borderId="2" xfId="35" applyFont="1" applyFill="1" applyBorder="1" applyAlignment="1">
      <alignment vertical="center"/>
    </xf>
    <xf numFmtId="173" fontId="3" fillId="9" borderId="2" xfId="12" applyNumberFormat="1" applyFont="1" applyFill="1" applyBorder="1" applyAlignment="1">
      <alignment vertical="center" wrapText="1"/>
    </xf>
    <xf numFmtId="0" fontId="4" fillId="0" borderId="2" xfId="35" applyFont="1" applyBorder="1" applyAlignment="1">
      <alignment horizontal="center" vertical="center"/>
    </xf>
    <xf numFmtId="173" fontId="8" fillId="12" borderId="2" xfId="36" applyNumberFormat="1" applyFont="1" applyFill="1" applyBorder="1" applyAlignment="1">
      <alignment horizontal="right" vertical="center"/>
    </xf>
    <xf numFmtId="173" fontId="3" fillId="0" borderId="2" xfId="34" applyNumberFormat="1" applyFont="1" applyBorder="1" applyAlignment="1">
      <alignment vertical="center"/>
    </xf>
    <xf numFmtId="173" fontId="3" fillId="4" borderId="2" xfId="12" applyNumberFormat="1" applyFont="1" applyFill="1" applyBorder="1" applyAlignment="1">
      <alignment vertical="center" wrapText="1"/>
    </xf>
    <xf numFmtId="0" fontId="4" fillId="11" borderId="2" xfId="35" applyFont="1" applyFill="1" applyBorder="1" applyAlignment="1">
      <alignment vertical="center"/>
    </xf>
    <xf numFmtId="0" fontId="4" fillId="0" borderId="2" xfId="35" applyFont="1" applyBorder="1" applyAlignment="1">
      <alignment horizontal="center" vertical="center" wrapText="1"/>
    </xf>
    <xf numFmtId="166" fontId="4" fillId="0" borderId="2" xfId="19" applyFont="1" applyBorder="1" applyAlignment="1">
      <alignment horizontal="center" vertical="center"/>
    </xf>
    <xf numFmtId="44" fontId="4" fillId="0" borderId="2" xfId="35" applyNumberFormat="1" applyFont="1" applyBorder="1" applyAlignment="1">
      <alignment horizontal="center" vertical="center"/>
    </xf>
    <xf numFmtId="0" fontId="4" fillId="0" borderId="2" xfId="35" applyFont="1" applyBorder="1" applyAlignment="1">
      <alignment vertical="center"/>
    </xf>
    <xf numFmtId="0" fontId="5" fillId="0" borderId="0" xfId="34" applyAlignment="1">
      <alignment vertical="center"/>
    </xf>
    <xf numFmtId="173" fontId="17" fillId="4" borderId="2" xfId="34" applyNumberFormat="1" applyFont="1" applyFill="1" applyBorder="1" applyAlignment="1">
      <alignment horizontal="center" vertical="center" wrapText="1"/>
    </xf>
    <xf numFmtId="173" fontId="3" fillId="0" borderId="2" xfId="34" applyNumberFormat="1" applyFont="1" applyBorder="1" applyAlignment="1">
      <alignment vertical="center" wrapText="1"/>
    </xf>
    <xf numFmtId="10" fontId="3" fillId="0" borderId="2" xfId="34" applyNumberFormat="1" applyFont="1" applyBorder="1" applyAlignment="1">
      <alignment vertical="center" wrapText="1"/>
    </xf>
    <xf numFmtId="170" fontId="3" fillId="2" borderId="25" xfId="32" applyNumberFormat="1" applyFont="1" applyFill="1" applyBorder="1" applyAlignment="1">
      <alignment horizontal="center" vertical="center" wrapText="1"/>
    </xf>
    <xf numFmtId="0" fontId="3" fillId="2" borderId="25" xfId="32" applyFont="1" applyFill="1" applyBorder="1" applyAlignment="1">
      <alignment horizontal="center" vertical="center" wrapText="1"/>
    </xf>
    <xf numFmtId="0" fontId="2" fillId="4" borderId="26" xfId="11" applyFont="1" applyFill="1" applyBorder="1" applyAlignment="1">
      <alignment vertical="center"/>
    </xf>
    <xf numFmtId="0" fontId="2" fillId="4" borderId="27" xfId="11" applyFont="1" applyFill="1" applyBorder="1" applyAlignment="1">
      <alignment horizontal="center" vertical="center" wrapText="1"/>
    </xf>
    <xf numFmtId="0" fontId="2" fillId="4" borderId="28" xfId="11" applyFont="1" applyFill="1" applyBorder="1" applyAlignment="1">
      <alignment horizontal="center" vertical="center" wrapText="1"/>
    </xf>
    <xf numFmtId="170" fontId="5" fillId="0" borderId="29" xfId="33" applyNumberFormat="1" applyFont="1" applyFill="1" applyBorder="1" applyAlignment="1">
      <alignment horizontal="right" vertical="center"/>
    </xf>
    <xf numFmtId="0" fontId="7" fillId="0" borderId="29" xfId="32" applyFont="1" applyBorder="1" applyAlignment="1">
      <alignment horizontal="center" vertical="center" wrapText="1"/>
    </xf>
    <xf numFmtId="170" fontId="5" fillId="0" borderId="22" xfId="33" applyNumberFormat="1" applyFont="1" applyFill="1" applyBorder="1" applyAlignment="1">
      <alignment horizontal="right" vertical="center"/>
    </xf>
    <xf numFmtId="170" fontId="10" fillId="2" borderId="22" xfId="32" applyNumberFormat="1" applyFont="1" applyFill="1" applyBorder="1" applyAlignment="1">
      <alignment vertical="center" wrapText="1"/>
    </xf>
    <xf numFmtId="3" fontId="5" fillId="0" borderId="22" xfId="32" applyNumberFormat="1" applyBorder="1" applyAlignment="1">
      <alignment horizontal="center" vertical="center" wrapText="1"/>
    </xf>
    <xf numFmtId="170" fontId="3" fillId="2" borderId="22" xfId="33" applyNumberFormat="1" applyFont="1" applyFill="1" applyBorder="1" applyAlignment="1">
      <alignment horizontal="right" vertical="center"/>
    </xf>
    <xf numFmtId="3" fontId="5" fillId="0" borderId="22" xfId="32" applyNumberFormat="1" applyBorder="1" applyAlignment="1">
      <alignment horizontal="center" vertical="center"/>
    </xf>
    <xf numFmtId="0" fontId="8" fillId="2" borderId="22" xfId="32" applyFont="1" applyFill="1" applyBorder="1" applyAlignment="1">
      <alignment horizontal="center" vertical="center" wrapText="1"/>
    </xf>
    <xf numFmtId="170" fontId="14" fillId="0" borderId="22" xfId="33" applyNumberFormat="1" applyFont="1" applyFill="1" applyBorder="1" applyAlignment="1">
      <alignment horizontal="right" vertical="center"/>
    </xf>
    <xf numFmtId="0" fontId="5" fillId="3" borderId="0" xfId="26" applyFill="1"/>
    <xf numFmtId="0" fontId="4" fillId="3" borderId="0" xfId="37" applyFont="1" applyFill="1"/>
    <xf numFmtId="0" fontId="4" fillId="3" borderId="0" xfId="37" applyFont="1" applyFill="1" applyAlignment="1">
      <alignment horizontal="justify"/>
    </xf>
    <xf numFmtId="176" fontId="0" fillId="3" borderId="0" xfId="29" applyNumberFormat="1" applyFont="1" applyFill="1"/>
    <xf numFmtId="0" fontId="1" fillId="3" borderId="0" xfId="37" applyFill="1"/>
    <xf numFmtId="0" fontId="4" fillId="3" borderId="0" xfId="37" applyFont="1" applyFill="1" applyAlignment="1">
      <alignment vertical="center"/>
    </xf>
    <xf numFmtId="0" fontId="1" fillId="3" borderId="0" xfId="37" applyFill="1" applyAlignment="1">
      <alignment horizontal="justify"/>
    </xf>
    <xf numFmtId="0" fontId="14" fillId="3" borderId="0" xfId="37" applyFont="1" applyFill="1" applyAlignment="1">
      <alignment vertical="center"/>
    </xf>
    <xf numFmtId="0" fontId="21" fillId="3" borderId="0" xfId="37" applyFont="1" applyFill="1" applyAlignment="1">
      <alignment vertical="center"/>
    </xf>
    <xf numFmtId="0" fontId="21" fillId="3" borderId="0" xfId="37" applyFont="1" applyFill="1" applyAlignment="1">
      <alignment horizontal="left" vertical="center" wrapText="1"/>
    </xf>
    <xf numFmtId="0" fontId="2" fillId="3" borderId="0" xfId="37" applyFont="1" applyFill="1"/>
    <xf numFmtId="176" fontId="4" fillId="3" borderId="0" xfId="29" applyNumberFormat="1" applyFont="1" applyFill="1"/>
    <xf numFmtId="0" fontId="0" fillId="0" borderId="0" xfId="0" applyAlignment="1">
      <alignment wrapText="1"/>
    </xf>
    <xf numFmtId="170" fontId="5" fillId="5" borderId="2" xfId="24" applyNumberFormat="1" applyFont="1" applyFill="1" applyBorder="1" applyAlignment="1">
      <alignment vertical="center" wrapText="1"/>
    </xf>
    <xf numFmtId="0" fontId="3" fillId="3" borderId="6" xfId="37" applyFont="1" applyFill="1" applyBorder="1" applyAlignment="1">
      <alignment horizontal="center" vertical="center" wrapText="1"/>
    </xf>
    <xf numFmtId="0" fontId="4" fillId="3" borderId="6" xfId="37" applyFont="1" applyFill="1" applyBorder="1"/>
    <xf numFmtId="0" fontId="21" fillId="3" borderId="0" xfId="37" applyFont="1" applyFill="1" applyAlignment="1">
      <alignment vertical="center" wrapText="1"/>
    </xf>
    <xf numFmtId="0" fontId="1" fillId="0" borderId="0" xfId="37"/>
    <xf numFmtId="177" fontId="0" fillId="0" borderId="0" xfId="0" applyNumberFormat="1"/>
    <xf numFmtId="166" fontId="4" fillId="0" borderId="2" xfId="6" applyFont="1" applyBorder="1" applyAlignment="1">
      <alignment horizontal="center" vertical="center"/>
    </xf>
    <xf numFmtId="4" fontId="11" fillId="2" borderId="2" xfId="23" applyNumberFormat="1" applyFont="1" applyFill="1" applyBorder="1" applyAlignment="1">
      <alignment horizontal="center" vertical="center" wrapText="1"/>
    </xf>
    <xf numFmtId="4" fontId="11" fillId="2" borderId="2" xfId="39" applyNumberFormat="1" applyFont="1" applyFill="1" applyBorder="1" applyAlignment="1">
      <alignment horizontal="center" vertical="center" wrapText="1"/>
    </xf>
    <xf numFmtId="3" fontId="2" fillId="2" borderId="0" xfId="0" applyNumberFormat="1" applyFont="1" applyFill="1" applyAlignment="1">
      <alignment horizontal="center" vertical="center" wrapText="1"/>
    </xf>
    <xf numFmtId="170" fontId="2" fillId="2" borderId="0" xfId="0" applyNumberFormat="1" applyFont="1" applyFill="1" applyAlignment="1">
      <alignment horizontal="center" vertical="center" wrapText="1"/>
    </xf>
    <xf numFmtId="43" fontId="0" fillId="0" borderId="0" xfId="20" applyFont="1" applyBorder="1"/>
    <xf numFmtId="170" fontId="0" fillId="0" borderId="0" xfId="0" applyNumberFormat="1"/>
    <xf numFmtId="178" fontId="3" fillId="4" borderId="2" xfId="12" applyNumberFormat="1" applyFont="1" applyFill="1" applyBorder="1" applyAlignment="1">
      <alignment vertical="center" wrapText="1"/>
    </xf>
    <xf numFmtId="0" fontId="0" fillId="0" borderId="0" xfId="0" applyAlignment="1">
      <alignment horizontal="center" vertical="center" wrapText="1"/>
    </xf>
    <xf numFmtId="166" fontId="0" fillId="0" borderId="0" xfId="19" applyFont="1" applyBorder="1" applyAlignment="1">
      <alignment horizontal="center" vertical="center" wrapText="1"/>
    </xf>
    <xf numFmtId="170" fontId="3" fillId="2" borderId="0" xfId="4" applyNumberFormat="1" applyFont="1" applyFill="1" applyBorder="1" applyAlignment="1">
      <alignment horizontal="center" vertical="center" wrapText="1"/>
    </xf>
    <xf numFmtId="0" fontId="2" fillId="3" borderId="33" xfId="32" applyFont="1" applyFill="1" applyBorder="1" applyAlignment="1">
      <alignment horizontal="center" vertical="center" wrapText="1"/>
    </xf>
    <xf numFmtId="0" fontId="2" fillId="3" borderId="34" xfId="32" applyFont="1" applyFill="1" applyBorder="1" applyAlignment="1">
      <alignment horizontal="center" vertical="center" wrapText="1"/>
    </xf>
    <xf numFmtId="0" fontId="0" fillId="0" borderId="33" xfId="0" applyBorder="1"/>
    <xf numFmtId="0" fontId="0" fillId="0" borderId="34" xfId="0" applyBorder="1"/>
    <xf numFmtId="2" fontId="10" fillId="2" borderId="37" xfId="22" applyNumberFormat="1" applyFont="1" applyFill="1" applyBorder="1" applyAlignment="1">
      <alignment horizontal="center" vertical="center" wrapText="1"/>
    </xf>
    <xf numFmtId="170" fontId="10" fillId="2" borderId="38" xfId="22" applyNumberFormat="1" applyFont="1" applyFill="1" applyBorder="1" applyAlignment="1">
      <alignment horizontal="center" vertical="center" wrapText="1"/>
    </xf>
    <xf numFmtId="0" fontId="4" fillId="0" borderId="37" xfId="27" applyFont="1" applyBorder="1" applyAlignment="1">
      <alignment horizontal="left" vertical="center" wrapText="1"/>
    </xf>
    <xf numFmtId="171" fontId="5" fillId="0" borderId="38" xfId="24" applyNumberFormat="1" applyFont="1" applyFill="1" applyBorder="1" applyAlignment="1">
      <alignment horizontal="right" vertical="center" wrapText="1"/>
    </xf>
    <xf numFmtId="171" fontId="3" fillId="4" borderId="38" xfId="24" applyNumberFormat="1" applyFont="1" applyFill="1" applyBorder="1" applyAlignment="1">
      <alignment horizontal="right" vertical="center" wrapText="1"/>
    </xf>
    <xf numFmtId="4" fontId="11" fillId="2" borderId="37" xfId="23" applyNumberFormat="1" applyFont="1" applyFill="1" applyBorder="1" applyAlignment="1">
      <alignment vertical="center" wrapText="1"/>
    </xf>
    <xf numFmtId="171" fontId="5" fillId="5" borderId="38" xfId="24" applyNumberFormat="1" applyFont="1" applyFill="1" applyBorder="1" applyAlignment="1">
      <alignment vertical="center" wrapText="1"/>
    </xf>
    <xf numFmtId="2" fontId="10" fillId="2" borderId="37" xfId="38" applyNumberFormat="1" applyFont="1" applyFill="1" applyBorder="1" applyAlignment="1">
      <alignment horizontal="center" vertical="center" wrapText="1"/>
    </xf>
    <xf numFmtId="170" fontId="10" fillId="2" borderId="38" xfId="38" applyNumberFormat="1" applyFont="1" applyFill="1" applyBorder="1" applyAlignment="1">
      <alignment horizontal="center" vertical="center" wrapText="1"/>
    </xf>
    <xf numFmtId="164" fontId="5" fillId="0" borderId="37" xfId="24" applyFont="1" applyFill="1" applyBorder="1" applyAlignment="1">
      <alignment horizontal="left" vertical="center" wrapText="1"/>
    </xf>
    <xf numFmtId="170" fontId="5" fillId="5" borderId="38" xfId="24" applyNumberFormat="1" applyFont="1" applyFill="1" applyBorder="1" applyAlignment="1">
      <alignment vertical="center" wrapText="1"/>
    </xf>
    <xf numFmtId="170" fontId="3" fillId="4" borderId="38" xfId="24" applyNumberFormat="1" applyFont="1" applyFill="1" applyBorder="1" applyAlignment="1">
      <alignment horizontal="right" vertical="center" wrapText="1"/>
    </xf>
    <xf numFmtId="171" fontId="2" fillId="6" borderId="38" xfId="30" applyNumberFormat="1" applyFont="1" applyFill="1" applyBorder="1" applyAlignment="1">
      <alignment horizontal="right" vertical="center" wrapText="1"/>
    </xf>
    <xf numFmtId="170" fontId="2" fillId="0" borderId="38" xfId="29" applyNumberFormat="1" applyFont="1" applyFill="1" applyBorder="1" applyAlignment="1">
      <alignment horizontal="right" vertical="center" wrapText="1"/>
    </xf>
    <xf numFmtId="10" fontId="2" fillId="6" borderId="44" xfId="0" applyNumberFormat="1" applyFont="1" applyFill="1" applyBorder="1" applyAlignment="1">
      <alignment vertical="center" wrapText="1"/>
    </xf>
    <xf numFmtId="170" fontId="2" fillId="6" borderId="45" xfId="29" applyNumberFormat="1" applyFont="1" applyFill="1" applyBorder="1" applyAlignment="1">
      <alignment horizontal="right" vertical="center" wrapText="1"/>
    </xf>
    <xf numFmtId="0" fontId="2" fillId="4" borderId="2" xfId="35" applyFont="1" applyFill="1" applyBorder="1" applyAlignment="1">
      <alignment horizontal="center" vertical="center"/>
    </xf>
    <xf numFmtId="166" fontId="25" fillId="0" borderId="46" xfId="19" applyFont="1" applyBorder="1" applyAlignment="1">
      <alignment vertical="center"/>
    </xf>
    <xf numFmtId="179" fontId="25" fillId="0" borderId="46" xfId="19" applyNumberFormat="1" applyFont="1" applyBorder="1" applyAlignment="1">
      <alignment vertical="center"/>
    </xf>
    <xf numFmtId="0" fontId="25" fillId="2" borderId="46" xfId="0" applyFont="1" applyFill="1" applyBorder="1" applyAlignment="1">
      <alignment vertical="center" wrapText="1"/>
    </xf>
    <xf numFmtId="0" fontId="4" fillId="0" borderId="22" xfId="0" applyFont="1" applyBorder="1" applyAlignment="1">
      <alignment horizontal="justify" vertical="center" wrapText="1"/>
    </xf>
    <xf numFmtId="0" fontId="26" fillId="0" borderId="22" xfId="32" applyFont="1" applyBorder="1" applyAlignment="1">
      <alignment horizontal="center" vertical="center" wrapText="1"/>
    </xf>
    <xf numFmtId="0" fontId="4" fillId="0" borderId="2" xfId="35" applyFont="1" applyBorder="1" applyAlignment="1">
      <alignment horizontal="justify" vertical="center" wrapText="1"/>
    </xf>
    <xf numFmtId="4" fontId="2" fillId="2" borderId="2" xfId="0" applyNumberFormat="1" applyFont="1" applyFill="1" applyBorder="1" applyAlignment="1">
      <alignment horizontal="center" vertical="center" wrapText="1"/>
    </xf>
    <xf numFmtId="0" fontId="0" fillId="0" borderId="0" xfId="0" applyAlignment="1">
      <alignment horizontal="center" vertical="center" wrapText="1"/>
    </xf>
    <xf numFmtId="167" fontId="3" fillId="2" borderId="0" xfId="4" applyNumberFormat="1" applyFont="1" applyFill="1" applyBorder="1" applyAlignment="1">
      <alignment horizontal="center" vertical="center" wrapText="1"/>
    </xf>
    <xf numFmtId="0" fontId="2" fillId="8" borderId="0" xfId="0" applyFont="1" applyFill="1" applyAlignment="1">
      <alignment horizontal="center" vertical="center" wrapText="1"/>
    </xf>
    <xf numFmtId="0" fontId="19" fillId="3" borderId="3" xfId="32" applyFont="1" applyFill="1" applyBorder="1" applyAlignment="1">
      <alignment horizontal="justify" vertical="center" wrapText="1"/>
    </xf>
    <xf numFmtId="0" fontId="19" fillId="3" borderId="5" xfId="32" applyFont="1" applyFill="1" applyBorder="1" applyAlignment="1">
      <alignment horizontal="justify" vertical="center" wrapText="1"/>
    </xf>
    <xf numFmtId="0" fontId="19" fillId="3" borderId="4" xfId="32" applyFont="1" applyFill="1" applyBorder="1" applyAlignment="1">
      <alignment horizontal="justify" vertical="center" wrapText="1"/>
    </xf>
    <xf numFmtId="0" fontId="19" fillId="3" borderId="2" xfId="32" applyFont="1" applyFill="1" applyBorder="1" applyAlignment="1">
      <alignment horizontal="justify" vertical="center" wrapText="1"/>
    </xf>
    <xf numFmtId="0" fontId="19" fillId="3" borderId="24" xfId="32" applyFont="1" applyFill="1" applyBorder="1" applyAlignment="1">
      <alignment horizontal="justify" vertical="center" wrapText="1"/>
    </xf>
    <xf numFmtId="170" fontId="3" fillId="2" borderId="22" xfId="32" applyNumberFormat="1" applyFont="1" applyFill="1" applyBorder="1" applyAlignment="1">
      <alignment horizontal="center" vertical="center" wrapText="1"/>
    </xf>
    <xf numFmtId="170" fontId="5" fillId="3" borderId="22" xfId="4" applyNumberFormat="1" applyFont="1" applyFill="1" applyBorder="1" applyAlignment="1">
      <alignment horizontal="justify" vertical="center" wrapText="1"/>
    </xf>
    <xf numFmtId="0" fontId="3" fillId="0" borderId="15" xfId="32" applyFont="1" applyBorder="1" applyAlignment="1">
      <alignment horizontal="center" vertical="center"/>
    </xf>
    <xf numFmtId="0" fontId="3" fillId="0" borderId="16" xfId="32" applyFont="1" applyBorder="1" applyAlignment="1">
      <alignment horizontal="center" vertical="center"/>
    </xf>
    <xf numFmtId="0" fontId="3" fillId="0" borderId="17" xfId="32" applyFont="1" applyBorder="1" applyAlignment="1">
      <alignment horizontal="center" vertical="center"/>
    </xf>
    <xf numFmtId="0" fontId="3" fillId="0" borderId="19" xfId="32" applyFont="1" applyBorder="1" applyAlignment="1">
      <alignment horizontal="center" vertical="center"/>
    </xf>
    <xf numFmtId="0" fontId="3" fillId="0" borderId="20" xfId="32" applyFont="1" applyBorder="1" applyAlignment="1">
      <alignment horizontal="center" vertical="center"/>
    </xf>
    <xf numFmtId="0" fontId="3" fillId="0" borderId="21" xfId="32" applyFont="1" applyBorder="1" applyAlignment="1">
      <alignment horizontal="center" vertical="center"/>
    </xf>
    <xf numFmtId="0" fontId="3" fillId="2" borderId="22" xfId="32" applyFont="1" applyFill="1" applyBorder="1" applyAlignment="1">
      <alignment horizontal="center" vertical="center" wrapText="1"/>
    </xf>
    <xf numFmtId="0" fontId="2" fillId="3" borderId="7" xfId="31" applyFont="1" applyFill="1" applyBorder="1" applyAlignment="1">
      <alignment horizontal="center" vertical="center"/>
    </xf>
    <xf numFmtId="0" fontId="2" fillId="3" borderId="8" xfId="31" applyFont="1" applyFill="1" applyBorder="1" applyAlignment="1">
      <alignment horizontal="center" vertical="center"/>
    </xf>
    <xf numFmtId="0" fontId="2" fillId="3" borderId="9" xfId="31" applyFont="1" applyFill="1" applyBorder="1" applyAlignment="1">
      <alignment horizontal="center" vertical="center"/>
    </xf>
    <xf numFmtId="0" fontId="2" fillId="3" borderId="10" xfId="31" applyFont="1" applyFill="1" applyBorder="1" applyAlignment="1">
      <alignment horizontal="center" vertical="center"/>
    </xf>
    <xf numFmtId="0" fontId="2" fillId="3" borderId="0" xfId="31" applyFont="1" applyFill="1" applyAlignment="1">
      <alignment horizontal="center" vertical="center"/>
    </xf>
    <xf numFmtId="0" fontId="2" fillId="3" borderId="11" xfId="31" applyFont="1" applyFill="1" applyBorder="1" applyAlignment="1">
      <alignment horizontal="center" vertical="center"/>
    </xf>
    <xf numFmtId="0" fontId="2" fillId="3" borderId="10" xfId="32" applyFont="1" applyFill="1" applyBorder="1" applyAlignment="1">
      <alignment horizontal="center" vertical="center" wrapText="1"/>
    </xf>
    <xf numFmtId="0" fontId="2" fillId="3" borderId="0" xfId="32" applyFont="1" applyFill="1" applyAlignment="1">
      <alignment horizontal="center" vertical="center" wrapText="1"/>
    </xf>
    <xf numFmtId="0" fontId="2" fillId="3" borderId="11" xfId="32" applyFont="1" applyFill="1" applyBorder="1" applyAlignment="1">
      <alignment horizontal="center" vertical="center" wrapText="1"/>
    </xf>
    <xf numFmtId="0" fontId="2" fillId="3" borderId="12" xfId="32" applyFont="1" applyFill="1" applyBorder="1" applyAlignment="1">
      <alignment horizontal="center" vertical="center" wrapText="1"/>
    </xf>
    <xf numFmtId="0" fontId="2" fillId="3" borderId="13" xfId="32" applyFont="1" applyFill="1" applyBorder="1" applyAlignment="1">
      <alignment horizontal="center" vertical="center" wrapText="1"/>
    </xf>
    <xf numFmtId="0" fontId="2" fillId="3" borderId="14" xfId="32" applyFont="1" applyFill="1" applyBorder="1" applyAlignment="1">
      <alignment horizontal="center" vertical="center" wrapText="1"/>
    </xf>
    <xf numFmtId="3" fontId="3" fillId="2" borderId="22" xfId="32" applyNumberFormat="1" applyFont="1" applyFill="1" applyBorder="1" applyAlignment="1">
      <alignment horizontal="center" vertical="center" wrapText="1"/>
    </xf>
    <xf numFmtId="0" fontId="2" fillId="2" borderId="22" xfId="0" applyFont="1" applyFill="1" applyBorder="1" applyAlignment="1">
      <alignment horizontal="center" vertical="center"/>
    </xf>
    <xf numFmtId="173" fontId="3" fillId="2" borderId="22" xfId="0" applyNumberFormat="1" applyFont="1" applyFill="1" applyBorder="1" applyAlignment="1">
      <alignment horizontal="center" vertical="center" wrapText="1"/>
    </xf>
    <xf numFmtId="170" fontId="3" fillId="2" borderId="22" xfId="0" applyNumberFormat="1" applyFont="1" applyFill="1" applyBorder="1" applyAlignment="1">
      <alignment horizontal="center" vertical="center" wrapText="1"/>
    </xf>
    <xf numFmtId="0" fontId="12" fillId="7" borderId="22" xfId="0" applyFont="1" applyFill="1" applyBorder="1" applyAlignment="1">
      <alignment horizontal="center" vertical="center" wrapText="1"/>
    </xf>
    <xf numFmtId="170" fontId="5" fillId="3" borderId="22" xfId="4" applyNumberFormat="1" applyFont="1" applyFill="1" applyBorder="1" applyAlignment="1">
      <alignment horizontal="left" vertical="center" wrapText="1"/>
    </xf>
    <xf numFmtId="0" fontId="3" fillId="2" borderId="25" xfId="32" applyFont="1" applyFill="1" applyBorder="1" applyAlignment="1">
      <alignment horizontal="center" vertical="center" wrapText="1"/>
    </xf>
    <xf numFmtId="0" fontId="3" fillId="0" borderId="29" xfId="32" applyFont="1" applyBorder="1" applyAlignment="1">
      <alignment horizontal="center" vertical="center" wrapText="1"/>
    </xf>
    <xf numFmtId="0" fontId="3" fillId="0" borderId="22" xfId="32" applyFont="1" applyBorder="1" applyAlignment="1">
      <alignment horizontal="center" vertical="center" wrapText="1"/>
    </xf>
    <xf numFmtId="0" fontId="7" fillId="0" borderId="29" xfId="32" applyFont="1" applyBorder="1" applyAlignment="1">
      <alignment horizontal="left" vertical="center" wrapText="1"/>
    </xf>
    <xf numFmtId="0" fontId="14" fillId="0" borderId="22" xfId="32" applyFont="1" applyBorder="1" applyAlignment="1">
      <alignment horizontal="left" vertical="center" wrapText="1"/>
    </xf>
    <xf numFmtId="0" fontId="10" fillId="2" borderId="22" xfId="32" applyFont="1" applyFill="1" applyBorder="1" applyAlignment="1">
      <alignment horizontal="center" vertical="center" wrapText="1"/>
    </xf>
    <xf numFmtId="0" fontId="2" fillId="3" borderId="22" xfId="11" applyFont="1" applyFill="1" applyBorder="1" applyAlignment="1">
      <alignment horizontal="justify" vertical="center" wrapText="1"/>
    </xf>
    <xf numFmtId="3" fontId="3" fillId="2" borderId="22" xfId="32" applyNumberFormat="1" applyFont="1" applyFill="1" applyBorder="1" applyAlignment="1">
      <alignment horizontal="center" vertical="center"/>
    </xf>
    <xf numFmtId="0" fontId="2" fillId="3" borderId="22" xfId="32" applyFont="1" applyFill="1" applyBorder="1" applyAlignment="1">
      <alignment horizontal="center" vertical="center" wrapText="1"/>
    </xf>
    <xf numFmtId="0" fontId="0" fillId="0" borderId="0" xfId="0" applyAlignment="1">
      <alignment horizontal="center" wrapText="1"/>
    </xf>
    <xf numFmtId="0" fontId="16" fillId="2" borderId="3" xfId="34" applyFont="1" applyFill="1" applyBorder="1" applyAlignment="1">
      <alignment horizontal="center" vertical="center"/>
    </xf>
    <xf numFmtId="0" fontId="16" fillId="2" borderId="5" xfId="34" applyFont="1" applyFill="1" applyBorder="1" applyAlignment="1">
      <alignment horizontal="center" vertical="center"/>
    </xf>
    <xf numFmtId="0" fontId="16" fillId="2" borderId="4" xfId="34" applyFont="1" applyFill="1" applyBorder="1" applyAlignment="1">
      <alignment horizontal="center" vertical="center"/>
    </xf>
    <xf numFmtId="0" fontId="15" fillId="0" borderId="7" xfId="34" applyFont="1" applyBorder="1" applyAlignment="1">
      <alignment horizontal="center" vertical="center" wrapText="1"/>
    </xf>
    <xf numFmtId="0" fontId="15" fillId="0" borderId="8" xfId="34" applyFont="1" applyBorder="1" applyAlignment="1">
      <alignment horizontal="center" vertical="center" wrapText="1"/>
    </xf>
    <xf numFmtId="0" fontId="15" fillId="0" borderId="9" xfId="34" applyFont="1" applyBorder="1" applyAlignment="1">
      <alignment horizontal="center" vertical="center" wrapText="1"/>
    </xf>
    <xf numFmtId="0" fontId="15" fillId="0" borderId="10" xfId="34" applyFont="1" applyBorder="1" applyAlignment="1">
      <alignment horizontal="center" vertical="center" wrapText="1"/>
    </xf>
    <xf numFmtId="0" fontId="15" fillId="0" borderId="0" xfId="34" applyFont="1" applyAlignment="1">
      <alignment horizontal="center" vertical="center" wrapText="1"/>
    </xf>
    <xf numFmtId="0" fontId="15" fillId="0" borderId="11" xfId="34" applyFont="1" applyBorder="1" applyAlignment="1">
      <alignment horizontal="center" vertical="center" wrapText="1"/>
    </xf>
    <xf numFmtId="0" fontId="15" fillId="0" borderId="12" xfId="34" applyFont="1" applyBorder="1" applyAlignment="1">
      <alignment horizontal="center" vertical="center" wrapText="1"/>
    </xf>
    <xf numFmtId="0" fontId="15" fillId="0" borderId="13" xfId="34" applyFont="1" applyBorder="1" applyAlignment="1">
      <alignment horizontal="center" vertical="center" wrapText="1"/>
    </xf>
    <xf numFmtId="0" fontId="15" fillId="0" borderId="14" xfId="34" applyFont="1" applyBorder="1" applyAlignment="1">
      <alignment horizontal="center" vertical="center" wrapText="1"/>
    </xf>
    <xf numFmtId="0" fontId="16" fillId="2" borderId="2" xfId="34" applyFont="1" applyFill="1" applyBorder="1" applyAlignment="1">
      <alignment horizontal="center" vertical="center"/>
    </xf>
    <xf numFmtId="173" fontId="17" fillId="2" borderId="2" xfId="34" applyNumberFormat="1" applyFont="1" applyFill="1" applyBorder="1" applyAlignment="1">
      <alignment horizontal="center" vertical="center" wrapText="1"/>
    </xf>
    <xf numFmtId="173" fontId="16" fillId="2" borderId="23" xfId="34" applyNumberFormat="1" applyFont="1" applyFill="1" applyBorder="1" applyAlignment="1">
      <alignment horizontal="center" vertical="center" wrapText="1"/>
    </xf>
    <xf numFmtId="173" fontId="16" fillId="2" borderId="24" xfId="34" applyNumberFormat="1" applyFont="1" applyFill="1" applyBorder="1" applyAlignment="1">
      <alignment horizontal="center" vertical="center" wrapText="1"/>
    </xf>
    <xf numFmtId="0" fontId="12" fillId="9" borderId="2" xfId="35" applyFont="1" applyFill="1" applyBorder="1" applyAlignment="1">
      <alignment horizontal="center" vertical="center"/>
    </xf>
    <xf numFmtId="0" fontId="3" fillId="9" borderId="2" xfId="12" applyFont="1" applyFill="1" applyBorder="1" applyAlignment="1">
      <alignment horizontal="center" vertical="center" wrapText="1"/>
    </xf>
    <xf numFmtId="0" fontId="8" fillId="12" borderId="2" xfId="35" applyFont="1" applyFill="1" applyBorder="1" applyAlignment="1">
      <alignment horizontal="center" vertical="center" wrapText="1"/>
    </xf>
    <xf numFmtId="0" fontId="3" fillId="4" borderId="2" xfId="12" applyFont="1" applyFill="1" applyBorder="1" applyAlignment="1">
      <alignment horizontal="center" vertical="center" wrapText="1"/>
    </xf>
    <xf numFmtId="0" fontId="16" fillId="2" borderId="7" xfId="34" applyFont="1" applyFill="1" applyBorder="1" applyAlignment="1">
      <alignment horizontal="center" vertical="center"/>
    </xf>
    <xf numFmtId="0" fontId="16" fillId="2" borderId="12" xfId="34" applyFont="1" applyFill="1" applyBorder="1" applyAlignment="1">
      <alignment horizontal="center" vertical="center"/>
    </xf>
    <xf numFmtId="0" fontId="16" fillId="2" borderId="9" xfId="34" applyFont="1" applyFill="1" applyBorder="1" applyAlignment="1">
      <alignment horizontal="center" vertical="center"/>
    </xf>
    <xf numFmtId="0" fontId="16" fillId="2" borderId="14" xfId="34" applyFont="1" applyFill="1" applyBorder="1" applyAlignment="1">
      <alignment horizontal="center" vertical="center"/>
    </xf>
    <xf numFmtId="0" fontId="5" fillId="0" borderId="1" xfId="34" applyBorder="1" applyAlignment="1">
      <alignment horizontal="left" vertical="center" wrapText="1"/>
    </xf>
    <xf numFmtId="0" fontId="5" fillId="0" borderId="0" xfId="34" applyAlignment="1">
      <alignment horizontal="left" vertical="center" wrapText="1"/>
    </xf>
    <xf numFmtId="0" fontId="5" fillId="0" borderId="3" xfId="34" applyBorder="1" applyAlignment="1">
      <alignment horizontal="justify" vertical="center" wrapText="1"/>
    </xf>
    <xf numFmtId="0" fontId="5" fillId="0" borderId="5" xfId="34" applyBorder="1" applyAlignment="1">
      <alignment horizontal="justify" vertical="center"/>
    </xf>
    <xf numFmtId="0" fontId="5" fillId="0" borderId="4" xfId="34" applyBorder="1" applyAlignment="1">
      <alignment horizontal="justify" vertical="center"/>
    </xf>
    <xf numFmtId="0" fontId="3" fillId="11" borderId="2" xfId="12" applyFont="1" applyFill="1" applyBorder="1" applyAlignment="1">
      <alignment horizontal="center" vertical="center" wrapText="1"/>
    </xf>
    <xf numFmtId="0" fontId="3" fillId="3" borderId="3" xfId="12" applyFont="1" applyFill="1" applyBorder="1" applyAlignment="1">
      <alignment horizontal="center" vertical="center" wrapText="1"/>
    </xf>
    <xf numFmtId="0" fontId="3" fillId="3" borderId="5" xfId="12" applyFont="1" applyFill="1" applyBorder="1" applyAlignment="1">
      <alignment horizontal="center" vertical="center" wrapText="1"/>
    </xf>
    <xf numFmtId="0" fontId="3" fillId="3" borderId="4" xfId="12" applyFont="1" applyFill="1" applyBorder="1" applyAlignment="1">
      <alignment horizontal="center" vertical="center" wrapText="1"/>
    </xf>
    <xf numFmtId="0" fontId="2" fillId="0" borderId="7" xfId="35" applyFont="1" applyBorder="1" applyAlignment="1">
      <alignment horizontal="center" vertical="center"/>
    </xf>
    <xf numFmtId="0" fontId="2" fillId="0" borderId="8" xfId="35" applyFont="1" applyBorder="1" applyAlignment="1">
      <alignment horizontal="center" vertical="center"/>
    </xf>
    <xf numFmtId="0" fontId="2" fillId="0" borderId="9" xfId="35" applyFont="1" applyBorder="1" applyAlignment="1">
      <alignment horizontal="center" vertical="center"/>
    </xf>
    <xf numFmtId="0" fontId="2" fillId="0" borderId="12" xfId="35" applyFont="1" applyBorder="1" applyAlignment="1">
      <alignment horizontal="center" vertical="center"/>
    </xf>
    <xf numFmtId="0" fontId="2" fillId="0" borderId="13" xfId="35" applyFont="1" applyBorder="1" applyAlignment="1">
      <alignment horizontal="center" vertical="center"/>
    </xf>
    <xf numFmtId="0" fontId="2" fillId="0" borderId="14" xfId="35" applyFont="1" applyBorder="1" applyAlignment="1">
      <alignment horizontal="center" vertical="center"/>
    </xf>
    <xf numFmtId="0" fontId="21" fillId="0" borderId="8" xfId="37" applyFont="1" applyBorder="1" applyAlignment="1">
      <alignment horizontal="left" vertical="top" wrapText="1"/>
    </xf>
    <xf numFmtId="43" fontId="4" fillId="0" borderId="3" xfId="20" applyFont="1" applyFill="1" applyBorder="1" applyAlignment="1">
      <alignment vertical="center"/>
    </xf>
    <xf numFmtId="43" fontId="4" fillId="0" borderId="4" xfId="20" applyFont="1" applyFill="1" applyBorder="1" applyAlignment="1">
      <alignment vertical="center"/>
    </xf>
    <xf numFmtId="0" fontId="2" fillId="2" borderId="37" xfId="37" applyFont="1" applyFill="1" applyBorder="1" applyAlignment="1">
      <alignment horizontal="center" vertical="center" wrapText="1"/>
    </xf>
    <xf numFmtId="0" fontId="2" fillId="2" borderId="2" xfId="37" applyFont="1" applyFill="1" applyBorder="1" applyAlignment="1">
      <alignment horizontal="center" vertical="center" wrapText="1"/>
    </xf>
    <xf numFmtId="0" fontId="2" fillId="2" borderId="38" xfId="37" applyFont="1" applyFill="1" applyBorder="1" applyAlignment="1">
      <alignment horizontal="center" vertical="center" wrapText="1"/>
    </xf>
    <xf numFmtId="0" fontId="7" fillId="0" borderId="33" xfId="0" applyFont="1" applyBorder="1" applyAlignment="1">
      <alignment horizontal="center" wrapText="1"/>
    </xf>
    <xf numFmtId="0" fontId="7" fillId="0" borderId="0" xfId="0" applyFont="1" applyAlignment="1">
      <alignment horizontal="center" wrapText="1"/>
    </xf>
    <xf numFmtId="0" fontId="7" fillId="0" borderId="34" xfId="0" applyFont="1" applyBorder="1" applyAlignment="1">
      <alignment horizontal="center" wrapText="1"/>
    </xf>
    <xf numFmtId="4" fontId="11" fillId="2" borderId="2" xfId="23" applyNumberFormat="1" applyFont="1" applyFill="1" applyBorder="1" applyAlignment="1">
      <alignment horizontal="center" vertical="center" wrapText="1"/>
    </xf>
    <xf numFmtId="4" fontId="2" fillId="6" borderId="39" xfId="0" applyNumberFormat="1" applyFont="1" applyFill="1" applyBorder="1" applyAlignment="1">
      <alignment horizontal="right" vertical="center" wrapText="1"/>
    </xf>
    <xf numFmtId="4" fontId="2" fillId="6" borderId="5" xfId="0" applyNumberFormat="1" applyFont="1" applyFill="1" applyBorder="1" applyAlignment="1">
      <alignment horizontal="right" vertical="center" wrapText="1"/>
    </xf>
    <xf numFmtId="4" fontId="2" fillId="6" borderId="4" xfId="0" applyNumberFormat="1" applyFont="1" applyFill="1" applyBorder="1" applyAlignment="1">
      <alignment horizontal="right" vertical="center" wrapText="1"/>
    </xf>
    <xf numFmtId="0" fontId="2" fillId="4" borderId="39" xfId="37" applyFont="1" applyFill="1" applyBorder="1" applyAlignment="1">
      <alignment horizontal="right" vertical="center"/>
    </xf>
    <xf numFmtId="0" fontId="2" fillId="4" borderId="5" xfId="37" applyFont="1" applyFill="1" applyBorder="1" applyAlignment="1">
      <alignment horizontal="right" vertical="center"/>
    </xf>
    <xf numFmtId="0" fontId="2" fillId="4" borderId="4" xfId="37" applyFont="1" applyFill="1" applyBorder="1" applyAlignment="1">
      <alignment horizontal="right" vertical="center"/>
    </xf>
    <xf numFmtId="170" fontId="4" fillId="0" borderId="2" xfId="29" applyNumberFormat="1" applyFont="1" applyFill="1" applyBorder="1" applyAlignment="1">
      <alignment horizontal="center" vertical="center"/>
    </xf>
    <xf numFmtId="0" fontId="2" fillId="4" borderId="39" xfId="0" applyFont="1" applyFill="1" applyBorder="1" applyAlignment="1">
      <alignment horizontal="right" vertical="center"/>
    </xf>
    <xf numFmtId="0" fontId="2" fillId="4" borderId="5" xfId="0" applyFont="1" applyFill="1" applyBorder="1" applyAlignment="1">
      <alignment horizontal="right" vertical="center"/>
    </xf>
    <xf numFmtId="0" fontId="2" fillId="4" borderId="4" xfId="0" applyFont="1" applyFill="1" applyBorder="1" applyAlignment="1">
      <alignment horizontal="right" vertical="center"/>
    </xf>
    <xf numFmtId="4" fontId="11" fillId="2" borderId="2" xfId="39" applyNumberFormat="1" applyFont="1" applyFill="1" applyBorder="1" applyAlignment="1">
      <alignment horizontal="center" vertical="center" wrapText="1"/>
    </xf>
    <xf numFmtId="43" fontId="4" fillId="0" borderId="2" xfId="40" applyFont="1" applyFill="1" applyBorder="1" applyAlignment="1">
      <alignment vertical="center"/>
    </xf>
    <xf numFmtId="0" fontId="2" fillId="4" borderId="37" xfId="37" applyFont="1" applyFill="1" applyBorder="1" applyAlignment="1">
      <alignment horizontal="right" vertical="center"/>
    </xf>
    <xf numFmtId="0" fontId="2" fillId="4" borderId="2" xfId="37" applyFont="1" applyFill="1" applyBorder="1" applyAlignment="1">
      <alignment horizontal="right" vertical="center"/>
    </xf>
    <xf numFmtId="0" fontId="2" fillId="2" borderId="39"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0" xfId="0" applyFont="1" applyFill="1" applyBorder="1" applyAlignment="1">
      <alignment horizontal="center" vertical="center" wrapText="1"/>
    </xf>
    <xf numFmtId="4" fontId="2" fillId="2" borderId="39" xfId="0" applyNumberFormat="1" applyFont="1" applyFill="1" applyBorder="1" applyAlignment="1">
      <alignment horizontal="center" vertical="center" wrapText="1"/>
    </xf>
    <xf numFmtId="4" fontId="2" fillId="2" borderId="5" xfId="0" applyNumberFormat="1" applyFont="1" applyFill="1" applyBorder="1" applyAlignment="1">
      <alignment horizontal="center" vertical="center" wrapText="1"/>
    </xf>
    <xf numFmtId="4" fontId="2" fillId="2" borderId="4" xfId="0" applyNumberFormat="1" applyFont="1" applyFill="1" applyBorder="1" applyAlignment="1">
      <alignment horizontal="center" vertical="center" wrapText="1"/>
    </xf>
    <xf numFmtId="4" fontId="4" fillId="0" borderId="39" xfId="0" applyNumberFormat="1" applyFont="1" applyBorder="1" applyAlignment="1">
      <alignment horizontal="left" vertical="center" wrapText="1"/>
    </xf>
    <xf numFmtId="4" fontId="4" fillId="0" borderId="5" xfId="0" applyNumberFormat="1" applyFont="1" applyBorder="1" applyAlignment="1">
      <alignment horizontal="left" vertical="center" wrapText="1"/>
    </xf>
    <xf numFmtId="4" fontId="4" fillId="0" borderId="4" xfId="0" applyNumberFormat="1" applyFont="1" applyBorder="1" applyAlignment="1">
      <alignment horizontal="left" vertical="center" wrapText="1"/>
    </xf>
    <xf numFmtId="0" fontId="2" fillId="6" borderId="41" xfId="0" applyFont="1" applyFill="1" applyBorder="1" applyAlignment="1">
      <alignment horizontal="center" vertical="center" wrapText="1"/>
    </xf>
    <xf numFmtId="0" fontId="2" fillId="6" borderId="42" xfId="0" applyFont="1" applyFill="1" applyBorder="1" applyAlignment="1">
      <alignment horizontal="center" vertical="center" wrapText="1"/>
    </xf>
    <xf numFmtId="0" fontId="2" fillId="6" borderId="43" xfId="0" applyFont="1" applyFill="1" applyBorder="1" applyAlignment="1">
      <alignment horizontal="center" vertical="center" wrapText="1"/>
    </xf>
    <xf numFmtId="0" fontId="2" fillId="3" borderId="30" xfId="28" applyFont="1" applyFill="1" applyBorder="1" applyAlignment="1">
      <alignment horizontal="center" vertical="top" wrapText="1"/>
    </xf>
    <xf numFmtId="0" fontId="2" fillId="3" borderId="31" xfId="28" applyFont="1" applyFill="1" applyBorder="1" applyAlignment="1">
      <alignment horizontal="center" vertical="top" wrapText="1"/>
    </xf>
    <xf numFmtId="0" fontId="2" fillId="3" borderId="32" xfId="28" applyFont="1" applyFill="1" applyBorder="1" applyAlignment="1">
      <alignment horizontal="center" vertical="top" wrapText="1"/>
    </xf>
    <xf numFmtId="0" fontId="2" fillId="3" borderId="33" xfId="31" applyFont="1" applyFill="1" applyBorder="1" applyAlignment="1">
      <alignment horizontal="center" vertical="center"/>
    </xf>
    <xf numFmtId="0" fontId="2" fillId="3" borderId="34" xfId="31" applyFont="1" applyFill="1" applyBorder="1" applyAlignment="1">
      <alignment horizontal="center" vertical="center"/>
    </xf>
    <xf numFmtId="0" fontId="2" fillId="3" borderId="33" xfId="32" applyFont="1" applyFill="1" applyBorder="1" applyAlignment="1">
      <alignment horizontal="center" vertical="center" wrapText="1"/>
    </xf>
    <xf numFmtId="0" fontId="2" fillId="3" borderId="34" xfId="32" applyFont="1" applyFill="1" applyBorder="1" applyAlignment="1">
      <alignment horizontal="center" vertical="center" wrapText="1"/>
    </xf>
    <xf numFmtId="0" fontId="2" fillId="3" borderId="35" xfId="32" applyFont="1" applyFill="1" applyBorder="1" applyAlignment="1">
      <alignment horizontal="center" vertical="center" wrapText="1"/>
    </xf>
    <xf numFmtId="0" fontId="2" fillId="3" borderId="36" xfId="32" applyFont="1" applyFill="1" applyBorder="1" applyAlignment="1">
      <alignment horizontal="center" vertical="center" wrapText="1"/>
    </xf>
    <xf numFmtId="0" fontId="24" fillId="0" borderId="0" xfId="37" applyFont="1" applyAlignment="1" applyProtection="1">
      <alignment horizontal="left" vertical="top" wrapText="1"/>
      <protection hidden="1"/>
    </xf>
    <xf numFmtId="0" fontId="4" fillId="3" borderId="0" xfId="37" applyFont="1" applyFill="1" applyAlignment="1">
      <alignment horizontal="left" vertical="top" wrapText="1"/>
    </xf>
  </cellXfs>
  <cellStyles count="41">
    <cellStyle name="Excel Built-in Comma" xfId="1" xr:uid="{00000000-0005-0000-0000-000000000000}"/>
    <cellStyle name="Millares" xfId="20" builtinId="3"/>
    <cellStyle name="Millares 2" xfId="2" xr:uid="{00000000-0005-0000-0000-000002000000}"/>
    <cellStyle name="Millares 3" xfId="3" xr:uid="{00000000-0005-0000-0000-000003000000}"/>
    <cellStyle name="Millares 4" xfId="4" xr:uid="{00000000-0005-0000-0000-000004000000}"/>
    <cellStyle name="Millares 4 2" xfId="40" xr:uid="{00000000-0005-0000-0000-000005000000}"/>
    <cellStyle name="Millares 5" xfId="5" xr:uid="{00000000-0005-0000-0000-000006000000}"/>
    <cellStyle name="Moneda" xfId="19" builtinId="4"/>
    <cellStyle name="Moneda [0] 2" xfId="29" xr:uid="{00000000-0005-0000-0000-000008000000}"/>
    <cellStyle name="Moneda 19" xfId="24" xr:uid="{00000000-0005-0000-0000-000009000000}"/>
    <cellStyle name="Moneda 2" xfId="6" xr:uid="{00000000-0005-0000-0000-00000A000000}"/>
    <cellStyle name="Moneda 2 2" xfId="7" xr:uid="{00000000-0005-0000-0000-00000B000000}"/>
    <cellStyle name="Moneda 2 2 35" xfId="30" xr:uid="{00000000-0005-0000-0000-00000C000000}"/>
    <cellStyle name="Moneda 3" xfId="8" xr:uid="{00000000-0005-0000-0000-00000D000000}"/>
    <cellStyle name="Moneda 3 14" xfId="33" xr:uid="{00000000-0005-0000-0000-00000E000000}"/>
    <cellStyle name="Moneda 4" xfId="9" xr:uid="{00000000-0005-0000-0000-00000F000000}"/>
    <cellStyle name="Moneda 5" xfId="10" xr:uid="{00000000-0005-0000-0000-000010000000}"/>
    <cellStyle name="Moneda 97" xfId="36" xr:uid="{00000000-0005-0000-0000-000011000000}"/>
    <cellStyle name="Normal" xfId="0" builtinId="0"/>
    <cellStyle name="Normal 10 10 2" xfId="34" xr:uid="{00000000-0005-0000-0000-000013000000}"/>
    <cellStyle name="Normal 114" xfId="32" xr:uid="{00000000-0005-0000-0000-000014000000}"/>
    <cellStyle name="Normal 114 2" xfId="35" xr:uid="{00000000-0005-0000-0000-000015000000}"/>
    <cellStyle name="Normal 16 46" xfId="37" xr:uid="{00000000-0005-0000-0000-000016000000}"/>
    <cellStyle name="Normal 2" xfId="11" xr:uid="{00000000-0005-0000-0000-000017000000}"/>
    <cellStyle name="Normal 2 2" xfId="25" xr:uid="{00000000-0005-0000-0000-000018000000}"/>
    <cellStyle name="Normal 2 2 2" xfId="28" xr:uid="{00000000-0005-0000-0000-000019000000}"/>
    <cellStyle name="Normal 2 4 2 2" xfId="31" xr:uid="{00000000-0005-0000-0000-00001A000000}"/>
    <cellStyle name="Normal 3" xfId="12" xr:uid="{00000000-0005-0000-0000-00001B000000}"/>
    <cellStyle name="Normal 3 3" xfId="23" xr:uid="{00000000-0005-0000-0000-00001C000000}"/>
    <cellStyle name="Normal 3 3 2" xfId="39" xr:uid="{00000000-0005-0000-0000-00001D000000}"/>
    <cellStyle name="Normal 4" xfId="13" xr:uid="{00000000-0005-0000-0000-00001E000000}"/>
    <cellStyle name="Normal 5" xfId="14" xr:uid="{00000000-0005-0000-0000-00001F000000}"/>
    <cellStyle name="Normal 6" xfId="15" xr:uid="{00000000-0005-0000-0000-000020000000}"/>
    <cellStyle name="Normal 6 2" xfId="22" xr:uid="{00000000-0005-0000-0000-000021000000}"/>
    <cellStyle name="Normal 6 2 2" xfId="38" xr:uid="{00000000-0005-0000-0000-000022000000}"/>
    <cellStyle name="Normal 8 2 2" xfId="27" xr:uid="{00000000-0005-0000-0000-000023000000}"/>
    <cellStyle name="Normal 97 2" xfId="26" xr:uid="{00000000-0005-0000-0000-000024000000}"/>
    <cellStyle name="Porcentaje" xfId="21" builtinId="5"/>
    <cellStyle name="Porcentaje 2" xfId="16" xr:uid="{00000000-0005-0000-0000-000026000000}"/>
    <cellStyle name="Porcentual 2" xfId="17" xr:uid="{00000000-0005-0000-0000-000027000000}"/>
    <cellStyle name="Porcentual 3" xfId="18" xr:uid="{00000000-0005-0000-0000-00002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externalLink" Target="externalLinks/externalLink9.xml"/><Relationship Id="rId18" Type="http://schemas.openxmlformats.org/officeDocument/2006/relationships/externalLink" Target="externalLinks/externalLink14.xml"/><Relationship Id="rId26" Type="http://schemas.openxmlformats.org/officeDocument/2006/relationships/externalLink" Target="externalLinks/externalLink22.xml"/><Relationship Id="rId3" Type="http://schemas.openxmlformats.org/officeDocument/2006/relationships/worksheet" Target="worksheets/sheet3.xml"/><Relationship Id="rId21" Type="http://schemas.openxmlformats.org/officeDocument/2006/relationships/externalLink" Target="externalLinks/externalLink17.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17" Type="http://schemas.openxmlformats.org/officeDocument/2006/relationships/externalLink" Target="externalLinks/externalLink13.xml"/><Relationship Id="rId25" Type="http://schemas.openxmlformats.org/officeDocument/2006/relationships/externalLink" Target="externalLinks/externalLink21.xml"/><Relationship Id="rId2" Type="http://schemas.openxmlformats.org/officeDocument/2006/relationships/worksheet" Target="worksheets/sheet2.xml"/><Relationship Id="rId16" Type="http://schemas.openxmlformats.org/officeDocument/2006/relationships/externalLink" Target="externalLinks/externalLink12.xml"/><Relationship Id="rId20" Type="http://schemas.openxmlformats.org/officeDocument/2006/relationships/externalLink" Target="externalLinks/externalLink16.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24" Type="http://schemas.openxmlformats.org/officeDocument/2006/relationships/externalLink" Target="externalLinks/externalLink20.xml"/><Relationship Id="rId5" Type="http://schemas.openxmlformats.org/officeDocument/2006/relationships/externalLink" Target="externalLinks/externalLink1.xml"/><Relationship Id="rId15" Type="http://schemas.openxmlformats.org/officeDocument/2006/relationships/externalLink" Target="externalLinks/externalLink11.xml"/><Relationship Id="rId23" Type="http://schemas.openxmlformats.org/officeDocument/2006/relationships/externalLink" Target="externalLinks/externalLink19.xml"/><Relationship Id="rId28" Type="http://schemas.openxmlformats.org/officeDocument/2006/relationships/theme" Target="theme/theme1.xml"/><Relationship Id="rId10" Type="http://schemas.openxmlformats.org/officeDocument/2006/relationships/externalLink" Target="externalLinks/externalLink6.xml"/><Relationship Id="rId19" Type="http://schemas.openxmlformats.org/officeDocument/2006/relationships/externalLink" Target="externalLinks/externalLink15.xml"/><Relationship Id="rId31"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externalLink" Target="externalLinks/externalLink10.xml"/><Relationship Id="rId22" Type="http://schemas.openxmlformats.org/officeDocument/2006/relationships/externalLink" Target="externalLinks/externalLink18.xml"/><Relationship Id="rId27" Type="http://schemas.openxmlformats.org/officeDocument/2006/relationships/externalLink" Target="externalLinks/externalLink23.xml"/><Relationship Id="rId30"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tmp"/></Relationships>
</file>

<file path=xl/drawings/drawing1.xml><?xml version="1.0" encoding="utf-8"?>
<xdr:wsDr xmlns:xdr="http://schemas.openxmlformats.org/drawingml/2006/spreadsheetDrawing" xmlns:a="http://schemas.openxmlformats.org/drawingml/2006/main">
  <xdr:twoCellAnchor editAs="oneCell">
    <xdr:from>
      <xdr:col>1</xdr:col>
      <xdr:colOff>512409</xdr:colOff>
      <xdr:row>11</xdr:row>
      <xdr:rowOff>76199</xdr:rowOff>
    </xdr:from>
    <xdr:to>
      <xdr:col>3</xdr:col>
      <xdr:colOff>2152650</xdr:colOff>
      <xdr:row>34</xdr:row>
      <xdr:rowOff>93078</xdr:rowOff>
    </xdr:to>
    <xdr:pic>
      <xdr:nvPicPr>
        <xdr:cNvPr id="2" name="1 Imagen" descr="Recorte de pantalla">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703034" y="3095624"/>
          <a:ext cx="5250216" cy="4398379"/>
        </a:xfrm>
        <a:prstGeom prst="rect">
          <a:avLst/>
        </a:prstGeom>
      </xdr:spPr>
    </xdr:pic>
    <xdr:clientData/>
  </xdr:twoCellAnchor>
  <xdr:twoCellAnchor editAs="oneCell">
    <xdr:from>
      <xdr:col>4</xdr:col>
      <xdr:colOff>0</xdr:colOff>
      <xdr:row>32</xdr:row>
      <xdr:rowOff>0</xdr:rowOff>
    </xdr:from>
    <xdr:to>
      <xdr:col>6</xdr:col>
      <xdr:colOff>88900</xdr:colOff>
      <xdr:row>38</xdr:row>
      <xdr:rowOff>132715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381875" y="7019925"/>
          <a:ext cx="3251200" cy="1275715"/>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Para%20presupuesto\Documents%20and%20Settings\67370\Configuraci&#243;n%20local\Archivos%20temporales%20de%20Internet\Content.IE5\UOTNRVQZ\Presupuesto%20correigio%20nora%20morales(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Y:\HLOPEZA\CANTIDADES%20GERONA\Documents%20and%20Settings\swilches\Configuraci&#243;n%20local\Archivos%20temporales%20de%20Internet\OLK6\formulario%20bas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AMV%20_%20no%20borrar\PRESUPUESTOS\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ZXPREPLIEGOS%20PUENTE%20ARMADA\PRESUP\ZPREPLIEGOS%20PUENTE%20ARMADA\OBRAS%20PUENTE%20ARMADA2.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Y:\PAVICOL\MSOFFICE\LICITAR\analisis%20del%20AIU\AIU.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0.0.0.4\tecnico\Documents%20and%20Settings\67370\Configuraci&#243;n%20local\Archivos%20temporales%20de%20Internet\Content.IE5\UOTNRVQZ\Presupuesto%20correigio%20nora%20morales(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2EB3E6F3\RELACI~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d.docs.live.net/Users/Usuario/AppData/Local/Temp/PPTO%20CENTRO%20DE%20ACOPIO%20CON%20APUS_IN-G_23%20OCT%202014.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Y:\HLOPEZA\GERONA\CANTIDADES%20REPOSICION\SUBCIRCUITO%207\REDES7.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B639F46E\apus%20boyaca%20VIA%20chiquinquira%20-%20TUNJA.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F:\Documents%20and%20Settings\Usuario\Mis%20documentos\AMVDIADCOL\ANALIS%20DE%20PRECIOS%20UNITARIOS%20-%202011%20TERRITORIAL%20ANTIOQUA\Estructura%20APU%202012%20ANTIOQUIA%20(version%20definitiva).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PEDRO%20GARCIA%20REALPE\Mis%20documentos\AMV_G1_2006_TUMACO\Actas%20AMV_G1_Tumaco\a%20%20aaInformaci&#243;n"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10.0.0.4\tecnico\SIMULACI&#211;NEDIFICIO.ok.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F:\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PU (2)"/>
      <sheetName val="PESOS"/>
      <sheetName val="G&amp;G"/>
      <sheetName val="COSTOS UNITARIOS"/>
      <sheetName val="CA-2909"/>
      <sheetName val="TRAYECTO 1"/>
      <sheetName val="CABG"/>
      <sheetName val=""/>
      <sheetName val="PROY_ORIGINAL2"/>
      <sheetName val="PU_(2)1"/>
      <sheetName val="PROY_ORIGINAL1"/>
      <sheetName val="PU_(2)"/>
      <sheetName val="PROY_ORIGINAL3"/>
      <sheetName val="PU_(2)2"/>
      <sheetName val="PROY_ORIGINAL5"/>
      <sheetName val="PU_(2)4"/>
      <sheetName val="PROY_ORIGINAL4"/>
      <sheetName val="PU_(2)3"/>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Seguim-16"/>
      <sheetName val="Información"/>
      <sheetName val="ACTIVIDADE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MOBLAMINETO"/>
      <sheetName val="LISTA"/>
      <sheetName val="TARIFAS MATERIALES"/>
      <sheetName val="TARIFAS EQUIPOS "/>
      <sheetName val="TARIFA SALARIOS"/>
      <sheetName val="ó&gt;_x005f_x0000__x005f_x0001__x005f_x0000__x005f_x0000__"/>
      <sheetName val="PRES"/>
      <sheetName val="MDC-1 COLOCACION "/>
      <sheetName val="D-20 COLOCACION "/>
      <sheetName val="TRANSPORTE MEZCLA ASFALTICA"/>
      <sheetName val="Fresado"/>
      <sheetName val="EXT microagomerado"/>
      <sheetName val="Hoja5"/>
      <sheetName val="LISTADO_APU"/>
      <sheetName val="Operation"/>
      <sheetName val="Inputs"/>
      <sheetName val="Concesionaria_-_Administrativo1"/>
      <sheetName val="Concesionaria_-_Sistemas1"/>
      <sheetName val="Control"/>
      <sheetName val="Construction"/>
      <sheetName val="Grafico Avance"/>
      <sheetName val="MYE OBRA"/>
      <sheetName val="SNP7 Anclajes pasivos6j_x0000_"/>
      <sheetName val="Hoja3"/>
      <sheetName val="Hoja2"/>
      <sheetName val="Transportes"/>
      <sheetName val="ó&gt;?_x0001_???j0$?#???j.$?#???L_x0012_Óu????"/>
      <sheetName val="BASE DE DATOS DE PRECIOS"/>
      <sheetName val="Indicadores Y Listas"/>
      <sheetName val="Tramo 2"/>
      <sheetName val="Paral. 1"/>
      <sheetName val="Paral. 2"/>
      <sheetName val="Paral. 3"/>
      <sheetName val="Paral.4"/>
      <sheetName val="MATERIALES Y RECURSOS"/>
      <sheetName val="ó&gt;????j0$?#???j_$?#???LÓu????"/>
      <sheetName val="CORTE DE OBRA N° 1"/>
      <sheetName val="memoria"/>
      <sheetName val="memoria 1"/>
    </sheetNames>
    <sheetDataSet>
      <sheetData sheetId="0">
        <row r="2">
          <cell r="A2">
            <v>0</v>
          </cell>
        </row>
      </sheetData>
      <sheetData sheetId="1">
        <row r="2">
          <cell r="A2">
            <v>0</v>
          </cell>
        </row>
      </sheetData>
      <sheetData sheetId="2">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ow r="2">
          <cell r="A2">
            <v>0</v>
          </cell>
        </row>
      </sheetData>
      <sheetData sheetId="17">
        <row r="2">
          <cell r="A2">
            <v>0</v>
          </cell>
        </row>
      </sheetData>
      <sheetData sheetId="18">
        <row r="2">
          <cell r="A2">
            <v>0</v>
          </cell>
        </row>
      </sheetData>
      <sheetData sheetId="19">
        <row r="2">
          <cell r="A2">
            <v>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ow r="2">
          <cell r="A2">
            <v>0</v>
          </cell>
        </row>
      </sheetData>
      <sheetData sheetId="77">
        <row r="2">
          <cell r="A2">
            <v>0</v>
          </cell>
        </row>
      </sheetData>
      <sheetData sheetId="78">
        <row r="2">
          <cell r="A2">
            <v>0</v>
          </cell>
        </row>
      </sheetData>
      <sheetData sheetId="79">
        <row r="2">
          <cell r="A2">
            <v>0</v>
          </cell>
        </row>
      </sheetData>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efreshError="1"/>
      <sheetData sheetId="213" refreshError="1"/>
      <sheetData sheetId="214" refreshError="1"/>
      <sheetData sheetId="215" refreshError="1"/>
      <sheetData sheetId="216" refreshError="1"/>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ow r="2">
          <cell r="A2">
            <v>0</v>
          </cell>
        </row>
      </sheetData>
      <sheetData sheetId="233">
        <row r="2">
          <cell r="A2">
            <v>0</v>
          </cell>
        </row>
      </sheetData>
      <sheetData sheetId="234" refreshError="1"/>
      <sheetData sheetId="235">
        <row r="2">
          <cell r="A2">
            <v>0</v>
          </cell>
        </row>
      </sheetData>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ow r="2">
          <cell r="A2">
            <v>0</v>
          </cell>
        </row>
      </sheetData>
      <sheetData sheetId="278" refreshError="1"/>
      <sheetData sheetId="279">
        <row r="2">
          <cell r="A2">
            <v>0</v>
          </cell>
        </row>
      </sheetData>
      <sheetData sheetId="280" refreshError="1"/>
      <sheetData sheetId="281" refreshError="1"/>
      <sheetData sheetId="282" refreshError="1"/>
      <sheetData sheetId="283">
        <row r="2">
          <cell r="A2">
            <v>0</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ow r="2">
          <cell r="A2">
            <v>0</v>
          </cell>
        </row>
      </sheetData>
      <sheetData sheetId="313" refreshError="1"/>
      <sheetData sheetId="314" refreshError="1"/>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efreshError="1"/>
      <sheetData sheetId="396" refreshError="1"/>
      <sheetData sheetId="397" refreshError="1"/>
      <sheetData sheetId="398" refreshError="1"/>
      <sheetData sheetId="399" refreshError="1"/>
      <sheetData sheetId="400" refreshError="1"/>
      <sheetData sheetId="401" refreshError="1"/>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ow r="2">
          <cell r="A2">
            <v>0</v>
          </cell>
        </row>
      </sheetData>
      <sheetData sheetId="450" refreshError="1"/>
      <sheetData sheetId="451" refreshError="1"/>
      <sheetData sheetId="452">
        <row r="2">
          <cell r="A2">
            <v>0</v>
          </cell>
        </row>
      </sheetData>
      <sheetData sheetId="453">
        <row r="2">
          <cell r="A2">
            <v>0</v>
          </cell>
        </row>
      </sheetData>
      <sheetData sheetId="454">
        <row r="2">
          <cell r="A2">
            <v>0</v>
          </cell>
        </row>
      </sheetData>
      <sheetData sheetId="455">
        <row r="2">
          <cell r="A2">
            <v>0</v>
          </cell>
        </row>
      </sheetData>
      <sheetData sheetId="456">
        <row r="2">
          <cell r="A2">
            <v>0</v>
          </cell>
        </row>
      </sheetData>
      <sheetData sheetId="457">
        <row r="2">
          <cell r="A2">
            <v>0</v>
          </cell>
        </row>
      </sheetData>
      <sheetData sheetId="458">
        <row r="2">
          <cell r="A2">
            <v>0</v>
          </cell>
        </row>
      </sheetData>
      <sheetData sheetId="459">
        <row r="2">
          <cell r="A2">
            <v>0</v>
          </cell>
        </row>
      </sheetData>
      <sheetData sheetId="460">
        <row r="2">
          <cell r="A2">
            <v>0</v>
          </cell>
        </row>
      </sheetData>
      <sheetData sheetId="461">
        <row r="2">
          <cell r="A2">
            <v>0</v>
          </cell>
        </row>
      </sheetData>
      <sheetData sheetId="462">
        <row r="2">
          <cell r="A2">
            <v>0</v>
          </cell>
        </row>
      </sheetData>
      <sheetData sheetId="463">
        <row r="2">
          <cell r="A2">
            <v>0</v>
          </cell>
        </row>
      </sheetData>
      <sheetData sheetId="464">
        <row r="2">
          <cell r="A2">
            <v>0</v>
          </cell>
        </row>
      </sheetData>
      <sheetData sheetId="465">
        <row r="2">
          <cell r="A2">
            <v>0</v>
          </cell>
        </row>
      </sheetData>
      <sheetData sheetId="466">
        <row r="2">
          <cell r="A2">
            <v>0</v>
          </cell>
        </row>
      </sheetData>
      <sheetData sheetId="467">
        <row r="2">
          <cell r="A2">
            <v>0</v>
          </cell>
        </row>
      </sheetData>
      <sheetData sheetId="468">
        <row r="2">
          <cell r="A2">
            <v>0</v>
          </cell>
        </row>
      </sheetData>
      <sheetData sheetId="469">
        <row r="2">
          <cell r="A2">
            <v>0</v>
          </cell>
        </row>
      </sheetData>
      <sheetData sheetId="470">
        <row r="2">
          <cell r="A2">
            <v>0</v>
          </cell>
        </row>
      </sheetData>
      <sheetData sheetId="471">
        <row r="2">
          <cell r="A2">
            <v>0</v>
          </cell>
        </row>
      </sheetData>
      <sheetData sheetId="472">
        <row r="2">
          <cell r="A2">
            <v>0</v>
          </cell>
        </row>
      </sheetData>
      <sheetData sheetId="473">
        <row r="2">
          <cell r="A2">
            <v>0</v>
          </cell>
        </row>
      </sheetData>
      <sheetData sheetId="474">
        <row r="2">
          <cell r="A2">
            <v>0</v>
          </cell>
        </row>
      </sheetData>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efreshError="1"/>
      <sheetData sheetId="533" refreshError="1"/>
      <sheetData sheetId="534" refreshError="1"/>
      <sheetData sheetId="535" refreshError="1"/>
      <sheetData sheetId="536" refreshError="1"/>
      <sheetData sheetId="537" refreshError="1"/>
      <sheetData sheetId="538" refreshError="1"/>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ow r="2">
          <cell r="A2">
            <v>0</v>
          </cell>
        </row>
      </sheetData>
      <sheetData sheetId="689" refreshError="1"/>
      <sheetData sheetId="690" refreshError="1"/>
      <sheetData sheetId="691" refreshError="1"/>
      <sheetData sheetId="692" refreshError="1"/>
      <sheetData sheetId="693">
        <row r="2">
          <cell r="A2">
            <v>0</v>
          </cell>
        </row>
      </sheetData>
      <sheetData sheetId="694">
        <row r="2">
          <cell r="A2">
            <v>0</v>
          </cell>
        </row>
      </sheetData>
      <sheetData sheetId="695">
        <row r="2">
          <cell r="A2">
            <v>0</v>
          </cell>
        </row>
      </sheetData>
      <sheetData sheetId="696">
        <row r="2">
          <cell r="A2">
            <v>0</v>
          </cell>
        </row>
      </sheetData>
      <sheetData sheetId="697">
        <row r="2">
          <cell r="A2">
            <v>0</v>
          </cell>
        </row>
      </sheetData>
      <sheetData sheetId="698">
        <row r="2">
          <cell r="A2">
            <v>0</v>
          </cell>
        </row>
      </sheetData>
      <sheetData sheetId="699">
        <row r="2">
          <cell r="A2">
            <v>0</v>
          </cell>
        </row>
      </sheetData>
      <sheetData sheetId="700">
        <row r="2">
          <cell r="A2">
            <v>0</v>
          </cell>
        </row>
      </sheetData>
      <sheetData sheetId="701">
        <row r="2">
          <cell r="A2">
            <v>0</v>
          </cell>
        </row>
      </sheetData>
      <sheetData sheetId="702">
        <row r="2">
          <cell r="A2">
            <v>0</v>
          </cell>
        </row>
      </sheetData>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ow r="2">
          <cell r="A2">
            <v>0</v>
          </cell>
        </row>
      </sheetData>
      <sheetData sheetId="725">
        <row r="2">
          <cell r="A2">
            <v>0</v>
          </cell>
        </row>
      </sheetData>
      <sheetData sheetId="726">
        <row r="2">
          <cell r="A2">
            <v>0</v>
          </cell>
        </row>
      </sheetData>
      <sheetData sheetId="727">
        <row r="2">
          <cell r="A2">
            <v>0</v>
          </cell>
        </row>
      </sheetData>
      <sheetData sheetId="728">
        <row r="2">
          <cell r="A2">
            <v>0</v>
          </cell>
        </row>
      </sheetData>
      <sheetData sheetId="729">
        <row r="2">
          <cell r="A2">
            <v>0</v>
          </cell>
        </row>
      </sheetData>
      <sheetData sheetId="730">
        <row r="2">
          <cell r="A2">
            <v>0</v>
          </cell>
        </row>
      </sheetData>
      <sheetData sheetId="731">
        <row r="2">
          <cell r="A2">
            <v>0</v>
          </cell>
        </row>
      </sheetData>
      <sheetData sheetId="732">
        <row r="2">
          <cell r="A2">
            <v>0</v>
          </cell>
        </row>
      </sheetData>
      <sheetData sheetId="733">
        <row r="2">
          <cell r="A2">
            <v>0</v>
          </cell>
        </row>
      </sheetData>
      <sheetData sheetId="734">
        <row r="2">
          <cell r="A2">
            <v>0</v>
          </cell>
        </row>
      </sheetData>
      <sheetData sheetId="735">
        <row r="2">
          <cell r="A2">
            <v>0</v>
          </cell>
        </row>
      </sheetData>
      <sheetData sheetId="736">
        <row r="2">
          <cell r="A2">
            <v>0</v>
          </cell>
        </row>
      </sheetData>
      <sheetData sheetId="737">
        <row r="2">
          <cell r="A2">
            <v>0</v>
          </cell>
        </row>
      </sheetData>
      <sheetData sheetId="738">
        <row r="2">
          <cell r="A2">
            <v>0</v>
          </cell>
        </row>
      </sheetData>
      <sheetData sheetId="739">
        <row r="2">
          <cell r="A2">
            <v>0</v>
          </cell>
        </row>
      </sheetData>
      <sheetData sheetId="740">
        <row r="2">
          <cell r="A2">
            <v>0</v>
          </cell>
        </row>
      </sheetData>
      <sheetData sheetId="741">
        <row r="2">
          <cell r="A2">
            <v>0</v>
          </cell>
        </row>
      </sheetData>
      <sheetData sheetId="742">
        <row r="2">
          <cell r="A2">
            <v>0</v>
          </cell>
        </row>
      </sheetData>
      <sheetData sheetId="743">
        <row r="2">
          <cell r="A2">
            <v>0</v>
          </cell>
        </row>
      </sheetData>
      <sheetData sheetId="744">
        <row r="2">
          <cell r="A2">
            <v>0</v>
          </cell>
        </row>
      </sheetData>
      <sheetData sheetId="745">
        <row r="2">
          <cell r="A2">
            <v>0</v>
          </cell>
        </row>
      </sheetData>
      <sheetData sheetId="746">
        <row r="2">
          <cell r="A2">
            <v>0</v>
          </cell>
        </row>
      </sheetData>
      <sheetData sheetId="747"/>
      <sheetData sheetId="748"/>
      <sheetData sheetId="749">
        <row r="2">
          <cell r="A2">
            <v>0</v>
          </cell>
        </row>
      </sheetData>
      <sheetData sheetId="750"/>
      <sheetData sheetId="751"/>
      <sheetData sheetId="752"/>
      <sheetData sheetId="753"/>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row r="2">
          <cell r="A2">
            <v>0</v>
          </cell>
        </row>
      </sheetData>
      <sheetData sheetId="777">
        <row r="2">
          <cell r="A2">
            <v>0</v>
          </cell>
        </row>
      </sheetData>
      <sheetData sheetId="778">
        <row r="2">
          <cell r="A2">
            <v>0</v>
          </cell>
        </row>
      </sheetData>
      <sheetData sheetId="779">
        <row r="2">
          <cell r="A2">
            <v>0</v>
          </cell>
        </row>
      </sheetData>
      <sheetData sheetId="780">
        <row r="2">
          <cell r="A2">
            <v>0</v>
          </cell>
        </row>
      </sheetData>
      <sheetData sheetId="781">
        <row r="2">
          <cell r="A2">
            <v>0</v>
          </cell>
        </row>
      </sheetData>
      <sheetData sheetId="782">
        <row r="2">
          <cell r="A2">
            <v>0</v>
          </cell>
        </row>
      </sheetData>
      <sheetData sheetId="783">
        <row r="2">
          <cell r="A2">
            <v>0</v>
          </cell>
        </row>
      </sheetData>
      <sheetData sheetId="784">
        <row r="2">
          <cell r="A2">
            <v>0</v>
          </cell>
        </row>
      </sheetData>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efreshError="1"/>
      <sheetData sheetId="809" refreshError="1"/>
      <sheetData sheetId="810" refreshError="1"/>
      <sheetData sheetId="811" refreshError="1"/>
      <sheetData sheetId="812" refreshError="1"/>
      <sheetData sheetId="813" refreshError="1"/>
      <sheetData sheetId="814" refreshError="1"/>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sheetData sheetId="856"/>
      <sheetData sheetId="857"/>
      <sheetData sheetId="858"/>
      <sheetData sheetId="859"/>
      <sheetData sheetId="860"/>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sheetData sheetId="872"/>
      <sheetData sheetId="873"/>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sheetData sheetId="887"/>
      <sheetData sheetId="888"/>
      <sheetData sheetId="889"/>
      <sheetData sheetId="890"/>
      <sheetData sheetId="891"/>
      <sheetData sheetId="892"/>
      <sheetData sheetId="893"/>
      <sheetData sheetId="894">
        <row r="2">
          <cell r="A2">
            <v>0</v>
          </cell>
        </row>
      </sheetData>
      <sheetData sheetId="895">
        <row r="2">
          <cell r="A2">
            <v>0</v>
          </cell>
        </row>
      </sheetData>
      <sheetData sheetId="896"/>
      <sheetData sheetId="897">
        <row r="2">
          <cell r="A2">
            <v>0</v>
          </cell>
        </row>
      </sheetData>
      <sheetData sheetId="898">
        <row r="2">
          <cell r="A2">
            <v>0</v>
          </cell>
        </row>
      </sheetData>
      <sheetData sheetId="899">
        <row r="2">
          <cell r="A2">
            <v>0</v>
          </cell>
        </row>
      </sheetData>
      <sheetData sheetId="900"/>
      <sheetData sheetId="901"/>
      <sheetData sheetId="902"/>
      <sheetData sheetId="903"/>
      <sheetData sheetId="904"/>
      <sheetData sheetId="905">
        <row r="2">
          <cell r="A2">
            <v>0</v>
          </cell>
        </row>
      </sheetData>
      <sheetData sheetId="906">
        <row r="2">
          <cell r="A2">
            <v>0</v>
          </cell>
        </row>
      </sheetData>
      <sheetData sheetId="907"/>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sheetData sheetId="917"/>
      <sheetData sheetId="918"/>
      <sheetData sheetId="919"/>
      <sheetData sheetId="920"/>
      <sheetData sheetId="921"/>
      <sheetData sheetId="922"/>
      <sheetData sheetId="923"/>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sheetData sheetId="932"/>
      <sheetData sheetId="933"/>
      <sheetData sheetId="934"/>
      <sheetData sheetId="935">
        <row r="2">
          <cell r="A2">
            <v>0</v>
          </cell>
        </row>
      </sheetData>
      <sheetData sheetId="936">
        <row r="2">
          <cell r="A2">
            <v>0</v>
          </cell>
        </row>
      </sheetData>
      <sheetData sheetId="937">
        <row r="2">
          <cell r="A2">
            <v>0</v>
          </cell>
        </row>
      </sheetData>
      <sheetData sheetId="938"/>
      <sheetData sheetId="939">
        <row r="2">
          <cell r="A2">
            <v>0</v>
          </cell>
        </row>
      </sheetData>
      <sheetData sheetId="940">
        <row r="2">
          <cell r="A2">
            <v>0</v>
          </cell>
        </row>
      </sheetData>
      <sheetData sheetId="941">
        <row r="2">
          <cell r="A2">
            <v>0</v>
          </cell>
        </row>
      </sheetData>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row r="2">
          <cell r="A2">
            <v>0</v>
          </cell>
        </row>
      </sheetData>
      <sheetData sheetId="956">
        <row r="2">
          <cell r="A2">
            <v>0</v>
          </cell>
        </row>
      </sheetData>
      <sheetData sheetId="957"/>
      <sheetData sheetId="958">
        <row r="2">
          <cell r="A2">
            <v>0</v>
          </cell>
        </row>
      </sheetData>
      <sheetData sheetId="959">
        <row r="2">
          <cell r="A2">
            <v>0</v>
          </cell>
        </row>
      </sheetData>
      <sheetData sheetId="960">
        <row r="2">
          <cell r="A2">
            <v>0</v>
          </cell>
        </row>
      </sheetData>
      <sheetData sheetId="961"/>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sheetData sheetId="105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Hoja1"/>
      <sheetName val="Interc_de_Hidr_"/>
      <sheetName val="Cambio_de_Valv_"/>
      <sheetName val="Interc_tapones"/>
      <sheetName val="Interc_válv_"/>
      <sheetName val="Coloc__e_Interc__Tapones"/>
      <sheetName val="Varios_"/>
      <sheetName val="Paral__1"/>
      <sheetName val="Paral__2"/>
      <sheetName val="Paral__3"/>
      <sheetName val="Paral_4"/>
      <sheetName val="Interc_de_Hidr_2"/>
      <sheetName val="Cambio_de_Valv_2"/>
      <sheetName val="Interc_tapones2"/>
      <sheetName val="Interc_válv_2"/>
      <sheetName val="Coloc__e_Interc__Tapones2"/>
      <sheetName val="Varios_2"/>
      <sheetName val="Paral__12"/>
      <sheetName val="Paral__22"/>
      <sheetName val="Paral__32"/>
      <sheetName val="Paral_42"/>
      <sheetName val="Interc_de_Hidr_1"/>
      <sheetName val="Cambio_de_Valv_1"/>
      <sheetName val="Interc_tapones1"/>
      <sheetName val="Interc_válv_1"/>
      <sheetName val="Coloc__e_Interc__Tapones1"/>
      <sheetName val="Varios_1"/>
      <sheetName val="Paral__11"/>
      <sheetName val="Paral__21"/>
      <sheetName val="Paral__31"/>
      <sheetName val="Paral_41"/>
    </sheetNames>
    <sheetDataSet>
      <sheetData sheetId="0" refreshError="1">
        <row r="5">
          <cell r="E5" t="str">
            <v>CANTIDAD</v>
          </cell>
        </row>
        <row r="11">
          <cell r="E11">
            <v>2.73</v>
          </cell>
        </row>
        <row r="13">
          <cell r="E13">
            <v>1</v>
          </cell>
        </row>
        <row r="19">
          <cell r="E19">
            <v>0.78</v>
          </cell>
        </row>
        <row r="21">
          <cell r="E21">
            <v>1</v>
          </cell>
        </row>
        <row r="23">
          <cell r="E23">
            <v>2</v>
          </cell>
        </row>
        <row r="29">
          <cell r="E29">
            <v>1</v>
          </cell>
        </row>
        <row r="35">
          <cell r="E35">
            <v>37</v>
          </cell>
        </row>
        <row r="37">
          <cell r="E37">
            <v>2</v>
          </cell>
        </row>
        <row r="39">
          <cell r="E39">
            <v>38.130000000000003</v>
          </cell>
        </row>
        <row r="49">
          <cell r="E49">
            <v>24.84</v>
          </cell>
        </row>
        <row r="53">
          <cell r="E53">
            <v>12.99</v>
          </cell>
        </row>
        <row r="55">
          <cell r="E55">
            <v>19.399999999999999</v>
          </cell>
        </row>
        <row r="57">
          <cell r="E57">
            <v>5.46</v>
          </cell>
        </row>
        <row r="61">
          <cell r="E61">
            <v>40</v>
          </cell>
        </row>
        <row r="63">
          <cell r="E63">
            <v>10</v>
          </cell>
        </row>
        <row r="65">
          <cell r="E65">
            <v>9.8000000000000007</v>
          </cell>
        </row>
        <row r="71">
          <cell r="E71">
            <v>2</v>
          </cell>
        </row>
        <row r="73">
          <cell r="E73">
            <v>2</v>
          </cell>
        </row>
        <row r="75">
          <cell r="E75">
            <v>1</v>
          </cell>
        </row>
        <row r="77">
          <cell r="E77">
            <v>2</v>
          </cell>
        </row>
        <row r="79">
          <cell r="E79">
            <v>5</v>
          </cell>
        </row>
        <row r="83">
          <cell r="E83">
            <v>3</v>
          </cell>
        </row>
        <row r="85">
          <cell r="E85">
            <v>6</v>
          </cell>
        </row>
        <row r="89">
          <cell r="E89">
            <v>4.72</v>
          </cell>
        </row>
        <row r="99">
          <cell r="E99">
            <v>1.82</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6</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14</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1">
          <cell r="E481">
            <v>0</v>
          </cell>
        </row>
        <row r="482">
          <cell r="E482">
            <v>4</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3">
          <cell r="E13">
            <v>2</v>
          </cell>
        </row>
        <row r="19">
          <cell r="E19">
            <v>1</v>
          </cell>
        </row>
        <row r="25">
          <cell r="E25">
            <v>4.6399999999999997</v>
          </cell>
        </row>
        <row r="27">
          <cell r="E27">
            <v>11</v>
          </cell>
        </row>
        <row r="29">
          <cell r="E29">
            <v>6.5</v>
          </cell>
        </row>
        <row r="35">
          <cell r="E35">
            <v>27</v>
          </cell>
        </row>
        <row r="37">
          <cell r="E37">
            <v>2</v>
          </cell>
        </row>
        <row r="39">
          <cell r="E39">
            <v>48.47</v>
          </cell>
        </row>
        <row r="49">
          <cell r="E49">
            <v>19.489999999999998</v>
          </cell>
        </row>
        <row r="53">
          <cell r="E53">
            <v>10.119999999999999</v>
          </cell>
        </row>
        <row r="55">
          <cell r="E55">
            <v>13.62</v>
          </cell>
        </row>
        <row r="57">
          <cell r="E57">
            <v>4.7300000000000004</v>
          </cell>
        </row>
        <row r="61">
          <cell r="E61">
            <v>7.32</v>
          </cell>
        </row>
        <row r="65">
          <cell r="E65">
            <v>4.5599999999999996</v>
          </cell>
        </row>
        <row r="71">
          <cell r="E71">
            <v>2</v>
          </cell>
        </row>
        <row r="73">
          <cell r="E73">
            <v>4</v>
          </cell>
        </row>
        <row r="83">
          <cell r="E83">
            <v>10</v>
          </cell>
        </row>
        <row r="85">
          <cell r="E85">
            <v>4.5</v>
          </cell>
        </row>
        <row r="89">
          <cell r="E89">
            <v>0.88</v>
          </cell>
        </row>
        <row r="99">
          <cell r="E99">
            <v>1.58</v>
          </cell>
        </row>
        <row r="101">
          <cell r="E101">
            <v>2</v>
          </cell>
        </row>
        <row r="107">
          <cell r="E107">
            <v>12.32</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388">
          <cell r="E388">
            <v>8</v>
          </cell>
        </row>
        <row r="390">
          <cell r="E390">
            <v>2</v>
          </cell>
        </row>
        <row r="392">
          <cell r="E392">
            <v>1</v>
          </cell>
        </row>
        <row r="406">
          <cell r="E406">
            <v>2</v>
          </cell>
        </row>
        <row r="422">
          <cell r="E422">
            <v>205.12</v>
          </cell>
        </row>
        <row r="424">
          <cell r="E424">
            <v>11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21">
          <cell r="E21">
            <v>1</v>
          </cell>
        </row>
        <row r="23">
          <cell r="E23">
            <v>1</v>
          </cell>
        </row>
        <row r="31">
          <cell r="E31">
            <v>2</v>
          </cell>
        </row>
        <row r="35">
          <cell r="E35">
            <v>94.1</v>
          </cell>
        </row>
        <row r="37">
          <cell r="E37">
            <v>2</v>
          </cell>
        </row>
        <row r="39">
          <cell r="E39">
            <v>15</v>
          </cell>
        </row>
        <row r="49">
          <cell r="E49">
            <v>81.13</v>
          </cell>
        </row>
        <row r="53">
          <cell r="E53">
            <v>13.37</v>
          </cell>
        </row>
        <row r="55">
          <cell r="E55">
            <v>58.75</v>
          </cell>
        </row>
        <row r="57">
          <cell r="E57">
            <v>20.25</v>
          </cell>
        </row>
        <row r="61">
          <cell r="E61">
            <v>15</v>
          </cell>
        </row>
        <row r="63">
          <cell r="E63">
            <v>4</v>
          </cell>
        </row>
        <row r="65">
          <cell r="E65">
            <v>13.5</v>
          </cell>
        </row>
        <row r="71">
          <cell r="E71">
            <v>2</v>
          </cell>
        </row>
        <row r="73">
          <cell r="E73">
            <v>2</v>
          </cell>
        </row>
        <row r="75">
          <cell r="E75">
            <v>1</v>
          </cell>
        </row>
        <row r="77">
          <cell r="E77">
            <v>1</v>
          </cell>
        </row>
        <row r="79">
          <cell r="E79">
            <v>5</v>
          </cell>
        </row>
        <row r="83">
          <cell r="E83">
            <v>5</v>
          </cell>
        </row>
        <row r="85">
          <cell r="E85">
            <v>10</v>
          </cell>
        </row>
        <row r="89">
          <cell r="E89">
            <v>2.4</v>
          </cell>
        </row>
        <row r="99">
          <cell r="E99">
            <v>6.75</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34">
          <cell r="E334">
            <v>36</v>
          </cell>
        </row>
        <row r="336">
          <cell r="E336">
            <v>6</v>
          </cell>
        </row>
        <row r="338">
          <cell r="E338">
            <v>14</v>
          </cell>
        </row>
        <row r="340">
          <cell r="E340">
            <v>2</v>
          </cell>
        </row>
        <row r="342">
          <cell r="E342">
            <v>2</v>
          </cell>
        </row>
        <row r="422">
          <cell r="E422">
            <v>426</v>
          </cell>
        </row>
        <row r="424">
          <cell r="E424">
            <v>4</v>
          </cell>
        </row>
        <row r="450">
          <cell r="E450">
            <v>318</v>
          </cell>
        </row>
        <row r="454">
          <cell r="E454">
            <v>318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15">
          <cell r="E15">
            <v>6</v>
          </cell>
        </row>
        <row r="19">
          <cell r="E19">
            <v>4.6100000000000003</v>
          </cell>
        </row>
        <row r="21">
          <cell r="E21">
            <v>2</v>
          </cell>
        </row>
        <row r="23">
          <cell r="E23">
            <v>2</v>
          </cell>
        </row>
        <row r="31">
          <cell r="E31">
            <v>2</v>
          </cell>
        </row>
        <row r="35">
          <cell r="E35">
            <v>30</v>
          </cell>
        </row>
        <row r="37">
          <cell r="E37">
            <v>1</v>
          </cell>
        </row>
        <row r="39">
          <cell r="E39">
            <v>10</v>
          </cell>
        </row>
        <row r="49">
          <cell r="E49">
            <v>24</v>
          </cell>
        </row>
        <row r="53">
          <cell r="E53">
            <v>7.33</v>
          </cell>
        </row>
        <row r="55">
          <cell r="E55">
            <v>17.579999999999998</v>
          </cell>
        </row>
        <row r="57">
          <cell r="E57">
            <v>6.05</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76">
          <cell r="E376">
            <v>5</v>
          </cell>
        </row>
        <row r="378">
          <cell r="E378">
            <v>2</v>
          </cell>
        </row>
        <row r="380">
          <cell r="E380">
            <v>1</v>
          </cell>
        </row>
        <row r="384">
          <cell r="E384">
            <v>1</v>
          </cell>
        </row>
        <row r="422">
          <cell r="E422">
            <v>165</v>
          </cell>
        </row>
        <row r="424">
          <cell r="E424">
            <v>9</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1">
          <cell r="E31">
            <v>2</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3">
          <cell r="E63">
            <v>2</v>
          </cell>
        </row>
        <row r="65">
          <cell r="E65">
            <v>42.12</v>
          </cell>
        </row>
        <row r="69">
          <cell r="E69">
            <v>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27">
          <cell r="E127">
            <v>270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75">
          <cell r="E175">
            <v>2</v>
          </cell>
        </row>
        <row r="177">
          <cell r="E177">
            <v>2</v>
          </cell>
        </row>
        <row r="179">
          <cell r="E179">
            <v>2</v>
          </cell>
        </row>
        <row r="193">
          <cell r="E193">
            <v>4</v>
          </cell>
        </row>
        <row r="195">
          <cell r="E195">
            <v>3</v>
          </cell>
        </row>
        <row r="197">
          <cell r="E197">
            <v>5</v>
          </cell>
        </row>
        <row r="209">
          <cell r="E209">
            <v>6</v>
          </cell>
        </row>
        <row r="211">
          <cell r="E211">
            <v>2</v>
          </cell>
        </row>
        <row r="213">
          <cell r="E213">
            <v>4</v>
          </cell>
        </row>
        <row r="217">
          <cell r="E217">
            <v>2</v>
          </cell>
        </row>
        <row r="219">
          <cell r="E219">
            <v>2</v>
          </cell>
        </row>
        <row r="263">
          <cell r="E263">
            <v>1</v>
          </cell>
        </row>
        <row r="294">
          <cell r="E294">
            <v>4</v>
          </cell>
        </row>
        <row r="296">
          <cell r="E296">
            <v>6</v>
          </cell>
        </row>
        <row r="298">
          <cell r="E298">
            <v>2</v>
          </cell>
        </row>
        <row r="312">
          <cell r="E312">
            <v>2</v>
          </cell>
        </row>
        <row r="358">
          <cell r="E358">
            <v>1</v>
          </cell>
        </row>
        <row r="364">
          <cell r="E364">
            <v>1</v>
          </cell>
        </row>
        <row r="368">
          <cell r="E368">
            <v>1</v>
          </cell>
        </row>
        <row r="404">
          <cell r="E404">
            <v>1</v>
          </cell>
        </row>
        <row r="406">
          <cell r="E406">
            <v>2</v>
          </cell>
        </row>
        <row r="422">
          <cell r="E422">
            <v>205.12</v>
          </cell>
        </row>
        <row r="424">
          <cell r="E424">
            <v>1</v>
          </cell>
        </row>
        <row r="432">
          <cell r="E432">
            <v>1</v>
          </cell>
        </row>
        <row r="434">
          <cell r="E434">
            <v>2</v>
          </cell>
        </row>
        <row r="450">
          <cell r="E450">
            <v>3929</v>
          </cell>
        </row>
        <row r="452">
          <cell r="E452">
            <v>951.3</v>
          </cell>
        </row>
        <row r="454">
          <cell r="E454">
            <v>2473.1999999999998</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3">
          <cell r="E153">
            <v>6</v>
          </cell>
        </row>
        <row r="155">
          <cell r="E155">
            <v>21.7</v>
          </cell>
        </row>
        <row r="157">
          <cell r="E157">
            <v>3</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277">
          <cell r="E277">
            <v>6</v>
          </cell>
        </row>
        <row r="281">
          <cell r="E281">
            <v>6</v>
          </cell>
        </row>
        <row r="287">
          <cell r="E287">
            <v>2</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3">
          <cell r="E483">
            <v>0</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27">
          <cell r="E27">
            <v>11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388">
          <cell r="E388">
            <v>8</v>
          </cell>
        </row>
        <row r="390">
          <cell r="E390">
            <v>2</v>
          </cell>
        </row>
        <row r="392">
          <cell r="E392">
            <v>1</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4</v>
          </cell>
        </row>
        <row r="489">
          <cell r="E489">
            <v>0</v>
          </cell>
        </row>
        <row r="490">
          <cell r="E490">
            <v>0</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334">
          <cell r="E334">
            <v>36</v>
          </cell>
        </row>
        <row r="336">
          <cell r="E336">
            <v>6</v>
          </cell>
        </row>
        <row r="338">
          <cell r="E338">
            <v>14</v>
          </cell>
        </row>
        <row r="340">
          <cell r="E340">
            <v>2</v>
          </cell>
        </row>
        <row r="342">
          <cell r="E342">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2</v>
          </cell>
        </row>
        <row r="489">
          <cell r="E489">
            <v>0</v>
          </cell>
        </row>
        <row r="490">
          <cell r="E490">
            <v>0</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3">
          <cell r="E13">
            <v>1</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01">
          <cell r="E101">
            <v>1</v>
          </cell>
        </row>
        <row r="107">
          <cell r="E107">
            <v>10.08</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376">
          <cell r="E376">
            <v>5</v>
          </cell>
        </row>
        <row r="378">
          <cell r="E378">
            <v>2</v>
          </cell>
        </row>
        <row r="380">
          <cell r="E380">
            <v>1</v>
          </cell>
        </row>
        <row r="384">
          <cell r="E384">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 sheetId="11" refreshError="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Datos"/>
      <sheetName val="CONT_ADI"/>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20%20aaInformaci%C3%B3n"/>
      <sheetName val="Informacion"/>
      <sheetName val="aCCIDENTES DE 1995 - 1996"/>
      <sheetName val="BASES"/>
      <sheetName val="CDItem"/>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RELACION DE PRECIOS"/>
      <sheetName val="ACTA 6"/>
      <sheetName val="MODIF. 2"/>
      <sheetName val="MODIF. 3"/>
      <sheetName val="MODIF. 4"/>
      <sheetName val="cant"/>
      <sheetName val="par mar19"/>
      <sheetName val="par"/>
    </sheetNames>
    <sheetDataSet>
      <sheetData sheetId="0">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sheetData sheetId="11"/>
      <sheetData sheetId="12"/>
      <sheetData sheetId="13"/>
      <sheetData sheetId="14">
        <row r="60">
          <cell r="F60">
            <v>4255404</v>
          </cell>
        </row>
      </sheetData>
      <sheetData sheetId="15"/>
      <sheetData sheetId="16"/>
      <sheetData sheetId="17"/>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 val="Analisis A.I.U."/>
      <sheetName val="OE 1"/>
      <sheetName val="OE 2"/>
      <sheetName val="OE 3"/>
      <sheetName val="OE 4"/>
      <sheetName val="OE 5"/>
      <sheetName val="OE 6"/>
      <sheetName val="OE 7"/>
      <sheetName val="OE 8"/>
      <sheetName val="OE 9"/>
      <sheetName val="OE 10"/>
      <sheetName val="OE 11"/>
      <sheetName val="ACTA 1 Y FINAL"/>
      <sheetName val="1,1,1"/>
      <sheetName val="1,1,2"/>
      <sheetName val="2,1,1"/>
      <sheetName val="2,1,2"/>
      <sheetName val="2,2,2"/>
      <sheetName val="2,2,3"/>
      <sheetName val="4,1,1"/>
      <sheetName val="4,1,2"/>
      <sheetName val="5,1,1"/>
      <sheetName val="6,1,1"/>
      <sheetName val="7,1,1"/>
      <sheetName val="7,1,2"/>
      <sheetName val="7,1,3"/>
      <sheetName val="7,1,5"/>
      <sheetName val="7,3,2"/>
      <sheetName val="7,3,3"/>
      <sheetName val="7,3,4"/>
      <sheetName val="7,3,5"/>
      <sheetName val="7,3,6"/>
      <sheetName val="7,4,1"/>
      <sheetName val="8,1,1"/>
      <sheetName val="8,1,2"/>
      <sheetName val="8,2,1,1"/>
      <sheetName val="8,2,1,2"/>
      <sheetName val="8,2,2,1"/>
      <sheetName val="8,2,2,2"/>
      <sheetName val="8,2,3,1"/>
      <sheetName val="8,2,3,2"/>
      <sheetName val="8,2,4,1"/>
      <sheetName val="8,2,5,1"/>
      <sheetName val="8,2,6,1"/>
      <sheetName val="8,3,1"/>
      <sheetName val="8,4,1"/>
      <sheetName val="8,7,1"/>
      <sheetName val="9,1,1"/>
      <sheetName val="OE1"/>
      <sheetName val="OE2"/>
      <sheetName val="OE3"/>
      <sheetName val="OE4"/>
      <sheetName val="OE5"/>
      <sheetName val="OE6"/>
      <sheetName val="OE7"/>
      <sheetName val="OE8"/>
      <sheetName val="OE9"/>
      <sheetName val="OE10"/>
      <sheetName val="OE11"/>
      <sheetName val="Formular"/>
      <sheetName val="Recursos"/>
    </sheetNames>
    <sheetDataSet>
      <sheetData sheetId="0"/>
      <sheetData sheetId="1" refreshError="1"/>
      <sheetData sheetId="2" refreshError="1"/>
      <sheetData sheetId="3" refreshError="1"/>
      <sheetData sheetId="4">
        <row r="1">
          <cell r="C1">
            <v>0</v>
          </cell>
        </row>
      </sheetData>
      <sheetData sheetId="5">
        <row r="1">
          <cell r="C1">
            <v>0</v>
          </cell>
        </row>
      </sheetData>
      <sheetData sheetId="6">
        <row r="1">
          <cell r="C1">
            <v>0</v>
          </cell>
        </row>
      </sheetData>
      <sheetData sheetId="7">
        <row r="1">
          <cell r="C1">
            <v>0</v>
          </cell>
        </row>
      </sheetData>
      <sheetData sheetId="8"/>
      <sheetData sheetId="9"/>
      <sheetData sheetId="10"/>
      <sheetData sheetId="11"/>
      <sheetData sheetId="12"/>
      <sheetData sheetId="13"/>
      <sheetData sheetId="14"/>
      <sheetData sheetId="15"/>
      <sheetData sheetId="16">
        <row r="1">
          <cell r="C1">
            <v>0</v>
          </cell>
        </row>
      </sheetData>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row r="1">
          <cell r="C1">
            <v>0</v>
          </cell>
        </row>
      </sheetData>
      <sheetData sheetId="23">
        <row r="1">
          <cell r="C1">
            <v>0</v>
          </cell>
        </row>
      </sheetData>
      <sheetData sheetId="24">
        <row r="1">
          <cell r="C1">
            <v>0</v>
          </cell>
        </row>
      </sheetData>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ow r="1">
          <cell r="C1">
            <v>0</v>
          </cell>
        </row>
      </sheetData>
      <sheetData sheetId="93"/>
      <sheetData sheetId="94"/>
      <sheetData sheetId="95"/>
      <sheetData sheetId="96"/>
      <sheetData sheetId="97"/>
      <sheetData sheetId="98"/>
      <sheetData sheetId="99" refreshError="1"/>
      <sheetData sheetId="10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 val="PROGRAMACION "/>
      <sheetName val="Itemes_Renovación"/>
    </sheetNames>
    <sheetDataSet>
      <sheetData sheetId="0"/>
      <sheetData sheetId="1" refreshError="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sheetData sheetId="9" refreshError="1"/>
      <sheetData sheetId="10"/>
      <sheetData sheetId="11"/>
      <sheetData sheetId="12"/>
      <sheetData sheetId="13"/>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ANTIDADES DE OBRA "/>
      <sheetName val="APU"/>
      <sheetName val="MATERIALES"/>
    </sheetNames>
    <sheetDataSet>
      <sheetData sheetId="0"/>
      <sheetData sheetId="1"/>
      <sheetData sheetId="2"/>
      <sheetData sheetId="3">
        <row r="1">
          <cell r="A1" t="str">
            <v>INSUMO</v>
          </cell>
        </row>
        <row r="2">
          <cell r="A2" t="str">
            <v>-</v>
          </cell>
        </row>
        <row r="3">
          <cell r="A3" t="str">
            <v>HERRAJES PARA CAJAS</v>
          </cell>
        </row>
        <row r="4">
          <cell r="A4" t="str">
            <v>-</v>
          </cell>
        </row>
        <row r="5">
          <cell r="A5" t="str">
            <v xml:space="preserve">HERRAJE 30X30 </v>
          </cell>
        </row>
        <row r="6">
          <cell r="A6" t="str">
            <v>HERRAJE 40X40</v>
          </cell>
        </row>
        <row r="7">
          <cell r="A7" t="str">
            <v>HERRAJE 50X50</v>
          </cell>
        </row>
        <row r="8">
          <cell r="A8" t="str">
            <v>HERRAJE 60X60</v>
          </cell>
        </row>
        <row r="9">
          <cell r="A9" t="str">
            <v>HERRAJE 60X80</v>
          </cell>
        </row>
        <row r="10">
          <cell r="A10" t="str">
            <v>HERRAJE 90x115 DOBLE TAPA RS3-002</v>
          </cell>
        </row>
        <row r="12">
          <cell r="A12" t="str">
            <v>ALAMBRES Y CABLES</v>
          </cell>
        </row>
        <row r="13">
          <cell r="A13" t="str">
            <v>-</v>
          </cell>
        </row>
        <row r="14">
          <cell r="A14" t="str">
            <v>ALAMBRE CU THHN/THWN # 16</v>
          </cell>
        </row>
        <row r="15">
          <cell r="A15" t="str">
            <v xml:space="preserve">ALAMBRE CU THHN/THWN # 14 </v>
          </cell>
        </row>
        <row r="16">
          <cell r="A16" t="str">
            <v xml:space="preserve">ALAMBRE CU THHN/THWN # 12 </v>
          </cell>
        </row>
        <row r="17">
          <cell r="A17" t="str">
            <v>ALAMBRE CU THHN/THWN # 10</v>
          </cell>
        </row>
        <row r="18">
          <cell r="A18" t="str">
            <v xml:space="preserve">ALAMBRE CU THHN/THWN # 8 </v>
          </cell>
        </row>
        <row r="19">
          <cell r="A19" t="str">
            <v>ALAMBRE CU # 6 DESNUDO</v>
          </cell>
        </row>
        <row r="20">
          <cell r="A20" t="str">
            <v>ALAMBRE CU # 4 DESNUDO</v>
          </cell>
        </row>
        <row r="21">
          <cell r="A21" t="str">
            <v>CABLE CU THHN/THWN # 14</v>
          </cell>
        </row>
        <row r="22">
          <cell r="A22" t="str">
            <v xml:space="preserve">CABLE CU THHN/THWN # 12 </v>
          </cell>
        </row>
        <row r="23">
          <cell r="A23" t="str">
            <v xml:space="preserve">CABLE CU THHN/THWN # 10 </v>
          </cell>
        </row>
        <row r="24">
          <cell r="A24" t="str">
            <v xml:space="preserve">CABLE CU THHN/THWN # 8 </v>
          </cell>
        </row>
        <row r="25">
          <cell r="A25" t="str">
            <v xml:space="preserve">CABLE CU THHN/THWN # 6 </v>
          </cell>
        </row>
        <row r="26">
          <cell r="A26" t="str">
            <v>CABLE CU THHN/THWN # 4</v>
          </cell>
        </row>
        <row r="27">
          <cell r="A27" t="str">
            <v>CABLE CU THHN/THWN # 2</v>
          </cell>
        </row>
        <row r="28">
          <cell r="A28" t="str">
            <v>CABLE CU THHN/THWN # 1/0</v>
          </cell>
        </row>
        <row r="29">
          <cell r="A29" t="str">
            <v>CABLE CU THHN/THWN # 2/0</v>
          </cell>
        </row>
        <row r="30">
          <cell r="A30" t="str">
            <v>CABLE CU THHN/THWN # 3/0</v>
          </cell>
        </row>
        <row r="31">
          <cell r="A31" t="str">
            <v>CABLE CU THHN/THWN # 4/0</v>
          </cell>
        </row>
        <row r="32">
          <cell r="A32" t="str">
            <v>CABLE CU THHN/THWN # 250</v>
          </cell>
        </row>
        <row r="33">
          <cell r="A33" t="str">
            <v>CABLE CU THHN/THWN # 300</v>
          </cell>
        </row>
        <row r="34">
          <cell r="A34" t="str">
            <v>CABLE CU THHN/THWN # 350</v>
          </cell>
        </row>
        <row r="35">
          <cell r="A35" t="str">
            <v>CABLE CU THHN/THWN # 400</v>
          </cell>
        </row>
        <row r="36">
          <cell r="A36" t="str">
            <v>CABLE CU THHN/THWN # 500</v>
          </cell>
        </row>
        <row r="37">
          <cell r="A37" t="str">
            <v>CABLE CU XLPE Nº1/0 133%</v>
          </cell>
        </row>
        <row r="38">
          <cell r="A38" t="str">
            <v xml:space="preserve">CABLE CU # 8 DESNUDO </v>
          </cell>
        </row>
        <row r="39">
          <cell r="A39" t="str">
            <v xml:space="preserve">CABLE CU # 6 DESNUDO </v>
          </cell>
        </row>
        <row r="40">
          <cell r="A40" t="str">
            <v xml:space="preserve">CABLE CU # 2 DESNUDO </v>
          </cell>
        </row>
        <row r="41">
          <cell r="A41" t="str">
            <v xml:space="preserve">CABLE Cu # 1/0 DESNUDO </v>
          </cell>
        </row>
        <row r="42">
          <cell r="A42" t="str">
            <v>CABLE Cu # 2/0 DESNUDO</v>
          </cell>
        </row>
        <row r="43">
          <cell r="A43" t="str">
            <v>CABLE Cu # 4/0 DESNUDO</v>
          </cell>
        </row>
        <row r="44">
          <cell r="A44" t="str">
            <v>CABLE ENCAUCHETADO 3x16</v>
          </cell>
        </row>
        <row r="45">
          <cell r="A45" t="str">
            <v>CABLE ENCAUCHETADO 3x14</v>
          </cell>
        </row>
        <row r="46">
          <cell r="A46" t="str">
            <v>CABLE ENCAUCHETADO 3x12</v>
          </cell>
        </row>
        <row r="47">
          <cell r="A47" t="str">
            <v>CABLE ENCAUCHETADO 4x8</v>
          </cell>
        </row>
        <row r="48">
          <cell r="A48" t="str">
            <v>CABLE ENCAUCHETADO 5x6</v>
          </cell>
        </row>
        <row r="49">
          <cell r="A49" t="str">
            <v>CABLE AL # 6 THHW AA 8000 600V 90G PRO</v>
          </cell>
        </row>
        <row r="50">
          <cell r="A50" t="str">
            <v xml:space="preserve">CABLE AL # 1/0 THHW </v>
          </cell>
        </row>
        <row r="51">
          <cell r="A51" t="str">
            <v>CABLE AL # 1/0 ACSR DESNUDO</v>
          </cell>
        </row>
        <row r="52">
          <cell r="A52" t="str">
            <v>CABLE TFF # 16</v>
          </cell>
        </row>
        <row r="53">
          <cell r="A53" t="str">
            <v>CABLE TFF # 18</v>
          </cell>
        </row>
        <row r="54">
          <cell r="A54" t="str">
            <v>CABLE COAXIAL RG59</v>
          </cell>
        </row>
        <row r="55">
          <cell r="A55" t="str">
            <v>CABLE INSTRUMENTACION 3X18+20</v>
          </cell>
        </row>
        <row r="56">
          <cell r="A56" t="str">
            <v>CABLE CU ANTIFRAUDE 2#4+1#4 AWG 600V</v>
          </cell>
        </row>
        <row r="57">
          <cell r="A57" t="str">
            <v xml:space="preserve">CABLE UTP 4PR CT6 AMP </v>
          </cell>
        </row>
        <row r="58">
          <cell r="A58" t="str">
            <v xml:space="preserve">CABLE UTP 4PR CT7A AMP </v>
          </cell>
        </row>
        <row r="59">
          <cell r="A59" t="str">
            <v>CABLE TEL. USO INT. 2 PARES</v>
          </cell>
        </row>
        <row r="60">
          <cell r="A60" t="str">
            <v>CABLE TEL. USO INT. 25 PARES</v>
          </cell>
        </row>
        <row r="61">
          <cell r="A61" t="str">
            <v>CABLE TEL. USO EXT. 30 PARES</v>
          </cell>
        </row>
        <row r="63">
          <cell r="A63" t="str">
            <v>BORNAS TERMINALES Y CONECTORES</v>
          </cell>
        </row>
        <row r="65">
          <cell r="A65" t="str">
            <v xml:space="preserve">BORNA TERMINAL # 8 (35A) </v>
          </cell>
        </row>
        <row r="66">
          <cell r="A66" t="str">
            <v xml:space="preserve">BORNA TERMINAL # 6 (50A) </v>
          </cell>
        </row>
        <row r="67">
          <cell r="A67" t="str">
            <v xml:space="preserve">BORNA TERMINAL # 4 (100A) </v>
          </cell>
        </row>
        <row r="68">
          <cell r="A68" t="str">
            <v xml:space="preserve">BORNA TERMINAL # 2 (115A) </v>
          </cell>
        </row>
        <row r="69">
          <cell r="A69" t="str">
            <v xml:space="preserve">BORNA TERMINAL # 1/0 (125A) </v>
          </cell>
        </row>
        <row r="70">
          <cell r="A70" t="str">
            <v xml:space="preserve">BORNA TERMINAL # 2/0 (150A) </v>
          </cell>
        </row>
        <row r="71">
          <cell r="A71" t="str">
            <v xml:space="preserve">BORNA TERMINAL # 4/0 (225A) </v>
          </cell>
        </row>
        <row r="72">
          <cell r="A72" t="str">
            <v xml:space="preserve">BORNA TERMINAL # 400 (450A) </v>
          </cell>
        </row>
        <row r="73">
          <cell r="A73" t="str">
            <v>CONECTOR RESORTE R/Y 3M</v>
          </cell>
        </row>
        <row r="74">
          <cell r="A74" t="str">
            <v xml:space="preserve">CONECTOR RESORTE GB AMARILLO G10084 </v>
          </cell>
        </row>
        <row r="75">
          <cell r="A75" t="str">
            <v xml:space="preserve">CONECTOR RESORTE GB ROJO G10086 </v>
          </cell>
        </row>
        <row r="76">
          <cell r="A76" t="str">
            <v xml:space="preserve">CONECTOR T. PARTIDO # 2/0 KS-26 </v>
          </cell>
        </row>
        <row r="77">
          <cell r="A77" t="str">
            <v xml:space="preserve">CONECTOR TUBULAR # 2/0 REF.10006 </v>
          </cell>
        </row>
        <row r="78">
          <cell r="A78" t="str">
            <v xml:space="preserve">CONECTOR TUBULAR # 500 REF.10014 </v>
          </cell>
        </row>
        <row r="79">
          <cell r="A79" t="str">
            <v>CONECTOR CU EN C 1/0-1/0 AWG</v>
          </cell>
        </row>
        <row r="80">
          <cell r="A80" t="str">
            <v>CONECTOR CU EN C 4/0-4/0 AWG</v>
          </cell>
        </row>
        <row r="81">
          <cell r="A81" t="str">
            <v>CONECTOR OB10-10 BIMETALICO</v>
          </cell>
        </row>
        <row r="82">
          <cell r="A82" t="str">
            <v>CONECTOR PARA CABLE No 4 AWG MINIPRAGMA</v>
          </cell>
        </row>
        <row r="83">
          <cell r="A83" t="str">
            <v xml:space="preserve">TERMOENCOGIBLE No 1/0 DE 15MM NEGRO </v>
          </cell>
        </row>
        <row r="84">
          <cell r="A84" t="str">
            <v xml:space="preserve">TERMOENCOGIBLE No 6 DE 8MM NEGRO </v>
          </cell>
        </row>
        <row r="85">
          <cell r="A85" t="str">
            <v xml:space="preserve">TERMOENCOGIBLE No 8 DE 6MM NEGRO </v>
          </cell>
        </row>
        <row r="87">
          <cell r="A87" t="str">
            <v>TUBERIAS Y ACCESORIOS</v>
          </cell>
        </row>
        <row r="89">
          <cell r="A89" t="str">
            <v xml:space="preserve">TUBO EMT 1/2"x3 MTS. </v>
          </cell>
        </row>
        <row r="90">
          <cell r="A90" t="str">
            <v xml:space="preserve">TUBO EMT 3/4"x3 MTS. </v>
          </cell>
        </row>
        <row r="91">
          <cell r="A91" t="str">
            <v xml:space="preserve">TUBO EMT 1"x3 MTS. </v>
          </cell>
        </row>
        <row r="92">
          <cell r="A92" t="str">
            <v xml:space="preserve">TUBO EMT 1-1/4"x3 MTS. </v>
          </cell>
        </row>
        <row r="93">
          <cell r="A93" t="str">
            <v xml:space="preserve">TUBO EMT 1-1/2"x3 MTS. </v>
          </cell>
        </row>
        <row r="94">
          <cell r="A94" t="str">
            <v xml:space="preserve">TUBO EMT 2"x3 MTS. </v>
          </cell>
        </row>
        <row r="95">
          <cell r="A95" t="str">
            <v xml:space="preserve">TUBO EMT 3"x3 MTS. </v>
          </cell>
        </row>
        <row r="96">
          <cell r="A96" t="str">
            <v xml:space="preserve">TUBO EMT 4"x3 MTS. </v>
          </cell>
        </row>
        <row r="97">
          <cell r="A97" t="str">
            <v xml:space="preserve">TUBO IMC 1/2"x3 MTS. </v>
          </cell>
        </row>
        <row r="98">
          <cell r="A98" t="str">
            <v xml:space="preserve">TUBO IMC 3/4"x3 MTS. </v>
          </cell>
        </row>
        <row r="99">
          <cell r="A99" t="str">
            <v xml:space="preserve">TUBO IMC 1"x3 MTS. </v>
          </cell>
        </row>
        <row r="100">
          <cell r="A100" t="str">
            <v xml:space="preserve">TUBO IMC 2"x3 MTS. </v>
          </cell>
        </row>
        <row r="101">
          <cell r="A101" t="str">
            <v xml:space="preserve">TUBO IMC 3"x3 MTS. </v>
          </cell>
        </row>
        <row r="102">
          <cell r="A102" t="str">
            <v xml:space="preserve">TUBO IMC 4"x3 MTS. </v>
          </cell>
        </row>
        <row r="103">
          <cell r="A103" t="str">
            <v xml:space="preserve">TUBO PVC DE 1/2"x3 MTS. </v>
          </cell>
        </row>
        <row r="104">
          <cell r="A104" t="str">
            <v xml:space="preserve">TUBO PVC DE 3/4"x3 MTS. </v>
          </cell>
        </row>
        <row r="105">
          <cell r="A105" t="str">
            <v xml:space="preserve">TUBO PVC DE 1"x3 MTS. </v>
          </cell>
        </row>
        <row r="106">
          <cell r="A106" t="str">
            <v xml:space="preserve">TUBO PVC DE 1 1/4"x3 MTS. </v>
          </cell>
        </row>
        <row r="107">
          <cell r="A107" t="str">
            <v xml:space="preserve">TUBO PVC DE 1 1/2"x3 MTS. </v>
          </cell>
        </row>
        <row r="108">
          <cell r="A108" t="str">
            <v xml:space="preserve">DUCTO PVC TIPO DB DE 2" </v>
          </cell>
        </row>
        <row r="109">
          <cell r="A109" t="str">
            <v xml:space="preserve">DUCTO PVC TIPO DB DE 3" </v>
          </cell>
        </row>
        <row r="110">
          <cell r="A110" t="str">
            <v xml:space="preserve">DUCTO PVC TIPO DB DE 4" </v>
          </cell>
        </row>
        <row r="111">
          <cell r="A111" t="str">
            <v xml:space="preserve">TUBERIA LIQUID TIGHT (ANAC)1/2" </v>
          </cell>
        </row>
        <row r="112">
          <cell r="A112" t="str">
            <v xml:space="preserve">TUBERIA LIQUID TIGHT (ANAC)3/4" </v>
          </cell>
        </row>
        <row r="113">
          <cell r="A113" t="str">
            <v xml:space="preserve">TUBERIA LIQUID TIGHT (ANAC)1" </v>
          </cell>
        </row>
        <row r="114">
          <cell r="A114" t="str">
            <v xml:space="preserve">TUBERIA LIQUID TIGHT (ANAC)1-1/2" </v>
          </cell>
        </row>
        <row r="115">
          <cell r="A115" t="str">
            <v xml:space="preserve">TUBERIA LIQUID TIGHT (ANAC)2" </v>
          </cell>
        </row>
        <row r="116">
          <cell r="A116" t="str">
            <v xml:space="preserve">CONECTOR RECTO ANAC. DE 1/2" </v>
          </cell>
        </row>
        <row r="117">
          <cell r="A117" t="str">
            <v xml:space="preserve">CONECTOR RECTO ANAC. DE 3/4" </v>
          </cell>
        </row>
        <row r="118">
          <cell r="A118" t="str">
            <v xml:space="preserve">CONECTOR RECTO ANAC. DE 1" </v>
          </cell>
        </row>
        <row r="119">
          <cell r="A119" t="str">
            <v xml:space="preserve">CONECTOR RECTO ANAC. DE 1-1/2" </v>
          </cell>
        </row>
        <row r="120">
          <cell r="A120" t="str">
            <v xml:space="preserve">CONECTOR RECTO ANAC. DE 2" </v>
          </cell>
        </row>
        <row r="121">
          <cell r="A121" t="str">
            <v xml:space="preserve">CONECTOR CURVO ANAC. DE 1/2" </v>
          </cell>
        </row>
        <row r="122">
          <cell r="A122" t="str">
            <v xml:space="preserve">CONECTOR CURVO ANAC. DE 3/4" </v>
          </cell>
        </row>
        <row r="123">
          <cell r="A123" t="str">
            <v xml:space="preserve">CONECTOR CURVO ANAC. DE 1" </v>
          </cell>
        </row>
        <row r="124">
          <cell r="A124" t="str">
            <v xml:space="preserve">CONECTOR CURVO ANAC. DE 1 1/2" </v>
          </cell>
        </row>
        <row r="125">
          <cell r="A125" t="str">
            <v xml:space="preserve">CONECTOR CURVO ANAC. DE 2" </v>
          </cell>
        </row>
        <row r="126">
          <cell r="A126" t="str">
            <v xml:space="preserve">ADAPTADOR CAJA PVC DE 1/2" </v>
          </cell>
        </row>
        <row r="127">
          <cell r="A127" t="str">
            <v xml:space="preserve">ADAPTADOR CAJA PVC DE 3/4" </v>
          </cell>
        </row>
        <row r="128">
          <cell r="A128" t="str">
            <v xml:space="preserve">ADAPTADOR TNAL PVC DE 1" </v>
          </cell>
        </row>
        <row r="129">
          <cell r="A129" t="str">
            <v xml:space="preserve">ADAPTADOR TNAL PVC DE 1-1/4" </v>
          </cell>
        </row>
        <row r="130">
          <cell r="A130" t="str">
            <v xml:space="preserve">ADAPTADOR TNAL PVC DE 1-1/2" </v>
          </cell>
        </row>
        <row r="131">
          <cell r="A131" t="str">
            <v xml:space="preserve">ADAPTADOR TNAL PVC DE 2" </v>
          </cell>
        </row>
        <row r="132">
          <cell r="A132" t="str">
            <v xml:space="preserve">ADAPTADOR TNAL CAMP. PVC DE 2" </v>
          </cell>
        </row>
        <row r="133">
          <cell r="A133" t="str">
            <v xml:space="preserve">ADAPTADOR TNAL CAMP. PVC DE 3" </v>
          </cell>
        </row>
        <row r="134">
          <cell r="A134" t="str">
            <v xml:space="preserve">ADAPTADOR TNAL CAMP. PVC DE 4" </v>
          </cell>
        </row>
        <row r="135">
          <cell r="A135" t="str">
            <v xml:space="preserve">ENTRADA CAJA EMT DE 1/2" </v>
          </cell>
        </row>
        <row r="136">
          <cell r="A136" t="str">
            <v xml:space="preserve">ENTRADA CAJA EMT DE 3/4" </v>
          </cell>
        </row>
        <row r="137">
          <cell r="A137" t="str">
            <v xml:space="preserve">ENTRADA CAJA EMT DE 1" </v>
          </cell>
        </row>
        <row r="138">
          <cell r="A138" t="str">
            <v xml:space="preserve">ENTRADA CAJA EMT DE 1 1/4" </v>
          </cell>
        </row>
        <row r="139">
          <cell r="A139" t="str">
            <v xml:space="preserve">ENTRADA CAJA EMT DE 1 1/2" </v>
          </cell>
        </row>
        <row r="140">
          <cell r="A140" t="str">
            <v xml:space="preserve">ENTRADA CAJA EMT DE 2" </v>
          </cell>
        </row>
        <row r="141">
          <cell r="A141" t="str">
            <v xml:space="preserve">ENTRADA CAJA EMT DE 3" </v>
          </cell>
        </row>
        <row r="142">
          <cell r="A142" t="str">
            <v xml:space="preserve">UNION EMT DE 1/2" </v>
          </cell>
        </row>
        <row r="143">
          <cell r="A143" t="str">
            <v xml:space="preserve">UNION EMT DE 3/4" </v>
          </cell>
        </row>
        <row r="144">
          <cell r="A144" t="str">
            <v xml:space="preserve">UNION EMT DE 1" </v>
          </cell>
        </row>
        <row r="145">
          <cell r="A145" t="str">
            <v xml:space="preserve">UNION EMT DE 1-1/2" </v>
          </cell>
        </row>
        <row r="146">
          <cell r="A146" t="str">
            <v xml:space="preserve">UNION EMT DE 2" </v>
          </cell>
        </row>
        <row r="147">
          <cell r="A147" t="str">
            <v xml:space="preserve">UNION EMT DE 3" </v>
          </cell>
        </row>
        <row r="148">
          <cell r="A148" t="str">
            <v xml:space="preserve">UNION CONDUIT GALV. DE 3/4" </v>
          </cell>
        </row>
        <row r="149">
          <cell r="A149" t="str">
            <v xml:space="preserve">UNION CONDUIT GALV. DE 1" </v>
          </cell>
        </row>
        <row r="150">
          <cell r="A150" t="str">
            <v xml:space="preserve">UNION CONDUIT GALV. DE 2" </v>
          </cell>
        </row>
        <row r="151">
          <cell r="A151" t="str">
            <v xml:space="preserve">UNION CONDUIT GALV. DE 3" </v>
          </cell>
        </row>
        <row r="152">
          <cell r="A152" t="str">
            <v xml:space="preserve">UNION CONDUIT GALV. DE 4" </v>
          </cell>
        </row>
        <row r="153">
          <cell r="A153" t="str">
            <v xml:space="preserve">CURVA EMT DE 1/2" </v>
          </cell>
        </row>
        <row r="154">
          <cell r="A154" t="str">
            <v xml:space="preserve">CURVA EMT DE 3/4" </v>
          </cell>
        </row>
        <row r="155">
          <cell r="A155" t="str">
            <v xml:space="preserve">CURVA EMT DE 1" </v>
          </cell>
        </row>
        <row r="156">
          <cell r="A156" t="str">
            <v xml:space="preserve">CURVA EMT DE 1 1/4" </v>
          </cell>
        </row>
        <row r="157">
          <cell r="A157" t="str">
            <v xml:space="preserve">CURVA EMT DE 1 1/2" </v>
          </cell>
        </row>
        <row r="158">
          <cell r="A158" t="str">
            <v xml:space="preserve">CURVA EMT DE 2" </v>
          </cell>
        </row>
        <row r="159">
          <cell r="A159" t="str">
            <v xml:space="preserve">CURVA PVC DE 1/2" </v>
          </cell>
        </row>
        <row r="160">
          <cell r="A160" t="str">
            <v xml:space="preserve">CURVA PVC DE 3/4" </v>
          </cell>
        </row>
        <row r="161">
          <cell r="A161" t="str">
            <v xml:space="preserve">CURVA PVC DE 1" </v>
          </cell>
        </row>
        <row r="162">
          <cell r="A162" t="str">
            <v xml:space="preserve">CURVA PVC DE 1-1/2" </v>
          </cell>
        </row>
        <row r="163">
          <cell r="A163" t="str">
            <v xml:space="preserve">CURVA PVC DE 2" </v>
          </cell>
        </row>
        <row r="164">
          <cell r="A164" t="str">
            <v xml:space="preserve">CURVA PVC DE 3" </v>
          </cell>
        </row>
        <row r="165">
          <cell r="A165" t="str">
            <v xml:space="preserve">CURVA PVC DE 4" </v>
          </cell>
        </row>
        <row r="166">
          <cell r="A166" t="str">
            <v xml:space="preserve">CURVA CONDUIT GALV. DE 3" </v>
          </cell>
        </row>
        <row r="167">
          <cell r="A167" t="str">
            <v xml:space="preserve">CURVA CONDUIT GALV. DE 4" </v>
          </cell>
        </row>
        <row r="168">
          <cell r="A168" t="str">
            <v>CONDULETE LB DE 1/2"</v>
          </cell>
        </row>
        <row r="169">
          <cell r="A169" t="str">
            <v>CONDULETE T DE 1/2"</v>
          </cell>
        </row>
        <row r="170">
          <cell r="A170" t="str">
            <v>CONDULETE LB DE 3/4"</v>
          </cell>
        </row>
        <row r="171">
          <cell r="A171" t="str">
            <v>CONDULETE T DE 3/4"</v>
          </cell>
        </row>
        <row r="172">
          <cell r="A172" t="str">
            <v>CONDULETE LB DE 1"</v>
          </cell>
        </row>
        <row r="173">
          <cell r="A173" t="str">
            <v>CONDULETE T DE 1"</v>
          </cell>
        </row>
        <row r="174">
          <cell r="A174" t="str">
            <v>CONDULETE LB DE 1-1/2"</v>
          </cell>
        </row>
        <row r="175">
          <cell r="A175" t="str">
            <v>CONDULETE T DE 1-1/2"</v>
          </cell>
        </row>
        <row r="176">
          <cell r="A176" t="str">
            <v>CONDULETE LB DE 2"</v>
          </cell>
        </row>
        <row r="177">
          <cell r="A177" t="str">
            <v>CONDULETE T DE 2"</v>
          </cell>
        </row>
        <row r="178">
          <cell r="A178" t="str">
            <v>CONDULETE LB DE 3"</v>
          </cell>
        </row>
        <row r="179">
          <cell r="A179" t="str">
            <v>CONDULETE T DE 3"</v>
          </cell>
        </row>
        <row r="180">
          <cell r="A180" t="str">
            <v xml:space="preserve">GRAPA GALV. DOBLE ALA DE 3/8" </v>
          </cell>
        </row>
        <row r="181">
          <cell r="A181" t="str">
            <v xml:space="preserve">GRAPA GALV. DOBLE ALA DE 1/2" C-20 </v>
          </cell>
        </row>
        <row r="182">
          <cell r="A182" t="str">
            <v xml:space="preserve">GRAPA GALVANIZADA DE 1/2" </v>
          </cell>
        </row>
        <row r="183">
          <cell r="A183" t="str">
            <v xml:space="preserve">GRAPA GALV. DOBLE ALA DE 3/4" C-20 </v>
          </cell>
        </row>
        <row r="184">
          <cell r="A184" t="str">
            <v xml:space="preserve">GRAPA GALV. DOBLE ALA DE 1" </v>
          </cell>
        </row>
        <row r="185">
          <cell r="A185" t="str">
            <v xml:space="preserve">GRAPA GALV. DOBLE ALA DE 1-1/2" C-20 </v>
          </cell>
        </row>
        <row r="186">
          <cell r="A186" t="str">
            <v xml:space="preserve">GRAPA GALV. DOBLE ALA DE 2" </v>
          </cell>
        </row>
        <row r="187">
          <cell r="A187" t="str">
            <v xml:space="preserve">GRAPA GALV. DOBLE ALA DE 3" </v>
          </cell>
        </row>
        <row r="188">
          <cell r="A188" t="str">
            <v xml:space="preserve">ROSCA PARA IMC DE 1" </v>
          </cell>
        </row>
        <row r="189">
          <cell r="A189" t="str">
            <v xml:space="preserve">ROSCA PARA IMC 3/4" </v>
          </cell>
        </row>
        <row r="190">
          <cell r="A190" t="str">
            <v>Chazo Golpe C/tornillo 1/4*1 1/4"</v>
          </cell>
        </row>
        <row r="191">
          <cell r="A191" t="str">
            <v>-</v>
          </cell>
        </row>
        <row r="192">
          <cell r="A192" t="str">
            <v>BREAKER INDUSTRIALES</v>
          </cell>
        </row>
        <row r="193">
          <cell r="A193" t="str">
            <v>-</v>
          </cell>
        </row>
        <row r="194">
          <cell r="A194" t="str">
            <v>BREAKER IND EASY PACK MERLIN GERIN 3X30A</v>
          </cell>
        </row>
        <row r="195">
          <cell r="A195" t="str">
            <v>BREAKER IND EASY PACK MERLIN GERIN 3X40A</v>
          </cell>
        </row>
        <row r="196">
          <cell r="A196" t="str">
            <v>BREAKER IND EASY PACK MERLIN GERIN 3X50A</v>
          </cell>
        </row>
        <row r="197">
          <cell r="A197" t="str">
            <v>BREAKER IND EASY PACK MERLIN GERIN 3X60A</v>
          </cell>
        </row>
        <row r="198">
          <cell r="A198" t="str">
            <v>BREAKER IND EASY PACK MERLIN GERIN 3X80A</v>
          </cell>
        </row>
        <row r="199">
          <cell r="A199" t="str">
            <v>BREAKER IND EASY PACK MERLIN GERIN 3X100A</v>
          </cell>
        </row>
        <row r="200">
          <cell r="A200" t="str">
            <v>BREAKER IND EASY PACK MERLIN GERIN 3X160A</v>
          </cell>
        </row>
        <row r="201">
          <cell r="A201" t="str">
            <v>BREAKER INDUST. 3x400A</v>
          </cell>
        </row>
        <row r="202">
          <cell r="A202" t="str">
            <v xml:space="preserve">BREAKER INDUST. REG. 3x160-400A </v>
          </cell>
        </row>
        <row r="203">
          <cell r="A203" t="str">
            <v xml:space="preserve">BREAKER INDUST. REG. 3x18-25A </v>
          </cell>
        </row>
        <row r="204">
          <cell r="A204" t="str">
            <v xml:space="preserve">BREAKER INDUST. REG. 3x25-32A </v>
          </cell>
        </row>
        <row r="205">
          <cell r="A205" t="str">
            <v xml:space="preserve">BREAKER INDUST. REG. 3x32-40A </v>
          </cell>
        </row>
        <row r="206">
          <cell r="A206" t="str">
            <v xml:space="preserve">BREAKER INDUST. REG. 3x35-50A </v>
          </cell>
        </row>
        <row r="207">
          <cell r="A207" t="str">
            <v xml:space="preserve">BREAKER INDUST. REG. 3x50-63A </v>
          </cell>
        </row>
        <row r="208">
          <cell r="A208" t="str">
            <v>-</v>
          </cell>
        </row>
        <row r="209">
          <cell r="A209" t="str">
            <v xml:space="preserve">CANALETAS </v>
          </cell>
        </row>
        <row r="210">
          <cell r="A210" t="str">
            <v>-</v>
          </cell>
        </row>
        <row r="211">
          <cell r="A211" t="str">
            <v>Canaleta 11* 5 tipo mecano , calibre # 18, con división</v>
          </cell>
        </row>
        <row r="212">
          <cell r="A212" t="str">
            <v xml:space="preserve">CANALETA METALICA S.D. 10x4x2.40 MT </v>
          </cell>
        </row>
        <row r="213">
          <cell r="A213" t="str">
            <v xml:space="preserve">TROQUEL CIEGO C. MET. 10x4 </v>
          </cell>
        </row>
        <row r="214">
          <cell r="A214" t="str">
            <v xml:space="preserve">TROQUEL DOBLE C. MET. 10x4 </v>
          </cell>
        </row>
        <row r="215">
          <cell r="A215" t="str">
            <v xml:space="preserve">TROQUEL LEVINTON C. MET. 10x4 </v>
          </cell>
        </row>
        <row r="216">
          <cell r="A216" t="str">
            <v xml:space="preserve">TROQUEL LUMINEX C. MET. 10x4 </v>
          </cell>
        </row>
        <row r="217">
          <cell r="A217" t="str">
            <v>-</v>
          </cell>
        </row>
        <row r="218">
          <cell r="A218" t="str">
            <v>-</v>
          </cell>
        </row>
        <row r="219">
          <cell r="A219" t="str">
            <v>BANDEJAS PORTACABLES</v>
          </cell>
        </row>
        <row r="220">
          <cell r="A220" t="str">
            <v>-</v>
          </cell>
        </row>
        <row r="221">
          <cell r="A221" t="str">
            <v>BANDEJA PORTACABLE TIPO MALLA 10x5,4 CM GALV.</v>
          </cell>
        </row>
        <row r="222">
          <cell r="A222" t="str">
            <v>BANDEJA PORTACABLE TIPO MALLA 20x5,4 CM GALV.</v>
          </cell>
        </row>
        <row r="223">
          <cell r="A223" t="str">
            <v>Bandeja portacable tipo malla mecano de 30*5,4</v>
          </cell>
        </row>
        <row r="224">
          <cell r="A224" t="str">
            <v>Bandeja portacable tipo malla mecano de 40*5</v>
          </cell>
        </row>
        <row r="225">
          <cell r="A225" t="str">
            <v>Bandeja portacable tipo malla mecano de 50*5</v>
          </cell>
        </row>
        <row r="226">
          <cell r="A226" t="str">
            <v>Bandeja portacable tipo malla mecano de 60*5</v>
          </cell>
        </row>
        <row r="227">
          <cell r="A227" t="str">
            <v>Platina de union para bandeja tipo malla</v>
          </cell>
        </row>
        <row r="228">
          <cell r="A228" t="str">
            <v xml:space="preserve">BANDEJA GALVANIZADA 10x5 </v>
          </cell>
        </row>
        <row r="229">
          <cell r="A229" t="str">
            <v xml:space="preserve">BANDEJA GALVANIZADA 10x8 </v>
          </cell>
        </row>
        <row r="230">
          <cell r="A230" t="str">
            <v xml:space="preserve">BANDEJA GALVANIZADA 20x8 </v>
          </cell>
        </row>
        <row r="231">
          <cell r="A231" t="str">
            <v xml:space="preserve">BANDEJA GALVANIZADA 30x8 </v>
          </cell>
        </row>
        <row r="232">
          <cell r="A232" t="str">
            <v xml:space="preserve">BANDEJA GALVANIZADA 40x8 </v>
          </cell>
        </row>
        <row r="233">
          <cell r="A233" t="str">
            <v xml:space="preserve">BANDEJA GALVANIZADA 50x8 </v>
          </cell>
        </row>
        <row r="234">
          <cell r="A234" t="str">
            <v xml:space="preserve">UNION RECTA </v>
          </cell>
        </row>
        <row r="235">
          <cell r="A235" t="str">
            <v xml:space="preserve">Union Rapida </v>
          </cell>
        </row>
        <row r="236">
          <cell r="A236" t="str">
            <v xml:space="preserve">Chapeta puesta a tierra </v>
          </cell>
        </row>
        <row r="237">
          <cell r="A237" t="str">
            <v xml:space="preserve">PERFIL SENC. LISO C-14x3 MT 7/8" </v>
          </cell>
        </row>
        <row r="238">
          <cell r="A238" t="str">
            <v xml:space="preserve">PERFIL SENC. RAN. C-14x3 MT 7/8" </v>
          </cell>
        </row>
        <row r="239">
          <cell r="A239" t="str">
            <v xml:space="preserve">PLATINA DE UNION GALV. BANDEJA </v>
          </cell>
        </row>
        <row r="240">
          <cell r="A240" t="str">
            <v>ESPARRAGO GALV. DE 1/4x3 MT</v>
          </cell>
        </row>
        <row r="241">
          <cell r="A241" t="str">
            <v>ESPARRAGO GALV. DE 1/4x1 MT</v>
          </cell>
        </row>
        <row r="242">
          <cell r="A242" t="str">
            <v>ESPARRAGO GALV. DE 3/8x3 MT</v>
          </cell>
        </row>
        <row r="243">
          <cell r="A243" t="str">
            <v>ESPARRAGO GALV. DE 3/8x1 MT</v>
          </cell>
        </row>
        <row r="244">
          <cell r="A244" t="str">
            <v xml:space="preserve">Cuelga Universal para bandeja tipo malla </v>
          </cell>
        </row>
        <row r="245">
          <cell r="A245" t="str">
            <v>soporte tubo 4"</v>
          </cell>
        </row>
        <row r="246">
          <cell r="A246" t="str">
            <v>soporte peldaño de 10 (20cm) galvanizado</v>
          </cell>
        </row>
        <row r="247">
          <cell r="A247" t="str">
            <v>soporte peldaño de 20 (30cm) galvanizado</v>
          </cell>
        </row>
        <row r="248">
          <cell r="A248" t="str">
            <v>soporte peldaño de 30 (40cm) galvanizado</v>
          </cell>
        </row>
        <row r="249">
          <cell r="A249" t="str">
            <v>soporte peldaño de 40 (50cm) galvanizado</v>
          </cell>
        </row>
        <row r="250">
          <cell r="A250" t="str">
            <v>soporte peldaño de 50 (60cm) galvanizado</v>
          </cell>
        </row>
        <row r="251">
          <cell r="A251" t="str">
            <v>soporte peldaño de 60 (70cm) galvanizado</v>
          </cell>
        </row>
        <row r="252">
          <cell r="A252" t="str">
            <v xml:space="preserve">ANCLA MULTIUSO DE 3/8" RL </v>
          </cell>
        </row>
        <row r="253">
          <cell r="A253" t="str">
            <v xml:space="preserve">ANCLA MULTIUSO DE 1/4" RL </v>
          </cell>
        </row>
        <row r="254">
          <cell r="A254" t="str">
            <v>ARANDELA PLANA GALV. DE 1/4"</v>
          </cell>
        </row>
        <row r="255">
          <cell r="A255" t="str">
            <v>ARANDELA PLANA GALV. DE 3/16"</v>
          </cell>
        </row>
        <row r="256">
          <cell r="A256" t="str">
            <v>ARANDELA PLANA GALV. DE 3/8"</v>
          </cell>
        </row>
        <row r="257">
          <cell r="A257" t="str">
            <v xml:space="preserve">TUERCA GALVANIZADA DE 1/4" </v>
          </cell>
        </row>
        <row r="258">
          <cell r="A258" t="str">
            <v xml:space="preserve">TUERCA GALVANIZADA DE 3/8" </v>
          </cell>
        </row>
        <row r="259">
          <cell r="A259" t="str">
            <v xml:space="preserve">TUERCA GALVANIZADA DE 5/32" </v>
          </cell>
        </row>
        <row r="260">
          <cell r="A260" t="str">
            <v xml:space="preserve">TUERCA MORDAZA RECT. RESORTE 1/4" </v>
          </cell>
        </row>
        <row r="261">
          <cell r="A261" t="str">
            <v>SOPORTE TUBO DOBLE Y CAJA DE EMPALME BE, GALV</v>
          </cell>
        </row>
        <row r="262">
          <cell r="A262" t="str">
            <v>ABRAZADERA AJUSTABLE DE 1/2" GALV</v>
          </cell>
        </row>
        <row r="263">
          <cell r="A263" t="str">
            <v>ABRAZADERA AJUSTABLE DE 3/4" GALV</v>
          </cell>
        </row>
        <row r="264">
          <cell r="A264" t="str">
            <v>ABRAZADERA AJUSTABLE DE 1" GALV</v>
          </cell>
        </row>
        <row r="265">
          <cell r="A265" t="str">
            <v>ABRAZADERA AJUSTABLE DE 1-1/4" GALV</v>
          </cell>
        </row>
        <row r="266">
          <cell r="A266" t="str">
            <v>ABRAZADERA AJUSTABLE DE 1-1/2" GALV</v>
          </cell>
        </row>
        <row r="267">
          <cell r="A267" t="str">
            <v>ABRAZADERA AJUSTABLE DE 2" GALV</v>
          </cell>
        </row>
        <row r="268">
          <cell r="A268" t="str">
            <v>ABRAZADERA AJUSTABLE DE 3" GALV</v>
          </cell>
        </row>
        <row r="269">
          <cell r="A269" t="str">
            <v>ABRAZADERA AJUSTABLE DE 4" GALV</v>
          </cell>
        </row>
        <row r="270">
          <cell r="A270" t="str">
            <v>-</v>
          </cell>
        </row>
        <row r="271">
          <cell r="A271" t="str">
            <v xml:space="preserve">CAJAS </v>
          </cell>
        </row>
        <row r="272">
          <cell r="A272" t="str">
            <v>-</v>
          </cell>
        </row>
        <row r="273">
          <cell r="A273" t="str">
            <v xml:space="preserve">CAJA DE EMP. 240X310x12 REF-GR17242 </v>
          </cell>
        </row>
        <row r="274">
          <cell r="A274" t="str">
            <v>CAJA DE DERIVACION IP 65 1/4 DE VUELTA. 180X180x10</v>
          </cell>
        </row>
        <row r="275">
          <cell r="A275" t="str">
            <v>CAJA 12x12x5 TROQUEL LEVITON</v>
          </cell>
        </row>
        <row r="276">
          <cell r="A276" t="str">
            <v xml:space="preserve">CAJA DE EMPALME 13x13x8 </v>
          </cell>
        </row>
        <row r="277">
          <cell r="A277" t="str">
            <v xml:space="preserve">CAJA DE EMPALME 15x15x10 </v>
          </cell>
        </row>
        <row r="278">
          <cell r="A278" t="str">
            <v xml:space="preserve">CAJA DE EMPALME 20x20x15 </v>
          </cell>
        </row>
        <row r="279">
          <cell r="A279" t="str">
            <v xml:space="preserve">CAJA DE EMPALME 25x25x10 </v>
          </cell>
        </row>
        <row r="280">
          <cell r="A280" t="str">
            <v>CAJA DE EMPALME 30x30x15</v>
          </cell>
        </row>
        <row r="281">
          <cell r="A281" t="str">
            <v>CAJA ARRANCADOR 30x20x16 TERCOL</v>
          </cell>
        </row>
        <row r="282">
          <cell r="A282" t="str">
            <v>CAJA ARRANCADOR 35x24x15 TERCOL</v>
          </cell>
        </row>
        <row r="283">
          <cell r="A283" t="str">
            <v>CAJA ARRANCADOR 40x30x20 TERCOL</v>
          </cell>
        </row>
        <row r="284">
          <cell r="A284" t="str">
            <v>CAJA ARRANCADOR 40x60x20 TERCOL</v>
          </cell>
        </row>
        <row r="285">
          <cell r="A285" t="str">
            <v>CAJA DE PASO 40x20x15 TERCOL</v>
          </cell>
        </row>
        <row r="286">
          <cell r="A286" t="str">
            <v>CAJA DE EMPALME 40x40x20 TERCOL</v>
          </cell>
        </row>
        <row r="287">
          <cell r="A287" t="str">
            <v xml:space="preserve">CAJA DEXON 180x140x80 3CJDGR18148 </v>
          </cell>
        </row>
        <row r="288">
          <cell r="A288" t="str">
            <v xml:space="preserve">CAJA TELEFONICA 40x40x2O Fondo de Madera </v>
          </cell>
        </row>
        <row r="289">
          <cell r="A289" t="str">
            <v>CAJA RAWELT 2X4"</v>
          </cell>
        </row>
        <row r="290">
          <cell r="A290" t="str">
            <v>TAPA HERMETICA PARA CAJA RAWELT 2X4"</v>
          </cell>
        </row>
        <row r="291">
          <cell r="A291" t="str">
            <v xml:space="preserve">CAJA OCTOGONAL PVC </v>
          </cell>
        </row>
        <row r="292">
          <cell r="A292" t="str">
            <v>CAJA 2X4 PVC</v>
          </cell>
        </row>
        <row r="293">
          <cell r="A293" t="str">
            <v>CAJA 4X4 PVC</v>
          </cell>
        </row>
        <row r="294">
          <cell r="A294" t="str">
            <v xml:space="preserve">TAPA FLUSH PVC </v>
          </cell>
        </row>
        <row r="295">
          <cell r="A295" t="str">
            <v xml:space="preserve">TAPA LISA REDONDA PVC </v>
          </cell>
        </row>
        <row r="296">
          <cell r="A296" t="str">
            <v>TAPA LISA 2X4" PVC</v>
          </cell>
        </row>
        <row r="297">
          <cell r="A297" t="str">
            <v xml:space="preserve">CAJA GALVANIZADA 2x4 C-20 </v>
          </cell>
        </row>
        <row r="298">
          <cell r="A298" t="str">
            <v xml:space="preserve">CAJA GALVANIZADA 4x4 C-20 </v>
          </cell>
        </row>
        <row r="299">
          <cell r="A299" t="str">
            <v xml:space="preserve">CAJA GALVANIZADA OCOTGONAL C-20 </v>
          </cell>
        </row>
        <row r="300">
          <cell r="A300" t="str">
            <v xml:space="preserve">CAJA GRIS 12x12x5 S/TAPA </v>
          </cell>
        </row>
        <row r="301">
          <cell r="A301" t="str">
            <v>-</v>
          </cell>
        </row>
        <row r="302">
          <cell r="A302" t="str">
            <v>CABLEADO ESTRUCTURADO</v>
          </cell>
        </row>
        <row r="303">
          <cell r="A303" t="str">
            <v>-</v>
          </cell>
        </row>
        <row r="304">
          <cell r="A304" t="str">
            <v xml:space="preserve">FACE PLATE DOBLE BLANCO AMP </v>
          </cell>
        </row>
        <row r="305">
          <cell r="A305" t="str">
            <v xml:space="preserve">FACE PLATE SENCILLO BLANCO AMP </v>
          </cell>
        </row>
        <row r="306">
          <cell r="A306" t="str">
            <v xml:space="preserve">FACE PLATE P. TOMA LEV. BCO AUTOEXT. </v>
          </cell>
        </row>
        <row r="307">
          <cell r="A307" t="str">
            <v xml:space="preserve">FACE PLATE P. TOMA LEV. NJA AUTOEXT. </v>
          </cell>
        </row>
        <row r="308">
          <cell r="A308" t="str">
            <v xml:space="preserve">TAPA CIEGA PARA FACE PLATE AMP </v>
          </cell>
        </row>
        <row r="309">
          <cell r="A309" t="str">
            <v xml:space="preserve">TOMA RJ-45 CT7A BLINDADO AMP </v>
          </cell>
        </row>
        <row r="310">
          <cell r="A310" t="str">
            <v xml:space="preserve">TOMA RJ-45 CT7 BLINDADO AMP </v>
          </cell>
        </row>
        <row r="311">
          <cell r="A311" t="str">
            <v xml:space="preserve">TOMA RJ-45 CT6A BLINDADO AMP </v>
          </cell>
        </row>
        <row r="312">
          <cell r="A312" t="str">
            <v xml:space="preserve">TOMA RJ-45 CT6 AMP </v>
          </cell>
        </row>
        <row r="313">
          <cell r="A313" t="str">
            <v xml:space="preserve">TOMA RJ-45 CT5E AMP </v>
          </cell>
        </row>
        <row r="314">
          <cell r="A314" t="str">
            <v xml:space="preserve">CABLE UTP 4PR CT5E AMP </v>
          </cell>
        </row>
        <row r="315">
          <cell r="A315" t="str">
            <v xml:space="preserve">CABLE UTP 4PR CT6 AMP </v>
          </cell>
        </row>
        <row r="316">
          <cell r="A316" t="str">
            <v>CABLE UTP CAT 6A AMP</v>
          </cell>
        </row>
        <row r="317">
          <cell r="A317" t="str">
            <v xml:space="preserve">CABLE UTP 4PR CT7A AMP </v>
          </cell>
        </row>
        <row r="318">
          <cell r="A318" t="str">
            <v>PATCH CORD CAT-6A 1.5MTS BLANCO PANDUIT UTP6A5 PANDUIT</v>
          </cell>
        </row>
        <row r="319">
          <cell r="A319" t="str">
            <v>PATCH CORD CAT-6A 3.0MTS BLANCO PANDUIT UTP6A10 PANDUIT</v>
          </cell>
        </row>
        <row r="320">
          <cell r="A320" t="str">
            <v xml:space="preserve">PATCH CORD DE 2 MT CT7A 4P/45 AMP </v>
          </cell>
        </row>
        <row r="321">
          <cell r="A321" t="str">
            <v xml:space="preserve">PATCH CORD DE 2 MT CT5E AMP </v>
          </cell>
        </row>
        <row r="322">
          <cell r="A322" t="str">
            <v xml:space="preserve">PATCH CORD DE 3 FT CT6 AMP </v>
          </cell>
        </row>
        <row r="323">
          <cell r="A323" t="str">
            <v xml:space="preserve">PATCH CORD DE 2 MT CT6 AMP </v>
          </cell>
        </row>
        <row r="324">
          <cell r="A324" t="str">
            <v xml:space="preserve">PATCH CORD DE 2 MT CT7A 4P/45 AMP </v>
          </cell>
        </row>
        <row r="325">
          <cell r="A325" t="str">
            <v xml:space="preserve">PATCH CORD DE 3FT CT 6A 4P/RJ45 AMP </v>
          </cell>
        </row>
        <row r="326">
          <cell r="A326" t="str">
            <v xml:space="preserve">PATCH CORD DE 2MT CT 6A 4P/RJ45 AMP </v>
          </cell>
        </row>
        <row r="327">
          <cell r="A327" t="str">
            <v xml:space="preserve">PATCH CORD DE 3MT CT 6 4P/RJ45 AMP </v>
          </cell>
        </row>
        <row r="328">
          <cell r="A328" t="str">
            <v xml:space="preserve">PATCH CORD DE 3MT CT 6A 4P/RJ45 AMP </v>
          </cell>
        </row>
        <row r="329">
          <cell r="A329" t="str">
            <v xml:space="preserve">PATCH PANEL DE 24 P. CT7A AMP </v>
          </cell>
        </row>
        <row r="330">
          <cell r="A330" t="str">
            <v xml:space="preserve">PATCH PANEL DE 24 P. CT5A AMP </v>
          </cell>
        </row>
        <row r="331">
          <cell r="A331" t="str">
            <v xml:space="preserve">PATCH PANEL DE 24 P. CT6 AMP </v>
          </cell>
        </row>
        <row r="332">
          <cell r="A332" t="str">
            <v>PATCH PANEL DE 24 P. CT6A AMP (SIN JACK)</v>
          </cell>
        </row>
        <row r="333">
          <cell r="A333" t="str">
            <v xml:space="preserve">PATCH PANEL DE 48 P. CT6 AMP </v>
          </cell>
        </row>
        <row r="334">
          <cell r="A334" t="str">
            <v xml:space="preserve">PATCH PANEL DE 24 P. CT7A AMP </v>
          </cell>
        </row>
        <row r="335">
          <cell r="A335" t="str">
            <v>SWITCH 24 PUERTOS 10/100/1000, con puertos de fibra optica</v>
          </cell>
        </row>
        <row r="336">
          <cell r="A336" t="str">
            <v>DVR 16 CANALES HDMI FULL HD 1080</v>
          </cell>
        </row>
        <row r="337">
          <cell r="A337" t="str">
            <v>AMPLIFICADO SONIDO CON PUERTO USB/SD MAXLIN 400W</v>
          </cell>
        </row>
        <row r="338">
          <cell r="A338" t="str">
            <v xml:space="preserve">RACK ABIERTO 210 CM </v>
          </cell>
        </row>
        <row r="339">
          <cell r="A339" t="str">
            <v>RACK CERRADO PIBOTANTE 70 CM CON VIDRIO DE SOBREPONER EN PARED</v>
          </cell>
        </row>
        <row r="340">
          <cell r="A340" t="str">
            <v xml:space="preserve">RACK CERRADO 220x48x120 CM </v>
          </cell>
        </row>
        <row r="341">
          <cell r="A341" t="str">
            <v>RACK CERRADO 210X60X70 CM</v>
          </cell>
        </row>
        <row r="342">
          <cell r="A342" t="str">
            <v>BANDEJA PORTA EQUIPOS</v>
          </cell>
        </row>
        <row r="343">
          <cell r="A343" t="str">
            <v>BANDEJA PORTA EQUIPO RACKEABLE DE 1 U.R</v>
          </cell>
        </row>
        <row r="344">
          <cell r="A344" t="str">
            <v xml:space="preserve">ORGANIZADOR TIPO TRASERO </v>
          </cell>
        </row>
        <row r="345">
          <cell r="A345" t="str">
            <v xml:space="preserve">ORGANIZADOR VERT. 210x152 MM. </v>
          </cell>
        </row>
        <row r="346">
          <cell r="A346" t="str">
            <v>PATCH CORD FIBRA LC-LC MULTIMODO 2MTS 50-125UM 10GB DUPLEX FXE10-10M2Y PANDUIT</v>
          </cell>
        </row>
        <row r="347">
          <cell r="A347" t="str">
            <v xml:space="preserve">BANDEJA FIBRA 1 UNIDAD RACK DESLIZABLE CON ACCESO FRONTAL FCE1U PANDUIT </v>
          </cell>
        </row>
        <row r="348">
          <cell r="A348" t="str">
            <v xml:space="preserve">ACOPLE FIBRA LC MULTIMODO OM3/OM4 PLACA CON 6 DUPLEX FAP6WAQDLCZ PANDUIT </v>
          </cell>
        </row>
        <row r="349">
          <cell r="A349" t="str">
            <v>ACOPLE FIBRA LC MULTIMODO PLACA 12U DUPLEX 10GB PANDUIT FAP12WAQDLC PANDUIT</v>
          </cell>
        </row>
        <row r="350">
          <cell r="A350" t="str">
            <v xml:space="preserve">FICHO DE PUENTEO </v>
          </cell>
        </row>
        <row r="351">
          <cell r="A351" t="str">
            <v>KIT DE TIERRA PG 50</v>
          </cell>
        </row>
        <row r="352">
          <cell r="A352" t="str">
            <v>REGLETA SIEMONS 50 P</v>
          </cell>
        </row>
        <row r="353">
          <cell r="A353" t="str">
            <v>MULTITOMA PARA RACK X 6 TOMAS DOBLES TIPO HG</v>
          </cell>
        </row>
        <row r="354">
          <cell r="A354" t="str">
            <v>MULTITOMA PARA RACK X 3 TOMAS DOBLES TIPO HG SIN PROTECCIÓN</v>
          </cell>
        </row>
        <row r="355">
          <cell r="A355" t="str">
            <v>VENTILADOR (COOLER) PARA RACK CERRADO DE 6W CON ADAPTADOR</v>
          </cell>
        </row>
        <row r="356">
          <cell r="A356" t="str">
            <v xml:space="preserve">MARC. T. CLIP 10-8/UTP REF-CL132 </v>
          </cell>
        </row>
        <row r="357">
          <cell r="A357" t="str">
            <v xml:space="preserve">MARC. T. CLIP 10-8/UTP REF-CL132 </v>
          </cell>
        </row>
        <row r="358">
          <cell r="A358" t="str">
            <v xml:space="preserve">MARCADOR NEGRO SHARPIE FINE POINT </v>
          </cell>
        </row>
        <row r="359">
          <cell r="A359" t="str">
            <v>CINTA BELCRON NEGRA DE 1"</v>
          </cell>
        </row>
        <row r="360">
          <cell r="A360" t="str">
            <v>CINTA ROTULADORA ELECTRONICA</v>
          </cell>
        </row>
        <row r="361">
          <cell r="A361" t="str">
            <v>CERTIFICACION PUNTO DE DATOS</v>
          </cell>
        </row>
        <row r="362">
          <cell r="A362" t="str">
            <v>-</v>
          </cell>
        </row>
        <row r="363">
          <cell r="A363" t="str">
            <v>-</v>
          </cell>
        </row>
        <row r="364">
          <cell r="A364" t="str">
            <v>APARATOS ELECTRICOS</v>
          </cell>
        </row>
        <row r="365">
          <cell r="A365" t="str">
            <v>-</v>
          </cell>
        </row>
        <row r="366">
          <cell r="A366" t="str">
            <v>CLAVIJA AEREA 30A, 250V, 2POLOS+TIERRA LEVITON</v>
          </cell>
        </row>
        <row r="367">
          <cell r="A367" t="str">
            <v>CLAVIJA AEREA NEMA 5-15R COLOR AMARILLO</v>
          </cell>
        </row>
        <row r="368">
          <cell r="A368" t="str">
            <v>CLAVIJA BIFILAR CON POLO T. 110V</v>
          </cell>
        </row>
        <row r="369">
          <cell r="A369" t="str">
            <v>INTERRUPTOR 4 VIAS DECORA BLANCO 5604-2W</v>
          </cell>
        </row>
        <row r="370">
          <cell r="A370" t="str">
            <v>INTERRUPTOR DOBLE CONMUTABLE DECORA BLANCO REF-5643W</v>
          </cell>
        </row>
        <row r="371">
          <cell r="A371" t="str">
            <v>INTERRUPTOR DOBLE DECORA BLANCO REF-5634W</v>
          </cell>
        </row>
        <row r="372">
          <cell r="A372" t="str">
            <v>INTERRUPTOR SENCILLO CONMUTABLE DECORA BLANCO REF-5603-W</v>
          </cell>
        </row>
        <row r="373">
          <cell r="A373" t="str">
            <v>INTERRUPTOR SENCILLO. DECORA BLANCO REF-5601-2W</v>
          </cell>
        </row>
        <row r="374">
          <cell r="A374" t="str">
            <v>INTERRUPTOR TRIPLE DECORA BLANCO REF-1755-W</v>
          </cell>
        </row>
        <row r="375">
          <cell r="A375" t="str">
            <v>TAPA UN HUECO DECORA BLANCA REF-80401-W</v>
          </cell>
        </row>
        <row r="376">
          <cell r="A376" t="str">
            <v>INTERRUPTOR DOBLE GALICA</v>
          </cell>
        </row>
        <row r="377">
          <cell r="A377" t="str">
            <v>INTERRUPTOR SENCILLO CONMUTABLE GALICA</v>
          </cell>
        </row>
        <row r="378">
          <cell r="A378" t="str">
            <v>INTERRUPTOR SENCILLO GALICA</v>
          </cell>
        </row>
        <row r="379">
          <cell r="A379" t="str">
            <v>TOMA DOBLE POLO A TIERRA GALICA</v>
          </cell>
        </row>
        <row r="380">
          <cell r="A380" t="str">
            <v>TOMA TELEFONO DOBLE GALICA</v>
          </cell>
        </row>
        <row r="381">
          <cell r="A381" t="str">
            <v>TAPA CIEGA GALICA</v>
          </cell>
        </row>
        <row r="382">
          <cell r="A382" t="str">
            <v>INTERRUPTOR SENCILLO AMBIA REFRESH</v>
          </cell>
        </row>
        <row r="383">
          <cell r="A383" t="str">
            <v>INTERRUPTOR DOBLE AMBIA REFRESH</v>
          </cell>
        </row>
        <row r="384">
          <cell r="A384" t="str">
            <v>INTERRUPTOR TRIPLE AMBIA REFRESH</v>
          </cell>
        </row>
        <row r="385">
          <cell r="A385" t="str">
            <v>INTERRUPTOR SENCILLO CONMUTABLE AMBIA REFRESH</v>
          </cell>
        </row>
        <row r="386">
          <cell r="A386" t="str">
            <v>INTERRUPTOR DOBLE CONMUTABLE AMBIA REFRESH</v>
          </cell>
        </row>
        <row r="387">
          <cell r="A387" t="str">
            <v>INTERRUPTOR SENCILLO CONMUTABLE BTICINA MODUS P</v>
          </cell>
        </row>
        <row r="388">
          <cell r="A388" t="str">
            <v>SENSOR PRESENCIA DUAL 11X11 MTS BOSCH </v>
          </cell>
        </row>
        <row r="389">
          <cell r="A389" t="str">
            <v>TOMA DOBLE P.T. LEVITON BLANCO REF 5320</v>
          </cell>
        </row>
        <row r="390">
          <cell r="A390" t="str">
            <v>TOMA DOBLE P.T. LEVITON NARANJA</v>
          </cell>
        </row>
        <row r="391">
          <cell r="A391" t="str">
            <v>TAPA LEVITON DOBLE TIPO INTEMPERIE</v>
          </cell>
        </row>
        <row r="392">
          <cell r="A392" t="str">
            <v xml:space="preserve">TOMA DOBLE GFCI 15A BLANCO </v>
          </cell>
        </row>
        <row r="393">
          <cell r="A393" t="str">
            <v>PLACA DOBLE LEVITON NARANJA</v>
          </cell>
        </row>
        <row r="394">
          <cell r="A394" t="str">
            <v xml:space="preserve">TOMA DOBLE POLO A TIERRA AMBIA REFRESH </v>
          </cell>
        </row>
        <row r="395">
          <cell r="A395" t="str">
            <v>TOMA DOBLE GFCI 15A AMBIA REFRESH</v>
          </cell>
        </row>
        <row r="396">
          <cell r="A396" t="str">
            <v xml:space="preserve">TOMA DOBLE TIERRA AISLADA 15A LEVITON NARANJA </v>
          </cell>
        </row>
        <row r="397">
          <cell r="A397" t="str">
            <v>TOMA TELEFONICO AMBIA REFRESH</v>
          </cell>
        </row>
        <row r="398">
          <cell r="A398" t="str">
            <v>TOMA AEREA 30A, 250V, 2POLOS+TIERRA LEVITON</v>
          </cell>
        </row>
        <row r="399">
          <cell r="A399" t="str">
            <v>TOMA AEREA NEMA 5-20R COLOR AMARILLO</v>
          </cell>
        </row>
        <row r="400">
          <cell r="A400" t="str">
            <v xml:space="preserve">TOMA AEREO CON POLO T. DE 15A </v>
          </cell>
        </row>
        <row r="401">
          <cell r="A401" t="str">
            <v xml:space="preserve">TOMA DE SEGURIDAD AEREO 3x20A </v>
          </cell>
        </row>
        <row r="402">
          <cell r="A402" t="str">
            <v xml:space="preserve">TOMA DE SEGURIDAD AEREO 5x63A </v>
          </cell>
        </row>
        <row r="403">
          <cell r="A403" t="str">
            <v xml:space="preserve">TOMA DE INCRUSTAR P/T 2x20A </v>
          </cell>
        </row>
        <row r="404">
          <cell r="A404" t="str">
            <v>TOMA DE INCRUSTAR EN PISO TAPA BRONCE SENCILLO 110V</v>
          </cell>
        </row>
        <row r="405">
          <cell r="A405" t="str">
            <v>TOMA DE INCRUSTAR TRIFILAR FFNT 3x30A  NEMA L6-30R</v>
          </cell>
        </row>
        <row r="406">
          <cell r="A406" t="str">
            <v xml:space="preserve">TOMA DE INCRUSTAR TRIFILAR 3x30A </v>
          </cell>
        </row>
        <row r="407">
          <cell r="A407" t="str">
            <v>TOMA DE SEGURIDAD DE SOBREPONER 4X32A VCP</v>
          </cell>
        </row>
        <row r="408">
          <cell r="A408" t="str">
            <v>TOMA DE SEGURIDAD DE SOBREPONER 5X125A VCP</v>
          </cell>
        </row>
        <row r="409">
          <cell r="A409" t="str">
            <v xml:space="preserve">TOMA DE SEGURIDAD SOBREP. 5x63A </v>
          </cell>
        </row>
        <row r="410">
          <cell r="A410" t="str">
            <v xml:space="preserve">TORNILLO ENSAMBLE 8X 1-1/4" </v>
          </cell>
        </row>
        <row r="411">
          <cell r="A411" t="str">
            <v>ESTRACTOR DE OLORES 4" DE DIAMETRO 110VAC</v>
          </cell>
        </row>
        <row r="412">
          <cell r="A412" t="str">
            <v>-</v>
          </cell>
        </row>
        <row r="413">
          <cell r="A413" t="str">
            <v>MATERIALES PARA UPS</v>
          </cell>
        </row>
        <row r="414">
          <cell r="A414" t="str">
            <v>-</v>
          </cell>
        </row>
        <row r="415">
          <cell r="A415" t="str">
            <v>Llave selectora de 20A</v>
          </cell>
        </row>
        <row r="416">
          <cell r="A416" t="str">
            <v>LLAVE SELECTORA 0-1-2 TETRAPOLAR DE 32A</v>
          </cell>
        </row>
        <row r="417">
          <cell r="A417" t="str">
            <v>-</v>
          </cell>
        </row>
        <row r="418">
          <cell r="A418" t="str">
            <v>-</v>
          </cell>
        </row>
        <row r="419">
          <cell r="A419" t="str">
            <v>-</v>
          </cell>
        </row>
        <row r="420">
          <cell r="A420" t="str">
            <v>TABLEROS ELECTRICOS</v>
          </cell>
        </row>
        <row r="421">
          <cell r="A421" t="str">
            <v>-</v>
          </cell>
        </row>
        <row r="422">
          <cell r="A422" t="str">
            <v>TABLERO 2F - 2 CIRCUITOS</v>
          </cell>
        </row>
        <row r="423">
          <cell r="A423" t="str">
            <v>TABLERO 2F - 6 CIRCUITOS</v>
          </cell>
        </row>
        <row r="424">
          <cell r="A424" t="str">
            <v>TABLERO 2F - 8 CIRCUITOS</v>
          </cell>
        </row>
        <row r="425">
          <cell r="A425" t="str">
            <v>TABLERO 2F - 12 CIRCUITOS</v>
          </cell>
        </row>
        <row r="426">
          <cell r="A426" t="str">
            <v>TABLERO 2F - 12 CIRCUITOS CON TOT.</v>
          </cell>
        </row>
        <row r="427">
          <cell r="A427" t="str">
            <v>TABLERO 2F - 18 CIRCUITOS</v>
          </cell>
        </row>
        <row r="428">
          <cell r="A428" t="str">
            <v>TABLERO 2F - 18 CIRCUITOS CON TOT.</v>
          </cell>
        </row>
        <row r="429">
          <cell r="A429" t="str">
            <v xml:space="preserve">TABLERO 3F-12 CTOS CON TOT. </v>
          </cell>
        </row>
        <row r="430">
          <cell r="A430" t="str">
            <v xml:space="preserve">TABLERO 3F-12 CTOS SIN TOT. </v>
          </cell>
        </row>
        <row r="431">
          <cell r="A431" t="str">
            <v xml:space="preserve">TABLERO 3F-18 CTOS CON TOT. </v>
          </cell>
        </row>
        <row r="432">
          <cell r="A432" t="str">
            <v xml:space="preserve">TABLERO 3F-18 CTOS SIN TOT. </v>
          </cell>
        </row>
        <row r="433">
          <cell r="A433" t="str">
            <v xml:space="preserve">TABLERO 3F-24 CTOS CON TOT. </v>
          </cell>
        </row>
        <row r="434">
          <cell r="A434" t="str">
            <v xml:space="preserve">TABLERO 3F-24 CTOS SIN TOT. </v>
          </cell>
        </row>
        <row r="435">
          <cell r="A435" t="str">
            <v xml:space="preserve">TABLERO 3F-30 CTOS CON TOT. </v>
          </cell>
        </row>
        <row r="436">
          <cell r="A436" t="str">
            <v xml:space="preserve">TABLERO 3F-30 CTOS SIN TOT. </v>
          </cell>
        </row>
        <row r="437">
          <cell r="A437" t="str">
            <v xml:space="preserve">TABLERO 3F-36 CTOS CON TOT. </v>
          </cell>
        </row>
        <row r="438">
          <cell r="A438" t="str">
            <v xml:space="preserve">TABLERO 3F-36 CTOS SIN TOT. </v>
          </cell>
        </row>
        <row r="439">
          <cell r="A439" t="str">
            <v xml:space="preserve">TABLERO 3F-42 CTOS CON TOT. </v>
          </cell>
        </row>
        <row r="440">
          <cell r="A440" t="str">
            <v xml:space="preserve">TABLERO 3F-42 CTOS SIN TOT. </v>
          </cell>
        </row>
        <row r="441">
          <cell r="A441" t="str">
            <v>TABLERO TRIFASICO DE 12 CTOS CON ESPACIO PARA TOTALIZADOR SQUARD</v>
          </cell>
        </row>
        <row r="442">
          <cell r="A442" t="str">
            <v>TABLERO TRIFASICO DE 18 CTOS CON ESPACIO PARA TOTALIZADOR SQUARD</v>
          </cell>
        </row>
        <row r="443">
          <cell r="A443" t="str">
            <v>TABLERO BIFASICO DE 18 CTOS CON ESPACIO PARA TOTALIZADOR SQUARD</v>
          </cell>
        </row>
        <row r="444">
          <cell r="A444" t="str">
            <v>TABLERO TRIFASICO DE 24 CTOS CON ESPACIO PARA TOTALIZADOR SQUARD</v>
          </cell>
        </row>
        <row r="445">
          <cell r="A445" t="str">
            <v>TABLERO MINIPRAGMA DE 6 CIRCUITOS BLANCO DE EMPOTRAR</v>
          </cell>
        </row>
        <row r="446">
          <cell r="A446" t="str">
            <v>TABLERO MINIPRAGMA DE 20 CIRCUITOS BLANCO DE SOBREPONER</v>
          </cell>
        </row>
        <row r="447">
          <cell r="A447" t="str">
            <v>TABLERO MINIPRAGMA DE 16 CIRCUITOS BLANCO DE SOBREPONER</v>
          </cell>
        </row>
        <row r="448">
          <cell r="A448" t="str">
            <v>TABLERO MINIPRAGMA DE 6 CIRCUITOS BLANCO DE EMPOTRAR</v>
          </cell>
        </row>
        <row r="449">
          <cell r="A449" t="str">
            <v xml:space="preserve">TABLERO REGULADO ML TELEANTIOQUIA </v>
          </cell>
        </row>
        <row r="450">
          <cell r="A450" t="str">
            <v xml:space="preserve">BREAKER ENCHUF. 3x100A  </v>
          </cell>
        </row>
        <row r="451">
          <cell r="A451" t="str">
            <v xml:space="preserve">BREAKER ENCHUF. 3x125A  </v>
          </cell>
        </row>
        <row r="452">
          <cell r="A452" t="str">
            <v xml:space="preserve">BREAKER ENCHUF. 3x60A  </v>
          </cell>
        </row>
        <row r="453">
          <cell r="A453" t="str">
            <v xml:space="preserve">BREAKER ENCHUF. THQL 2x50A G.E. </v>
          </cell>
        </row>
        <row r="454">
          <cell r="A454" t="str">
            <v xml:space="preserve">BREAKER ENCHUFABLE 1x15A </v>
          </cell>
        </row>
        <row r="455">
          <cell r="A455" t="str">
            <v xml:space="preserve">BREAKER ENCHUFABLE 1x20A </v>
          </cell>
        </row>
        <row r="456">
          <cell r="A456" t="str">
            <v xml:space="preserve">BREAKER ENCHUFABLE 2x20A </v>
          </cell>
        </row>
        <row r="457">
          <cell r="A457" t="str">
            <v xml:space="preserve">BREAKER ENCHUFABLE 2x30A </v>
          </cell>
        </row>
        <row r="458">
          <cell r="A458" t="str">
            <v xml:space="preserve">BREAKER ENCHUFABLE 2x40A </v>
          </cell>
        </row>
        <row r="459">
          <cell r="A459" t="str">
            <v xml:space="preserve">BREAKER ENCHUFABLE 3x20A </v>
          </cell>
        </row>
        <row r="460">
          <cell r="A460" t="str">
            <v xml:space="preserve">BREAKER ENCHUFABLE 3x30A </v>
          </cell>
        </row>
        <row r="461">
          <cell r="A461" t="str">
            <v xml:space="preserve">BREAKER ENCHUFABLE 3x40A </v>
          </cell>
        </row>
        <row r="462">
          <cell r="A462" t="str">
            <v xml:space="preserve">BREAKER ENCHUFABLE 3x50A </v>
          </cell>
        </row>
        <row r="463">
          <cell r="A463" t="str">
            <v xml:space="preserve">BREAKER ENCHUFABLE 3x60A </v>
          </cell>
        </row>
        <row r="464">
          <cell r="A464" t="str">
            <v>MARCACION TIPO CLIP</v>
          </cell>
        </row>
        <row r="465">
          <cell r="A465" t="str">
            <v>MARCACION TIPO CINTA (DATOS)</v>
          </cell>
        </row>
        <row r="466">
          <cell r="A466" t="str">
            <v>MINI BREAKER MERLIN GERIN 1X16A, 20A y 32A</v>
          </cell>
        </row>
        <row r="467">
          <cell r="A467" t="str">
            <v xml:space="preserve">TELERRUPTOR 16A MONO MG 120VAC/45VCC </v>
          </cell>
        </row>
        <row r="468">
          <cell r="A468" t="str">
            <v>MINIBREAKER 2X40A</v>
          </cell>
        </row>
        <row r="469">
          <cell r="A469" t="str">
            <v>PEINE 12 MODULOS UNA FASE PARA TABLERO MINIPRAGMA</v>
          </cell>
        </row>
        <row r="470">
          <cell r="A470" t="str">
            <v>peine de 1 m de largo 3x10 mm2 3 FASES PARA TABLERO MINIPRAGMA</v>
          </cell>
        </row>
        <row r="471">
          <cell r="A471" t="str">
            <v>peine de 12 módulos 3x10 mm2 3 FASES PARA TABLERO MINIPRAGMA</v>
          </cell>
        </row>
        <row r="472">
          <cell r="A472" t="str">
            <v>-</v>
          </cell>
        </row>
        <row r="473">
          <cell r="A473" t="str">
            <v>-</v>
          </cell>
        </row>
        <row r="474">
          <cell r="A474" t="str">
            <v xml:space="preserve">ANCLA DE MARIPOSA 1/4"x3" REF.TR-1430 </v>
          </cell>
        </row>
        <row r="475">
          <cell r="A475" t="str">
            <v xml:space="preserve">ANCLA DE MARIPOSA 1/4"x3" REF.TR-1430 </v>
          </cell>
        </row>
        <row r="476">
          <cell r="A476" t="str">
            <v xml:space="preserve">ANCLA DE NYLON 1/4"x1 1/4" REF.NR-1414 </v>
          </cell>
        </row>
        <row r="477">
          <cell r="A477" t="str">
            <v xml:space="preserve">ANCLA EZP-100 (YESO) </v>
          </cell>
        </row>
        <row r="478">
          <cell r="A478" t="str">
            <v>ARANDELA PLANA GALV. DE 5/32"</v>
          </cell>
        </row>
        <row r="479">
          <cell r="A479" t="str">
            <v xml:space="preserve">BARRAJE DE Cu DE 100A. </v>
          </cell>
        </row>
        <row r="480">
          <cell r="A480" t="str">
            <v xml:space="preserve">BARRAJE DE Cu DE 200A. </v>
          </cell>
        </row>
        <row r="481">
          <cell r="A481" t="str">
            <v xml:space="preserve">BARRAJE DE Cu DE 400A. </v>
          </cell>
        </row>
        <row r="482">
          <cell r="A482" t="str">
            <v xml:space="preserve">BREAKER ENCHUF. THQL 2x50A G.E. </v>
          </cell>
        </row>
        <row r="483">
          <cell r="A483" t="str">
            <v xml:space="preserve">BREAKER ENCHUF. THQL 3x30A G.E. </v>
          </cell>
        </row>
        <row r="484">
          <cell r="A484" t="str">
            <v xml:space="preserve">BREAKER ENCHUFABLE 1x20A </v>
          </cell>
        </row>
        <row r="485">
          <cell r="A485" t="str">
            <v xml:space="preserve">BREAKER ENCHUFABLE 2x20A </v>
          </cell>
        </row>
        <row r="486">
          <cell r="A486" t="str">
            <v xml:space="preserve">BREAKER ENCHUFABLE 2x30A </v>
          </cell>
        </row>
        <row r="487">
          <cell r="A487" t="str">
            <v xml:space="preserve">BREAKER ENCHUFABLE 3x40A </v>
          </cell>
        </row>
        <row r="488">
          <cell r="A488" t="str">
            <v xml:space="preserve">BREAKER ENCHUFABLE 3x50A </v>
          </cell>
        </row>
        <row r="489">
          <cell r="A489" t="str">
            <v xml:space="preserve">BREAKER ENCHUFABLE 3x60A </v>
          </cell>
        </row>
        <row r="490">
          <cell r="A490" t="str">
            <v xml:space="preserve">CANCAMO # 10 </v>
          </cell>
        </row>
        <row r="491">
          <cell r="A491" t="str">
            <v xml:space="preserve">CANCAMO # 8 </v>
          </cell>
        </row>
        <row r="492">
          <cell r="A492" t="str">
            <v xml:space="preserve">CHAZO PLASTICO 1/4" </v>
          </cell>
        </row>
        <row r="493">
          <cell r="A493" t="str">
            <v xml:space="preserve">CIERRE BANDEJA 40X8 GALV. </v>
          </cell>
        </row>
        <row r="494">
          <cell r="A494" t="str">
            <v>CINTA AISLANTE AMARILLA</v>
          </cell>
        </row>
        <row r="495">
          <cell r="A495" t="str">
            <v>CINTA AISLANTE AZUL</v>
          </cell>
        </row>
        <row r="496">
          <cell r="A496" t="str">
            <v>CINTA AISLANTE ROJA</v>
          </cell>
        </row>
        <row r="497">
          <cell r="A497" t="str">
            <v>CINTA AISLANTE BLANCA</v>
          </cell>
        </row>
        <row r="498">
          <cell r="A498" t="str">
            <v>CINTA AISLANTE VERDE</v>
          </cell>
        </row>
        <row r="499">
          <cell r="A499" t="str">
            <v>CINTA AISLANTE NEGRA</v>
          </cell>
        </row>
        <row r="500">
          <cell r="A500" t="str">
            <v>CINTA DE ENMASCARAR 1"x40 MTS.</v>
          </cell>
        </row>
        <row r="501">
          <cell r="A501" t="str">
            <v>CINTA PLYMOUTH BISHOP REF-W-963</v>
          </cell>
        </row>
        <row r="502">
          <cell r="A502" t="str">
            <v>CINTA STRECH 15CMSx457MTS.</v>
          </cell>
        </row>
        <row r="503">
          <cell r="A503" t="str">
            <v xml:space="preserve">CODO ESQUINERO INT. 10x4A79º </v>
          </cell>
        </row>
        <row r="504">
          <cell r="A504" t="str">
            <v xml:space="preserve">CODO ESQUINERO INT. 10x4A90º </v>
          </cell>
        </row>
        <row r="505">
          <cell r="A505" t="str">
            <v xml:space="preserve">CONTACT COLOR AZUL BANDERA </v>
          </cell>
        </row>
        <row r="506">
          <cell r="A506" t="str">
            <v xml:space="preserve">CONTACT COLOR NARANJA </v>
          </cell>
        </row>
        <row r="507">
          <cell r="A507" t="str">
            <v xml:space="preserve">CONTACT COLOR TRANSPARENTE </v>
          </cell>
        </row>
        <row r="508">
          <cell r="A508" t="str">
            <v>CORREA PLASTICA 20 CM BLANCA</v>
          </cell>
        </row>
        <row r="509">
          <cell r="A509" t="str">
            <v>CORREA PLASTICA 20 CM NEGRA</v>
          </cell>
        </row>
        <row r="510">
          <cell r="A510" t="str">
            <v>CORREA PLASTICA 25 CM BLANCA</v>
          </cell>
        </row>
        <row r="511">
          <cell r="A511" t="str">
            <v>CORREA PLASTICA 30 CM BLANCA</v>
          </cell>
        </row>
        <row r="512">
          <cell r="A512" t="str">
            <v>CORREA PLASTICA 30 CM NEGRA</v>
          </cell>
        </row>
        <row r="513">
          <cell r="A513" t="str">
            <v>CORREA PLASTICA 35 CM BLANCA</v>
          </cell>
        </row>
        <row r="514">
          <cell r="A514" t="str">
            <v xml:space="preserve">CUADERNO DE 100 HOJAS </v>
          </cell>
        </row>
        <row r="515">
          <cell r="A515" t="str">
            <v xml:space="preserve">CURVA HR. DUCTO C.D. 30x8A90° </v>
          </cell>
        </row>
        <row r="516">
          <cell r="A516" t="str">
            <v xml:space="preserve">CURVA HR. GALV. BAND. DE 10x8A90° </v>
          </cell>
        </row>
        <row r="517">
          <cell r="A517" t="str">
            <v xml:space="preserve">CURVA HR. GALV. BAND. DE 20x8A90° </v>
          </cell>
        </row>
        <row r="518">
          <cell r="A518" t="str">
            <v xml:space="preserve">CURVA HR. GALV. BAND. DE 40x8A45° </v>
          </cell>
        </row>
        <row r="519">
          <cell r="A519" t="str">
            <v xml:space="preserve">CURVA HR. GALV. BAND. DE 40x8A90° </v>
          </cell>
        </row>
        <row r="520">
          <cell r="A520" t="str">
            <v xml:space="preserve">CURVA HR. GALV. BAND. DE 50x8A45º </v>
          </cell>
        </row>
        <row r="521">
          <cell r="A521" t="str">
            <v xml:space="preserve">CURVA V. EXT. DUCTO S.D. 40x8A90º </v>
          </cell>
        </row>
        <row r="522">
          <cell r="A522" t="str">
            <v xml:space="preserve">CURVA V. INT. DUCTO S.D. 20x8A90° </v>
          </cell>
        </row>
        <row r="523">
          <cell r="A523" t="str">
            <v xml:space="preserve">CURVA VERT. EXT.GALV. BD. 10x8A90° </v>
          </cell>
        </row>
        <row r="524">
          <cell r="A524" t="str">
            <v xml:space="preserve">CURVA VERT. EXT.GALV. BD. 20x8A90° </v>
          </cell>
        </row>
        <row r="525">
          <cell r="A525" t="str">
            <v xml:space="preserve">CURVA VERT. EXT.GALV. BD. 40x8A90° </v>
          </cell>
        </row>
        <row r="526">
          <cell r="A526" t="str">
            <v xml:space="preserve">CURVA VERT. INT. GALV. BD. 20x8A90° </v>
          </cell>
        </row>
        <row r="527">
          <cell r="A527" t="str">
            <v xml:space="preserve">CURVA VERT. INT. GALV. BD. 40x8A90° </v>
          </cell>
        </row>
        <row r="528">
          <cell r="A528" t="str">
            <v>DIMMER DEZL. 600W DCRA BCO REF-633-PLW</v>
          </cell>
        </row>
        <row r="529">
          <cell r="A529" t="str">
            <v xml:space="preserve">DUCTO MET. C.D. 30x8x2.40 </v>
          </cell>
        </row>
        <row r="530">
          <cell r="A530" t="str">
            <v xml:space="preserve">DUCTO MET. S.D. 20x8x2.40 </v>
          </cell>
        </row>
        <row r="531">
          <cell r="A531" t="str">
            <v xml:space="preserve">DUCTO MET. S.D. 40x8x2.40 </v>
          </cell>
        </row>
        <row r="532">
          <cell r="A532" t="str">
            <v xml:space="preserve">EMPAQUE EN U DE 1MM </v>
          </cell>
        </row>
        <row r="533">
          <cell r="A533" t="str">
            <v>ENCHUFE BIFILAR CON POLO T. 110V</v>
          </cell>
        </row>
        <row r="534">
          <cell r="A534" t="str">
            <v xml:space="preserve">ESMALTE GRIS PLATA 84 </v>
          </cell>
        </row>
        <row r="535">
          <cell r="A535" t="str">
            <v xml:space="preserve">GUAYA DE 1/16" </v>
          </cell>
        </row>
        <row r="536">
          <cell r="A536" t="str">
            <v xml:space="preserve">HOJA AHESIVA </v>
          </cell>
        </row>
        <row r="537">
          <cell r="A537" t="str">
            <v xml:space="preserve">HOJA DE SIERRA PARA METAL </v>
          </cell>
        </row>
        <row r="538">
          <cell r="A538" t="str">
            <v xml:space="preserve">LAPICERO </v>
          </cell>
        </row>
        <row r="539">
          <cell r="A539" t="str">
            <v xml:space="preserve">LAPIZ NEGRO </v>
          </cell>
        </row>
        <row r="540">
          <cell r="A540" t="str">
            <v xml:space="preserve">LAPIZ ROJO </v>
          </cell>
        </row>
        <row r="541">
          <cell r="A541" t="str">
            <v xml:space="preserve">PAPEL BOND 75 CARTA </v>
          </cell>
        </row>
        <row r="542">
          <cell r="A542" t="str">
            <v>PRENSA ESTOPA 3PE13.5 (1/2") DXN35035</v>
          </cell>
        </row>
        <row r="543">
          <cell r="A543" t="str">
            <v xml:space="preserve">PRENSA STOPA PLASTICO DE 1-1/4 </v>
          </cell>
        </row>
        <row r="544">
          <cell r="A544" t="str">
            <v xml:space="preserve">REDUCCION DUCTO S.D. 20-18A8 </v>
          </cell>
        </row>
        <row r="545">
          <cell r="A545" t="str">
            <v xml:space="preserve">REDUCCION DUCTO S.D. 40-20A8 </v>
          </cell>
        </row>
        <row r="546">
          <cell r="A546" t="str">
            <v xml:space="preserve">REDUCCION SIM. GALV. 20-10 </v>
          </cell>
        </row>
        <row r="547">
          <cell r="A547" t="str">
            <v xml:space="preserve">REDUCCION SIM. GALV. 40-20 </v>
          </cell>
        </row>
        <row r="548">
          <cell r="A548" t="str">
            <v xml:space="preserve">REDUCCION SIM. GALV. 50-10 </v>
          </cell>
        </row>
        <row r="549">
          <cell r="A549" t="str">
            <v xml:space="preserve">REMACHE POP # 5-4 P. BROCA DE 5/32" </v>
          </cell>
        </row>
        <row r="550">
          <cell r="A550" t="str">
            <v xml:space="preserve">REMACHE POP AC-AL 6-6 3/16x1/2 </v>
          </cell>
        </row>
        <row r="551">
          <cell r="A551" t="str">
            <v xml:space="preserve">REPROCESOS </v>
          </cell>
        </row>
        <row r="552">
          <cell r="A552" t="str">
            <v xml:space="preserve">SOLDADURA PVC POR TARRO DE 1/8 GL </v>
          </cell>
        </row>
        <row r="553">
          <cell r="A553" t="str">
            <v xml:space="preserve">SOPORTE MENSULA SENC. DE 15 CM </v>
          </cell>
        </row>
        <row r="554">
          <cell r="A554" t="str">
            <v xml:space="preserve">SOPORTE MENSULA SENC. DE 20 CM </v>
          </cell>
        </row>
        <row r="555">
          <cell r="A555" t="str">
            <v xml:space="preserve">SOPORTE MENSULA SENC. DE 25 CM </v>
          </cell>
        </row>
        <row r="556">
          <cell r="A556" t="str">
            <v xml:space="preserve">SOPORTE MENSULA SENC. DE 35 CM </v>
          </cell>
        </row>
        <row r="557">
          <cell r="A557" t="str">
            <v xml:space="preserve">SOPORTE PELD. PINT. BAND. DE 40 </v>
          </cell>
        </row>
        <row r="558">
          <cell r="A558" t="str">
            <v xml:space="preserve">SOPORTE PELD. PINT. DE 2400MM </v>
          </cell>
        </row>
        <row r="559">
          <cell r="A559" t="str">
            <v xml:space="preserve">TABLERO 3F-12 CTOS CON TOT. </v>
          </cell>
        </row>
        <row r="560">
          <cell r="A560" t="str">
            <v xml:space="preserve">TABLERO 3F-24 CTOS CON TOT. </v>
          </cell>
        </row>
        <row r="561">
          <cell r="A561" t="str">
            <v xml:space="preserve">TABLERO 3F-30 CTOS CON TOT. </v>
          </cell>
        </row>
        <row r="562">
          <cell r="A562" t="str">
            <v xml:space="preserve">TABLERO BIFASICO 8 CTOS. C.P. </v>
          </cell>
        </row>
        <row r="563">
          <cell r="A563" t="str">
            <v xml:space="preserve">TABLERO REGULADO ML TELEANTIOQUIA </v>
          </cell>
        </row>
        <row r="564">
          <cell r="A564" t="str">
            <v xml:space="preserve">TAPON DE CAUCHO DE 1/2" </v>
          </cell>
        </row>
        <row r="565">
          <cell r="A565" t="str">
            <v xml:space="preserve">TAPON DE CAUCHO DE 3/4" </v>
          </cell>
        </row>
        <row r="566">
          <cell r="A566" t="str">
            <v xml:space="preserve">TE GALV. PARA BANDEJA DE 10 </v>
          </cell>
        </row>
        <row r="567">
          <cell r="A567" t="str">
            <v xml:space="preserve">TE GALV. PARA BANDEJA DE 20 </v>
          </cell>
        </row>
        <row r="568">
          <cell r="A568" t="str">
            <v xml:space="preserve">TE GALV. PARA BANDEJA DE 40 </v>
          </cell>
        </row>
        <row r="569">
          <cell r="A569" t="str">
            <v xml:space="preserve">TE GALV. PARA BANDEJA DE 50 </v>
          </cell>
        </row>
        <row r="570">
          <cell r="A570" t="str">
            <v xml:space="preserve">TE PARA DUCTO S.D. 20x8 </v>
          </cell>
        </row>
        <row r="571">
          <cell r="A571" t="str">
            <v xml:space="preserve">TE PARA DUCTO S.D. 40x8 </v>
          </cell>
        </row>
        <row r="572">
          <cell r="A572" t="str">
            <v xml:space="preserve">TORNILLO 1/4"x1/2"-3/4"-1"-1 1/2"-2"-3" </v>
          </cell>
        </row>
        <row r="573">
          <cell r="A573" t="str">
            <v xml:space="preserve">TORNILLO 3/16"x1/2"-1"-1 1/2"-2"-3" </v>
          </cell>
        </row>
        <row r="574">
          <cell r="A574" t="str">
            <v xml:space="preserve">TORNILLO 3/8"x1/2"-1"-1 1/2"-2"-3" </v>
          </cell>
        </row>
        <row r="575">
          <cell r="A575" t="str">
            <v xml:space="preserve">TORNILLO DRYWALL # 6x1-1/2" </v>
          </cell>
        </row>
        <row r="576">
          <cell r="A576" t="str">
            <v xml:space="preserve">TORNILLO DRYWALL # 8x1" </v>
          </cell>
        </row>
        <row r="577">
          <cell r="A577" t="str">
            <v xml:space="preserve">TORNILLO ESTUFA 5/32"x1/2" </v>
          </cell>
        </row>
        <row r="578">
          <cell r="A578" t="str">
            <v xml:space="preserve">TORNILLO LAMINA # 8x1" </v>
          </cell>
        </row>
        <row r="579">
          <cell r="A579" t="str">
            <v xml:space="preserve">TORNILLO PAN 8x1/2 TEKS 2 </v>
          </cell>
        </row>
        <row r="580">
          <cell r="A580" t="str">
            <v xml:space="preserve">TORNILLO PAN EXT. 8x1/2 DS-ZN </v>
          </cell>
        </row>
        <row r="581">
          <cell r="A581" t="str">
            <v xml:space="preserve">VASELINA </v>
          </cell>
        </row>
        <row r="582">
          <cell r="A582" t="str">
            <v xml:space="preserve">XL PEGANTE </v>
          </cell>
        </row>
        <row r="583">
          <cell r="A583" t="str">
            <v>MEDIDOR ELECTRONICO MULTIFUNCIONAL</v>
          </cell>
        </row>
        <row r="584">
          <cell r="A584" t="str">
            <v>BORNERA CORTOCIRCUITABLE LANDIS</v>
          </cell>
        </row>
        <row r="585">
          <cell r="A585" t="str">
            <v>TRANSFORMADORES DE CORRIENTE 200/5</v>
          </cell>
        </row>
        <row r="586">
          <cell r="A586" t="str">
            <v>PLAFON DE LOSA</v>
          </cell>
        </row>
        <row r="587">
          <cell r="A587" t="str">
            <v>PLAFON PLASTICO</v>
          </cell>
        </row>
        <row r="588">
          <cell r="A588" t="str">
            <v>Punta captadora de 5/8x60cm</v>
          </cell>
        </row>
        <row r="589">
          <cell r="A589" t="str">
            <v>Base para punta captadora</v>
          </cell>
        </row>
        <row r="590">
          <cell r="A590" t="str">
            <v xml:space="preserve">TUBO IMC 3/4"x3 MTS. </v>
          </cell>
        </row>
        <row r="591">
          <cell r="A591" t="str">
            <v>Medicion Puesta a tierra</v>
          </cell>
        </row>
        <row r="592">
          <cell r="A592" t="str">
            <v>SOLDADURA EXOTERMICA 90 G</v>
          </cell>
        </row>
        <row r="593">
          <cell r="A593" t="str">
            <v>SOLDADURA EXOTERMICA 115 G</v>
          </cell>
        </row>
        <row r="594">
          <cell r="A594" t="str">
            <v>SOLDADURA EXOTERMICA 150 G</v>
          </cell>
        </row>
        <row r="595">
          <cell r="A595" t="str">
            <v>GABINETES Y SUBESTACIONES</v>
          </cell>
        </row>
        <row r="596">
          <cell r="A596" t="str">
            <v>PLANTA EMERGENCIA 1000 KVA 208 V</v>
          </cell>
        </row>
        <row r="597">
          <cell r="A597" t="str">
            <v>PLANTA EMERGENCIA 60 KVA 208 V</v>
          </cell>
        </row>
        <row r="598">
          <cell r="A598" t="str">
            <v>TERMINALES PREMOLDEADAS TIPO INTERIOR 15KV</v>
          </cell>
        </row>
        <row r="599">
          <cell r="A599" t="str">
            <v>CELDA PARA TRAFO DE 1000 KVA</v>
          </cell>
        </row>
        <row r="600">
          <cell r="A600" t="str">
            <v>CELDA PARA SECCIONADOR 60A INCLUYE FUSIBLES TIPO HH 60A</v>
          </cell>
        </row>
        <row r="601">
          <cell r="A601" t="str">
            <v>TRANSFORMADOR SECO 1000 KVA</v>
          </cell>
        </row>
        <row r="602">
          <cell r="A602" t="str">
            <v>GABINETE GENERAL 208V, SEGÚN DIAGRAMA UNIFILAR</v>
          </cell>
        </row>
        <row r="603">
          <cell r="A603" t="str">
            <v xml:space="preserve">GABINETE MEDIDA Y PROTECCION 36 MEDIDORES TIPO PARILLA </v>
          </cell>
        </row>
        <row r="604">
          <cell r="A604" t="str">
            <v>GABINETE ZONAS COMUNES, SEGÚN DIAGRAMA UNIFILAR</v>
          </cell>
        </row>
        <row r="605">
          <cell r="A605" t="str">
            <v>TABLERO AUTOSOPORTADO, FABRICADO EN LÁMINA COLD ROLLED. PINTURA EN POLVO DE APLICACIÓN ELECTROSTÁTICA, COLOR RAL 7032. PROTECCION IP 20.</v>
          </cell>
        </row>
        <row r="606">
          <cell r="A606" t="str">
            <v xml:space="preserve">TC TIPO VENTANA 400/5A CALIBRADO </v>
          </cell>
        </row>
        <row r="607">
          <cell r="A607" t="str">
            <v xml:space="preserve">MEDIDOR ELECTRONICO MONOFASICO TRIFILAR 240V 5(60)A </v>
          </cell>
        </row>
        <row r="608">
          <cell r="A608" t="str">
            <v xml:space="preserve">MEDIDOR ELECTRONICO TRIFASICO 240V 5(100)A </v>
          </cell>
        </row>
        <row r="609">
          <cell r="A609" t="str">
            <v>BRK 3X(350-500)A 40KA/220V SCH CVS TMD500, LV563305</v>
          </cell>
        </row>
        <row r="610">
          <cell r="A610" t="str">
            <v xml:space="preserve">BORNERA DE INTERCONEXION CONTADORES </v>
          </cell>
        </row>
        <row r="611">
          <cell r="A611" t="str">
            <v>TABLERO PARA USO INTERIOR (IP 20), EN LÁMINA COLD ROLLED CALIBRE 18, CON BARRAJE EN COBRE ELECTROLÍTICO DE 520 A. TIPO ML DE 10 CIRCUITOS, BARRAS DE NEUTRO Y TIERRA AISLADAS Y
COMPLETAMENTE CABLEADO</v>
          </cell>
        </row>
        <row r="612">
          <cell r="A612" t="str">
            <v>BRK 3X30A 25KA/240V, 12.5KA/440V, SCH, EZC100N3030</v>
          </cell>
        </row>
        <row r="613">
          <cell r="A613" t="str">
            <v>BRK 3X50A 25KA/240V, 12.5KA/440V, SCH, EZC100N3050</v>
          </cell>
        </row>
        <row r="614">
          <cell r="A614" t="str">
            <v>BRK 3X80A 25KA/240V, 12.5KA/440V, SCH, EZC100N3080</v>
          </cell>
        </row>
        <row r="615">
          <cell r="A615" t="str">
            <v>BRK 3X125A 50KA/240V, 25KA/440V, SCH, EZC250N3125</v>
          </cell>
        </row>
        <row r="616">
          <cell r="A616" t="str">
            <v>CONTADOR ELECTRONICO 3F 20(100)A CALIBRADO</v>
          </cell>
        </row>
        <row r="617">
          <cell r="A617" t="str">
            <v>CONTADOR CICLOM. PARRILLA 20(100)A CALIBRADO</v>
          </cell>
        </row>
        <row r="618">
          <cell r="A618" t="str">
            <v>DPS OBO V25-B+C/3+NPE-FS 150</v>
          </cell>
        </row>
        <row r="619">
          <cell r="A619" t="str">
            <v xml:space="preserve">TABLERO PARA USO INTERIOR (IP 20) EN LÁMINA COLD ROLLED CALIBRE 18 CON BARRAJE EN COBRE ELECTROLÍTICO DE 250 A. </v>
          </cell>
        </row>
        <row r="620">
          <cell r="A620" t="str">
            <v>BRK 3X150A 50KA/240V, 25KA/440V, SCH, EZC250N3150</v>
          </cell>
        </row>
        <row r="621">
          <cell r="A621" t="str">
            <v>BRK 3X250A 50KA/240V, 25KA/440V, SCH, EZC250N3250</v>
          </cell>
        </row>
        <row r="622">
          <cell r="A622" t="str">
            <v>TABLERO PARA USO INTERIOR (IP 20) EN LÁMINA COLD ROLLED CALIBRE 18 CON BARRAJE EN COBRE ELECTROLÍTICO DE 170 A. TIPO ML DE 2 CIRCUITOS, CABLEADO DE CONTROL Y ACCESORIOS PARA TRANSFERENCIA AUTOMATICA</v>
          </cell>
        </row>
        <row r="623">
          <cell r="A623" t="str">
            <v>CONTACTOR 55A/AC3 220V MITSUBISHI SERIE S , S-N50</v>
          </cell>
        </row>
        <row r="624">
          <cell r="A624" t="str">
            <v>ENCLAV MEC PARA CONTACTOR SUNML21 MIT, UNML-21</v>
          </cell>
        </row>
        <row r="625">
          <cell r="A625" t="str">
            <v>UND DE TRANSFERENCIA AUT. DE CARGA 3F 220V VORKOM</v>
          </cell>
        </row>
        <row r="626">
          <cell r="A626" t="str">
            <v>BREAKER 3X32A MAGNETICO 3VT1703-2DB36</v>
          </cell>
        </row>
        <row r="627">
          <cell r="A627" t="str">
            <v>BREAKER 3X50A MAGNETICO 3VT1705-2DB36</v>
          </cell>
        </row>
        <row r="629">
          <cell r="A629" t="str">
            <v>ESTRUCTURAS LINEAS PRIMARIAS</v>
          </cell>
        </row>
        <row r="631">
          <cell r="A631" t="str">
            <v>PARARRAYOS 15 KV</v>
          </cell>
        </row>
        <row r="632">
          <cell r="A632" t="str">
            <v>CAJA PRIMARIA 15KV</v>
          </cell>
        </row>
        <row r="633">
          <cell r="A633" t="str">
            <v>CRUCETA METALICA 2.4 m</v>
          </cell>
        </row>
        <row r="634">
          <cell r="A634" t="str">
            <v>PIEAMIGO 48"</v>
          </cell>
        </row>
        <row r="635">
          <cell r="A635" t="str">
            <v>TORNILLO 1/2 x 38 mm</v>
          </cell>
        </row>
        <row r="636">
          <cell r="A636" t="str">
            <v xml:space="preserve">VARILLA COPPERWELD 5/8 2.4m </v>
          </cell>
        </row>
        <row r="637">
          <cell r="A637" t="str">
            <v>GRAPA COPPERWELD</v>
          </cell>
        </row>
        <row r="638">
          <cell r="A638" t="str">
            <v>TORNILLO ESPACIADOR 5/8 x 12"</v>
          </cell>
        </row>
        <row r="639">
          <cell r="A639" t="str">
            <v>COLLARIN 2 SALIDAS 8-9/230MM</v>
          </cell>
        </row>
        <row r="640">
          <cell r="A640" t="str">
            <v>CONECTOR TRANSVERSAL 1/0</v>
          </cell>
        </row>
        <row r="641">
          <cell r="A641" t="str">
            <v>FUSIBLE TIPO K</v>
          </cell>
        </row>
        <row r="642">
          <cell r="A642" t="str">
            <v>TERMINALES PREMOLDEADAS USO EXTERIOR</v>
          </cell>
        </row>
        <row r="643">
          <cell r="A643" t="str">
            <v xml:space="preserve">PERNO EN U </v>
          </cell>
        </row>
        <row r="644">
          <cell r="A644" t="str">
            <v>ESPIGO PARA CRUCETA METALICA 38 MM</v>
          </cell>
        </row>
        <row r="645">
          <cell r="A645" t="str">
            <v>AISLADOR PORCELANA TIPO PIN 13,2 KV</v>
          </cell>
        </row>
        <row r="646">
          <cell r="A646" t="str">
            <v>MANO DE OBRA ESTRIBO LINEA VIVA</v>
          </cell>
        </row>
        <row r="647">
          <cell r="A647" t="str">
            <v>CINTA BANDIT 5/8"</v>
          </cell>
        </row>
        <row r="648">
          <cell r="A648" t="str">
            <v>HEBILLA BANDIT 5/8"</v>
          </cell>
        </row>
        <row r="649">
          <cell r="A649" t="str">
            <v xml:space="preserve">CAPACETE 2" </v>
          </cell>
        </row>
        <row r="650">
          <cell r="A650" t="str">
            <v xml:space="preserve">CAPACETE 4" </v>
          </cell>
        </row>
        <row r="651">
          <cell r="A651" t="str">
            <v>PINTURA NARANJA AEROSOL</v>
          </cell>
        </row>
        <row r="654">
          <cell r="A654" t="str">
            <v xml:space="preserve">TUBO PVC DE 1 1/4"x3 MTS. </v>
          </cell>
        </row>
        <row r="655">
          <cell r="A655" t="str">
            <v>CABLE THHN/THWN # 4</v>
          </cell>
        </row>
        <row r="656">
          <cell r="A656" t="str">
            <v>Tablero monofasico de 2 ctos</v>
          </cell>
        </row>
        <row r="657">
          <cell r="A657" t="str">
            <v>Chazo Golpe C/tornillo 1/4*1 1/4"</v>
          </cell>
        </row>
        <row r="658">
          <cell r="A658" t="str">
            <v>CAJA DE EMPALME 20x20x15 Schneider</v>
          </cell>
        </row>
        <row r="659">
          <cell r="A659" t="str">
            <v>CAJA DE EMPALME 40x40x15 Schneider</v>
          </cell>
        </row>
        <row r="660">
          <cell r="A660" t="str">
            <v xml:space="preserve">Strep telefonico 100x120x15 </v>
          </cell>
        </row>
        <row r="661">
          <cell r="A661" t="str">
            <v>Caja telefonica 40x40x15</v>
          </cell>
        </row>
        <row r="662">
          <cell r="A662" t="str">
            <v xml:space="preserve">BREAKER ENCHUFABLE 1x15A </v>
          </cell>
        </row>
        <row r="663">
          <cell r="A663" t="str">
            <v xml:space="preserve">BREAKER ENCHUF. THQL 3x20A G.E. </v>
          </cell>
        </row>
        <row r="664">
          <cell r="A664" t="str">
            <v xml:space="preserve">BREAKER ENCHUF. 3x60A  </v>
          </cell>
        </row>
        <row r="665">
          <cell r="A665" t="str">
            <v xml:space="preserve">BREAKER ENCHUF. 3x100A  </v>
          </cell>
        </row>
        <row r="666">
          <cell r="A666" t="str">
            <v xml:space="preserve">BREAKER ENCHUF. 3x125A  </v>
          </cell>
        </row>
        <row r="667">
          <cell r="A667" t="str">
            <v>Caja para breaker industrial 44x23x24</v>
          </cell>
        </row>
        <row r="668">
          <cell r="A668" t="str">
            <v>Instalacion Luminarias</v>
          </cell>
        </row>
        <row r="669">
          <cell r="A669" t="str">
            <v xml:space="preserve">Cable XLPE Nº2 </v>
          </cell>
        </row>
        <row r="670">
          <cell r="A670" t="str">
            <v>Juego de conos premoldeados uso exterior</v>
          </cell>
        </row>
        <row r="671">
          <cell r="A671" t="str">
            <v>CABLE THHN/THWN # 250</v>
          </cell>
        </row>
        <row r="672">
          <cell r="A672" t="str">
            <v>CABLE THHN/THWN # 350</v>
          </cell>
        </row>
        <row r="673">
          <cell r="A673" t="str">
            <v>CABLE THHN/THWN # 500MCM</v>
          </cell>
        </row>
        <row r="674">
          <cell r="A674" t="str">
            <v>CABLE THHN/THWN # 3/0</v>
          </cell>
        </row>
        <row r="675">
          <cell r="A675" t="str">
            <v>CABLE DESNUDO 1/0</v>
          </cell>
        </row>
        <row r="676">
          <cell r="A676" t="str">
            <v>Soldadura exotermica 90G</v>
          </cell>
        </row>
        <row r="677">
          <cell r="A677" t="str">
            <v>Soporte tipo Snap de 36mm</v>
          </cell>
        </row>
        <row r="678">
          <cell r="A678" t="str">
            <v>Soporte para cables en tejado con altura de 0.066m.</v>
          </cell>
        </row>
        <row r="679">
          <cell r="A679" t="str">
            <v>Vestida primaria, valor global</v>
          </cell>
        </row>
        <row r="680">
          <cell r="A680" t="str">
            <v>Pararrayos 15KV</v>
          </cell>
        </row>
        <row r="681">
          <cell r="A681" t="str">
            <v>Caja primaria 15KV</v>
          </cell>
        </row>
        <row r="682">
          <cell r="A682" t="str">
            <v>Bajante primario en 3"</v>
          </cell>
        </row>
        <row r="683">
          <cell r="A683" t="str">
            <v>POSTE DE CONCERTO DE 12 METROS</v>
          </cell>
        </row>
        <row r="684">
          <cell r="A684" t="str">
            <v>POSTE EN FIBRA DE VIDRIO 12 M X 750 KGF</v>
          </cell>
        </row>
        <row r="685">
          <cell r="A685" t="str">
            <v>POSTE EN FIBRA DE VIDRIO 9 M POR 510 KGF</v>
          </cell>
        </row>
        <row r="686">
          <cell r="A686" t="str">
            <v>TRANSFORMADOR 3F 13.2KV-220/127V 112.5KV</v>
          </cell>
        </row>
        <row r="687">
          <cell r="A687" t="str">
            <v>PROTECTOR DE VIDA SILVESTRE PARA BUJES</v>
          </cell>
        </row>
        <row r="688">
          <cell r="A688" t="str">
            <v>CHEQUEO TRANSFORMADOR TRIFASICO EN POSTE</v>
          </cell>
        </row>
        <row r="689">
          <cell r="A689" t="str">
            <v>Luminaria fluorescente 60x60 4x17</v>
          </cell>
        </row>
      </sheetData>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Hoja1"/>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precios"/>
      <sheetName val="Ppto"/>
      <sheetName val="impresoras"/>
      <sheetName val="seguim"/>
      <sheetName val="Hoja2"/>
      <sheetName val="inventario"/>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ow r="7">
          <cell r="D7" t="str">
            <v>CANTIDAD EQUIPOS</v>
          </cell>
        </row>
      </sheetData>
      <sheetData sheetId="5"/>
      <sheetData sheetId="6"/>
      <sheetData sheetId="7"/>
      <sheetData sheetId="8"/>
      <sheetData sheetId="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DESPLEGABLE"/>
      <sheetName val="Hoja4"/>
    </sheetNames>
    <sheetDataSet>
      <sheetData sheetId="0">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refreshError="1"/>
      <sheetData sheetId="3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CONT_ADI"/>
      <sheetName val="aCCIDENTES%20DE%201995%20-%2019"/>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aCCIDENTES DE 1995 - 1996.xls]"/>
      <sheetName val="Res-Accide-1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PUNITARIOS%20PARA%20241201%202S"/>
      <sheetName val="TARIFAS"/>
      <sheetName val="TRANSPORTE"/>
      <sheetName val="PRECIOS"/>
      <sheetName val="PREACTA 6"/>
      <sheetName val="TABLA 2008"/>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42"/>
  <sheetViews>
    <sheetView topLeftCell="A26" workbookViewId="0">
      <selection activeCell="E40" sqref="E40:F42"/>
    </sheetView>
  </sheetViews>
  <sheetFormatPr baseColWidth="10" defaultRowHeight="15"/>
  <cols>
    <col min="1" max="1" width="17.85546875" customWidth="1"/>
    <col min="2" max="2" width="20.42578125" customWidth="1"/>
    <col min="3" max="3" width="33.7109375" customWidth="1"/>
    <col min="4" max="4" width="38.7109375" customWidth="1"/>
    <col min="5" max="5" width="30.5703125" bestFit="1" customWidth="1"/>
    <col min="6" max="6" width="16.85546875" customWidth="1"/>
  </cols>
  <sheetData>
    <row r="1" spans="1:6" ht="15" customHeight="1">
      <c r="A1" s="125" t="s">
        <v>28</v>
      </c>
      <c r="B1" s="125"/>
      <c r="C1" s="125"/>
      <c r="D1" s="125"/>
      <c r="E1" s="125"/>
      <c r="F1" s="92"/>
    </row>
    <row r="2" spans="1:6" ht="25.5">
      <c r="A2" s="87" t="s">
        <v>29</v>
      </c>
      <c r="B2" s="87" t="s">
        <v>27</v>
      </c>
      <c r="C2" s="87" t="s">
        <v>6</v>
      </c>
      <c r="D2" s="88" t="s">
        <v>30</v>
      </c>
      <c r="E2" s="88" t="s">
        <v>31</v>
      </c>
      <c r="F2" s="92"/>
    </row>
    <row r="3" spans="1:6" ht="30">
      <c r="A3" s="123">
        <v>20220000646</v>
      </c>
      <c r="B3" s="92" t="s">
        <v>126</v>
      </c>
      <c r="C3" s="92" t="s">
        <v>124</v>
      </c>
      <c r="D3" s="92" t="s">
        <v>33</v>
      </c>
      <c r="E3" s="93">
        <f>+'PRESUPUESTO OFICIAL CONSOLID'!D25</f>
        <v>124989581</v>
      </c>
      <c r="F3" s="92"/>
    </row>
    <row r="4" spans="1:6" ht="45">
      <c r="A4" s="123"/>
      <c r="B4" s="92" t="s">
        <v>127</v>
      </c>
      <c r="C4" s="92" t="s">
        <v>125</v>
      </c>
      <c r="D4" s="92" t="s">
        <v>32</v>
      </c>
      <c r="E4" s="93">
        <f>+'PPTO OF DETALLADO'!H16</f>
        <v>37800000</v>
      </c>
      <c r="F4" s="92"/>
    </row>
    <row r="5" spans="1:6" ht="32.25" customHeight="1">
      <c r="A5" s="124" t="s">
        <v>34</v>
      </c>
      <c r="B5" s="124"/>
      <c r="C5" s="124"/>
      <c r="D5" s="94"/>
      <c r="E5" s="94">
        <f>ROUND(SUM(E3:E4),0)</f>
        <v>162789581</v>
      </c>
      <c r="F5" s="92"/>
    </row>
    <row r="7" spans="1:6">
      <c r="A7" s="87" t="s">
        <v>120</v>
      </c>
      <c r="B7" s="87" t="s">
        <v>121</v>
      </c>
      <c r="C7" s="87" t="s">
        <v>122</v>
      </c>
      <c r="D7" s="87" t="s">
        <v>123</v>
      </c>
    </row>
    <row r="8" spans="1:6">
      <c r="A8" s="89">
        <v>1000000</v>
      </c>
      <c r="B8">
        <v>2022</v>
      </c>
      <c r="C8" s="90">
        <f>+E5</f>
        <v>162789581</v>
      </c>
      <c r="D8">
        <f>+C8/A8</f>
        <v>162.789581</v>
      </c>
    </row>
    <row r="40" spans="5:6" ht="30.75" customHeight="1">
      <c r="E40" s="118" t="s">
        <v>137</v>
      </c>
      <c r="F40" s="116">
        <f>+E5</f>
        <v>162789581</v>
      </c>
    </row>
    <row r="41" spans="5:6" ht="30.75" customHeight="1">
      <c r="E41" s="118" t="s">
        <v>138</v>
      </c>
      <c r="F41" s="117">
        <v>0</v>
      </c>
    </row>
    <row r="42" spans="5:6" ht="30.75" customHeight="1">
      <c r="E42" s="118" t="s">
        <v>139</v>
      </c>
      <c r="F42" s="116">
        <f>+F40</f>
        <v>162789581</v>
      </c>
    </row>
  </sheetData>
  <mergeCells count="3">
    <mergeCell ref="A3:A4"/>
    <mergeCell ref="A5:C5"/>
    <mergeCell ref="A1:E1"/>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1:J46"/>
  <sheetViews>
    <sheetView showGridLines="0" topLeftCell="A7" zoomScaleNormal="100" workbookViewId="0">
      <selection activeCell="E18" sqref="E18"/>
    </sheetView>
  </sheetViews>
  <sheetFormatPr baseColWidth="10" defaultRowHeight="15"/>
  <cols>
    <col min="1" max="1" width="48.7109375" customWidth="1"/>
    <col min="2" max="2" width="20" customWidth="1"/>
    <col min="3" max="3" width="16.140625" customWidth="1"/>
    <col min="4" max="4" width="22.140625" customWidth="1"/>
    <col min="5" max="5" width="22.28515625" customWidth="1"/>
    <col min="6" max="6" width="16" bestFit="1" customWidth="1"/>
    <col min="7" max="7" width="14.140625" bestFit="1" customWidth="1"/>
    <col min="8" max="8" width="26.85546875" customWidth="1"/>
    <col min="9" max="9" width="12.5703125" bestFit="1" customWidth="1"/>
    <col min="10" max="10" width="16.28515625" bestFit="1" customWidth="1"/>
    <col min="15" max="15" width="13.140625" bestFit="1" customWidth="1"/>
  </cols>
  <sheetData>
    <row r="1" spans="1:5">
      <c r="A1" s="140" t="s">
        <v>35</v>
      </c>
      <c r="B1" s="141"/>
      <c r="C1" s="141"/>
      <c r="D1" s="141"/>
      <c r="E1" s="142"/>
    </row>
    <row r="2" spans="1:5">
      <c r="A2" s="143" t="s">
        <v>36</v>
      </c>
      <c r="B2" s="144"/>
      <c r="C2" s="144"/>
      <c r="D2" s="144"/>
      <c r="E2" s="145"/>
    </row>
    <row r="3" spans="1:5" ht="34.5" customHeight="1">
      <c r="A3" s="143" t="s">
        <v>140</v>
      </c>
      <c r="B3" s="144"/>
      <c r="C3" s="144"/>
      <c r="D3" s="144"/>
      <c r="E3" s="145"/>
    </row>
    <row r="4" spans="1:5" ht="45" customHeight="1">
      <c r="A4" s="146" t="s">
        <v>143</v>
      </c>
      <c r="B4" s="147"/>
      <c r="C4" s="147"/>
      <c r="D4" s="147"/>
      <c r="E4" s="148"/>
    </row>
    <row r="5" spans="1:5">
      <c r="A5" s="10"/>
      <c r="B5" s="11"/>
      <c r="C5" s="11"/>
      <c r="D5" s="11"/>
      <c r="E5" s="12"/>
    </row>
    <row r="6" spans="1:5" ht="15.75" customHeight="1">
      <c r="A6" s="149" t="s">
        <v>141</v>
      </c>
      <c r="B6" s="150"/>
      <c r="C6" s="150"/>
      <c r="D6" s="150"/>
      <c r="E6" s="151"/>
    </row>
    <row r="7" spans="1:5" ht="15.75" thickBot="1"/>
    <row r="8" spans="1:5" ht="35.25" customHeight="1" thickTop="1" thickBot="1">
      <c r="A8" s="133" t="s">
        <v>37</v>
      </c>
      <c r="B8" s="134"/>
      <c r="C8" s="135"/>
      <c r="D8" s="13" t="s">
        <v>38</v>
      </c>
      <c r="E8" s="13" t="s">
        <v>39</v>
      </c>
    </row>
    <row r="9" spans="1:5" ht="16.5" thickTop="1" thickBot="1">
      <c r="A9" s="136"/>
      <c r="B9" s="137"/>
      <c r="C9" s="138"/>
      <c r="D9" s="14">
        <f>+'PPTO OF DETALLADO'!I35</f>
        <v>162789581</v>
      </c>
      <c r="E9" s="15">
        <v>0.12</v>
      </c>
    </row>
    <row r="10" spans="1:5" ht="16.5" thickTop="1" thickBot="1"/>
    <row r="11" spans="1:5" ht="33.75" customHeight="1" thickTop="1" thickBot="1">
      <c r="A11" s="139" t="s">
        <v>40</v>
      </c>
      <c r="B11" s="139"/>
      <c r="C11" s="16" t="s">
        <v>41</v>
      </c>
      <c r="D11" s="16" t="s">
        <v>42</v>
      </c>
      <c r="E11" s="13" t="s">
        <v>38</v>
      </c>
    </row>
    <row r="12" spans="1:5" ht="16.5" thickTop="1" thickBot="1">
      <c r="A12" s="139"/>
      <c r="B12" s="139"/>
      <c r="C12" s="17">
        <f>+'PPTO OF DETALLADO'!F35</f>
        <v>145347840</v>
      </c>
      <c r="D12" s="18">
        <v>0.12</v>
      </c>
      <c r="E12" s="17">
        <f>+D9</f>
        <v>162789581</v>
      </c>
    </row>
    <row r="13" spans="1:5" ht="16.5" thickTop="1" thickBot="1"/>
    <row r="14" spans="1:5" ht="16.5" thickTop="1" thickBot="1">
      <c r="A14" s="152" t="s">
        <v>43</v>
      </c>
      <c r="B14" s="152"/>
      <c r="C14" s="152"/>
      <c r="D14" s="152"/>
      <c r="E14" s="152"/>
    </row>
    <row r="15" spans="1:5" ht="20.25" customHeight="1" thickTop="1" thickBot="1">
      <c r="A15" s="153" t="s">
        <v>44</v>
      </c>
      <c r="B15" s="154" t="s">
        <v>41</v>
      </c>
      <c r="C15" s="19" t="s">
        <v>39</v>
      </c>
      <c r="D15" s="155" t="s">
        <v>38</v>
      </c>
      <c r="E15" s="139" t="s">
        <v>45</v>
      </c>
    </row>
    <row r="16" spans="1:5" ht="23.25" customHeight="1" thickTop="1" thickBot="1">
      <c r="A16" s="153"/>
      <c r="B16" s="154"/>
      <c r="C16" s="20">
        <v>0.12</v>
      </c>
      <c r="D16" s="155"/>
      <c r="E16" s="139"/>
    </row>
    <row r="17" spans="1:10" ht="78" thickTop="1" thickBot="1">
      <c r="A17" s="119" t="s">
        <v>46</v>
      </c>
      <c r="B17" s="21">
        <f>+'PPTO OF DETALLADO'!F14</f>
        <v>18750000</v>
      </c>
      <c r="C17" s="22">
        <f>+B17*$C$16</f>
        <v>2250000</v>
      </c>
      <c r="D17" s="23">
        <f>+B17+C17</f>
        <v>21000000</v>
      </c>
      <c r="E17" s="24" t="s">
        <v>130</v>
      </c>
    </row>
    <row r="18" spans="1:10" ht="78" thickTop="1" thickBot="1">
      <c r="A18" s="119" t="s">
        <v>76</v>
      </c>
      <c r="B18" s="25">
        <f>+'PPTO OF DETALLADO'!F15</f>
        <v>15000000</v>
      </c>
      <c r="C18" s="22">
        <f t="shared" ref="C18:C19" si="0">+B18*$C$16</f>
        <v>1800000</v>
      </c>
      <c r="D18" s="23">
        <f t="shared" ref="D18:D19" si="1">+B18+C18</f>
        <v>16800000</v>
      </c>
      <c r="E18" s="24" t="s">
        <v>130</v>
      </c>
    </row>
    <row r="19" spans="1:10" ht="78" thickTop="1" thickBot="1">
      <c r="A19" s="119" t="s">
        <v>77</v>
      </c>
      <c r="B19" s="26">
        <f>+'PPTO OF DETALLADO'!F30</f>
        <v>111597840</v>
      </c>
      <c r="C19" s="22">
        <f t="shared" si="0"/>
        <v>13391740.799999999</v>
      </c>
      <c r="D19" s="23">
        <f t="shared" si="1"/>
        <v>124989580.8</v>
      </c>
      <c r="E19" s="24" t="s">
        <v>131</v>
      </c>
    </row>
    <row r="20" spans="1:10" ht="23.25" customHeight="1" thickTop="1" thickBot="1">
      <c r="A20" s="27" t="s">
        <v>26</v>
      </c>
      <c r="B20" s="28">
        <f>SUM(B17:B19)</f>
        <v>145347840</v>
      </c>
      <c r="C20" s="28">
        <f>SUM(C16:C19)</f>
        <v>17441740.919999998</v>
      </c>
      <c r="D20" s="28">
        <f>ROUND(SUM(D17:D19),0)</f>
        <v>162789581</v>
      </c>
      <c r="E20" s="24"/>
    </row>
    <row r="21" spans="1:10" ht="16.5" thickTop="1" thickBot="1"/>
    <row r="22" spans="1:10" ht="16.5" thickTop="1" thickBot="1">
      <c r="A22" s="152" t="s">
        <v>78</v>
      </c>
      <c r="B22" s="152"/>
      <c r="C22" s="152"/>
      <c r="D22" s="152"/>
      <c r="E22" s="152"/>
      <c r="H22" s="9"/>
      <c r="I22" s="9"/>
      <c r="J22" s="9"/>
    </row>
    <row r="23" spans="1:10" ht="39.75" thickTop="1" thickBot="1">
      <c r="A23" s="156" t="s">
        <v>79</v>
      </c>
      <c r="B23" s="156"/>
      <c r="C23" s="156"/>
      <c r="D23" s="19" t="s">
        <v>38</v>
      </c>
      <c r="E23" s="19" t="s">
        <v>45</v>
      </c>
      <c r="H23" s="9"/>
      <c r="I23" s="9"/>
      <c r="J23" s="9"/>
    </row>
    <row r="24" spans="1:10" ht="61.5" thickTop="1" thickBot="1">
      <c r="A24" s="157" t="s">
        <v>132</v>
      </c>
      <c r="B24" s="157"/>
      <c r="C24" s="157"/>
      <c r="D24" s="23">
        <f>+'PPTO OF DETALLADO'!H16</f>
        <v>37800000</v>
      </c>
      <c r="E24" s="120" t="s">
        <v>130</v>
      </c>
      <c r="H24" s="9"/>
      <c r="I24" s="9"/>
      <c r="J24" s="9"/>
    </row>
    <row r="25" spans="1:10" ht="61.5" thickTop="1" thickBot="1">
      <c r="A25" s="157" t="s">
        <v>133</v>
      </c>
      <c r="B25" s="157"/>
      <c r="C25" s="157"/>
      <c r="D25" s="23">
        <f>+'PPTO OF DETALLADO'!H30</f>
        <v>124989581</v>
      </c>
      <c r="E25" s="120" t="s">
        <v>131</v>
      </c>
      <c r="H25" s="9"/>
      <c r="I25" s="9"/>
      <c r="J25" s="9"/>
    </row>
    <row r="26" spans="1:10" ht="25.5" thickTop="1" thickBot="1">
      <c r="A26" s="153" t="s">
        <v>26</v>
      </c>
      <c r="B26" s="153"/>
      <c r="C26" s="153"/>
      <c r="D26" s="23">
        <f>ROUND(SUM(D24:D25),0)</f>
        <v>162789581</v>
      </c>
      <c r="E26" s="120" t="s">
        <v>129</v>
      </c>
    </row>
    <row r="27" spans="1:10" ht="16.5" thickTop="1" thickBot="1"/>
    <row r="28" spans="1:10" ht="16.5" thickTop="1" thickBot="1">
      <c r="A28" s="152" t="s">
        <v>80</v>
      </c>
      <c r="B28" s="152"/>
      <c r="C28" s="152"/>
      <c r="D28" s="152"/>
      <c r="E28" s="152"/>
    </row>
    <row r="29" spans="1:10" ht="39.75" thickTop="1" thickBot="1">
      <c r="A29" s="158" t="s">
        <v>81</v>
      </c>
      <c r="B29" s="158"/>
      <c r="C29" s="158"/>
      <c r="D29" s="51" t="s">
        <v>38</v>
      </c>
      <c r="E29" s="52" t="s">
        <v>45</v>
      </c>
    </row>
    <row r="30" spans="1:10" ht="16.5" thickTop="1" thickBot="1">
      <c r="A30" s="53" t="s">
        <v>82</v>
      </c>
      <c r="B30" s="54"/>
      <c r="C30" s="54"/>
      <c r="D30" s="54"/>
      <c r="E30" s="55"/>
    </row>
    <row r="31" spans="1:10" ht="16.5" thickTop="1" thickBot="1">
      <c r="A31" s="159" t="s">
        <v>83</v>
      </c>
      <c r="B31" s="161" t="s">
        <v>84</v>
      </c>
      <c r="C31" s="161"/>
      <c r="D31" s="56">
        <f>+'PPTO OF DETALLADO'!H14</f>
        <v>21000000</v>
      </c>
      <c r="E31" s="57"/>
    </row>
    <row r="32" spans="1:10" ht="16.5" thickTop="1" thickBot="1">
      <c r="A32" s="160"/>
      <c r="B32" s="162" t="s">
        <v>144</v>
      </c>
      <c r="C32" s="162"/>
      <c r="D32" s="64">
        <f>+'PPTO OF DETALLADO'!H15</f>
        <v>16800000</v>
      </c>
      <c r="E32" s="24"/>
    </row>
    <row r="33" spans="1:5" ht="47.25" customHeight="1" thickTop="1" thickBot="1">
      <c r="A33" s="163" t="s">
        <v>128</v>
      </c>
      <c r="B33" s="163"/>
      <c r="C33" s="163"/>
      <c r="D33" s="59">
        <f>SUM(D31:D32)</f>
        <v>37800000</v>
      </c>
      <c r="E33" s="60"/>
    </row>
    <row r="34" spans="1:5" ht="16.5" thickTop="1" thickBot="1">
      <c r="A34" s="53" t="s">
        <v>85</v>
      </c>
      <c r="B34" s="54"/>
      <c r="C34" s="54"/>
      <c r="D34" s="54"/>
      <c r="E34" s="55"/>
    </row>
    <row r="35" spans="1:5" ht="35.25" customHeight="1" thickTop="1" thickBot="1">
      <c r="A35" s="164" t="s">
        <v>86</v>
      </c>
      <c r="B35" s="164"/>
      <c r="C35" s="164"/>
      <c r="D35" s="58">
        <f>+'PPTO OF DETALLADO'!H30</f>
        <v>124989581</v>
      </c>
      <c r="E35" s="24"/>
    </row>
    <row r="36" spans="1:5" ht="48.75" customHeight="1" thickTop="1" thickBot="1">
      <c r="A36" s="163" t="s">
        <v>87</v>
      </c>
      <c r="B36" s="163"/>
      <c r="C36" s="163"/>
      <c r="D36" s="61">
        <f>+D35</f>
        <v>124989581</v>
      </c>
      <c r="E36" s="62"/>
    </row>
    <row r="37" spans="1:5" ht="23.25" customHeight="1" thickTop="1" thickBot="1">
      <c r="A37" s="165" t="s">
        <v>26</v>
      </c>
      <c r="B37" s="165"/>
      <c r="C37" s="165"/>
      <c r="D37" s="61">
        <f>ROUND(D33+D36,0)</f>
        <v>162789581</v>
      </c>
      <c r="E37" s="62"/>
    </row>
    <row r="38" spans="1:5" ht="16.5" thickTop="1" thickBot="1"/>
    <row r="39" spans="1:5" ht="16.5" thickTop="1" thickBot="1">
      <c r="A39" s="166" t="s">
        <v>88</v>
      </c>
      <c r="B39" s="166"/>
      <c r="C39" s="166"/>
      <c r="D39" s="166"/>
      <c r="E39" s="166"/>
    </row>
    <row r="40" spans="1:5" ht="36" customHeight="1" thickTop="1" thickBot="1">
      <c r="A40" s="131" t="s">
        <v>0</v>
      </c>
      <c r="B40" s="131"/>
      <c r="C40" s="63" t="s">
        <v>89</v>
      </c>
      <c r="D40" s="16" t="s">
        <v>90</v>
      </c>
      <c r="E40" s="29" t="s">
        <v>45</v>
      </c>
    </row>
    <row r="41" spans="1:5" ht="33" customHeight="1" thickTop="1" thickBot="1">
      <c r="A41" s="132"/>
      <c r="B41" s="132"/>
      <c r="C41" s="64">
        <f>+'PPTO OF DETALLADO'!F15</f>
        <v>15000000</v>
      </c>
      <c r="D41" s="58">
        <f>+'PPTO OF DETALLADO'!H15</f>
        <v>16800000</v>
      </c>
      <c r="E41" s="24"/>
    </row>
    <row r="42" spans="1:5" ht="15.75" thickTop="1"/>
    <row r="43" spans="1:5" ht="39" customHeight="1">
      <c r="A43" s="129" t="s">
        <v>91</v>
      </c>
      <c r="B43" s="130"/>
      <c r="C43" s="130"/>
      <c r="D43" s="130"/>
      <c r="E43" s="130"/>
    </row>
    <row r="44" spans="1:5" ht="103.5" customHeight="1">
      <c r="A44" s="126" t="s">
        <v>118</v>
      </c>
      <c r="B44" s="127"/>
      <c r="C44" s="127"/>
      <c r="D44" s="127"/>
      <c r="E44" s="128"/>
    </row>
    <row r="45" spans="1:5" ht="99" customHeight="1">
      <c r="A45" s="126" t="s">
        <v>145</v>
      </c>
      <c r="B45" s="127"/>
      <c r="C45" s="127"/>
      <c r="D45" s="127"/>
      <c r="E45" s="128"/>
    </row>
    <row r="46" spans="1:5" ht="24.75" customHeight="1">
      <c r="A46" s="126" t="s">
        <v>146</v>
      </c>
      <c r="B46" s="127"/>
      <c r="C46" s="127"/>
      <c r="D46" s="127"/>
      <c r="E46" s="128"/>
    </row>
  </sheetData>
  <mergeCells count="33">
    <mergeCell ref="A33:C33"/>
    <mergeCell ref="A35:C35"/>
    <mergeCell ref="A36:C36"/>
    <mergeCell ref="A37:C37"/>
    <mergeCell ref="A39:E39"/>
    <mergeCell ref="A28:E28"/>
    <mergeCell ref="A29:C29"/>
    <mergeCell ref="A31:A32"/>
    <mergeCell ref="B31:C31"/>
    <mergeCell ref="B32:C32"/>
    <mergeCell ref="A22:E22"/>
    <mergeCell ref="A23:C23"/>
    <mergeCell ref="A24:C24"/>
    <mergeCell ref="A25:C25"/>
    <mergeCell ref="A26:C26"/>
    <mergeCell ref="A14:E14"/>
    <mergeCell ref="A15:A16"/>
    <mergeCell ref="B15:B16"/>
    <mergeCell ref="D15:D16"/>
    <mergeCell ref="E15:E16"/>
    <mergeCell ref="A8:C9"/>
    <mergeCell ref="A11:B12"/>
    <mergeCell ref="A1:E1"/>
    <mergeCell ref="A2:E2"/>
    <mergeCell ref="A3:E3"/>
    <mergeCell ref="A4:E4"/>
    <mergeCell ref="A6:E6"/>
    <mergeCell ref="A46:E46"/>
    <mergeCell ref="A43:E43"/>
    <mergeCell ref="A40:B40"/>
    <mergeCell ref="A41:B41"/>
    <mergeCell ref="A44:E44"/>
    <mergeCell ref="A45:E45"/>
  </mergeCells>
  <pageMargins left="0.31496062992125984" right="0.31496062992125984" top="0.41" bottom="0.35" header="0.31496062992125984" footer="0.24"/>
  <pageSetup scale="75"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P61"/>
  <sheetViews>
    <sheetView showGridLines="0" tabSelected="1" topLeftCell="A28" workbookViewId="0">
      <selection activeCell="L35" sqref="L35"/>
    </sheetView>
  </sheetViews>
  <sheetFormatPr baseColWidth="10" defaultRowHeight="15"/>
  <cols>
    <col min="1" max="1" width="5.85546875" customWidth="1"/>
    <col min="2" max="2" width="28.28515625" customWidth="1"/>
    <col min="5" max="5" width="15.140625" bestFit="1" customWidth="1"/>
    <col min="6" max="6" width="15.42578125" bestFit="1" customWidth="1"/>
    <col min="7" max="7" width="14.140625" bestFit="1" customWidth="1"/>
    <col min="8" max="8" width="15.140625" bestFit="1" customWidth="1"/>
    <col min="9" max="9" width="16.5703125" customWidth="1"/>
    <col min="19" max="19" width="42.42578125" customWidth="1"/>
  </cols>
  <sheetData>
    <row r="1" spans="1:14">
      <c r="A1" s="171" t="s">
        <v>35</v>
      </c>
      <c r="B1" s="172"/>
      <c r="C1" s="172"/>
      <c r="D1" s="172"/>
      <c r="E1" s="172"/>
      <c r="F1" s="172"/>
      <c r="G1" s="172"/>
      <c r="H1" s="172"/>
      <c r="I1" s="173"/>
    </row>
    <row r="2" spans="1:14">
      <c r="A2" s="174" t="s">
        <v>142</v>
      </c>
      <c r="B2" s="175"/>
      <c r="C2" s="175"/>
      <c r="D2" s="175"/>
      <c r="E2" s="175"/>
      <c r="F2" s="175"/>
      <c r="G2" s="175"/>
      <c r="H2" s="175"/>
      <c r="I2" s="176"/>
    </row>
    <row r="3" spans="1:14">
      <c r="A3" s="174" t="s">
        <v>36</v>
      </c>
      <c r="B3" s="175"/>
      <c r="C3" s="175"/>
      <c r="D3" s="175"/>
      <c r="E3" s="175"/>
      <c r="F3" s="175"/>
      <c r="G3" s="175"/>
      <c r="H3" s="175"/>
      <c r="I3" s="176"/>
    </row>
    <row r="4" spans="1:14">
      <c r="A4" s="174" t="s">
        <v>47</v>
      </c>
      <c r="B4" s="175"/>
      <c r="C4" s="175"/>
      <c r="D4" s="175"/>
      <c r="E4" s="175"/>
      <c r="F4" s="175"/>
      <c r="G4" s="175"/>
      <c r="H4" s="175"/>
      <c r="I4" s="176"/>
    </row>
    <row r="5" spans="1:14" ht="44.25" customHeight="1">
      <c r="A5" s="174" t="s">
        <v>143</v>
      </c>
      <c r="B5" s="175"/>
      <c r="C5" s="175"/>
      <c r="D5" s="175"/>
      <c r="E5" s="175"/>
      <c r="F5" s="175"/>
      <c r="G5" s="175"/>
      <c r="H5" s="175"/>
      <c r="I5" s="176"/>
    </row>
    <row r="6" spans="1:14">
      <c r="A6" s="177" t="s">
        <v>48</v>
      </c>
      <c r="B6" s="178"/>
      <c r="C6" s="178"/>
      <c r="D6" s="178"/>
      <c r="E6" s="178"/>
      <c r="F6" s="178"/>
      <c r="G6" s="178"/>
      <c r="H6" s="178"/>
      <c r="I6" s="179"/>
    </row>
    <row r="8" spans="1:14" ht="27" customHeight="1">
      <c r="A8" s="180" t="s">
        <v>49</v>
      </c>
      <c r="B8" s="180" t="s">
        <v>50</v>
      </c>
      <c r="C8" s="30" t="s">
        <v>51</v>
      </c>
      <c r="D8" s="31" t="s">
        <v>52</v>
      </c>
      <c r="E8" s="30" t="s">
        <v>53</v>
      </c>
      <c r="F8" s="181" t="s">
        <v>54</v>
      </c>
      <c r="G8" s="32" t="s">
        <v>55</v>
      </c>
      <c r="H8" s="181" t="s">
        <v>56</v>
      </c>
      <c r="I8" s="182" t="s">
        <v>57</v>
      </c>
    </row>
    <row r="9" spans="1:14" ht="27" customHeight="1">
      <c r="A9" s="180"/>
      <c r="B9" s="180"/>
      <c r="C9" s="33" t="s">
        <v>58</v>
      </c>
      <c r="D9" s="33" t="s">
        <v>59</v>
      </c>
      <c r="E9" s="34" t="s">
        <v>60</v>
      </c>
      <c r="F9" s="181"/>
      <c r="G9" s="35">
        <v>0.12</v>
      </c>
      <c r="H9" s="181"/>
      <c r="I9" s="183"/>
    </row>
    <row r="10" spans="1:14">
      <c r="A10" s="168" t="s">
        <v>61</v>
      </c>
      <c r="B10" s="169"/>
      <c r="C10" s="169"/>
      <c r="D10" s="169"/>
      <c r="E10" s="169"/>
      <c r="F10" s="169"/>
      <c r="G10" s="169"/>
      <c r="H10" s="169"/>
      <c r="I10" s="170"/>
    </row>
    <row r="11" spans="1:14">
      <c r="A11" s="184" t="s">
        <v>62</v>
      </c>
      <c r="B11" s="184"/>
      <c r="C11" s="184"/>
      <c r="D11" s="184"/>
      <c r="E11" s="184"/>
      <c r="F11" s="184"/>
      <c r="G11" s="184"/>
      <c r="H11" s="184"/>
      <c r="I11" s="36"/>
    </row>
    <row r="12" spans="1:14" ht="102">
      <c r="A12" s="38">
        <v>1</v>
      </c>
      <c r="B12" s="43" t="s">
        <v>1</v>
      </c>
      <c r="C12" s="38">
        <v>1</v>
      </c>
      <c r="D12" s="38">
        <v>1</v>
      </c>
      <c r="E12" s="84">
        <v>9000000</v>
      </c>
      <c r="F12" s="44">
        <f>+E12*D12*C12</f>
        <v>9000000</v>
      </c>
      <c r="G12" s="44">
        <f>+F12*$G$9</f>
        <v>1080000</v>
      </c>
      <c r="H12" s="44">
        <f>+G12+F12</f>
        <v>10080000</v>
      </c>
      <c r="I12" s="38" t="s">
        <v>135</v>
      </c>
    </row>
    <row r="13" spans="1:14" ht="38.25">
      <c r="A13" s="38">
        <v>2</v>
      </c>
      <c r="B13" s="43" t="s">
        <v>3</v>
      </c>
      <c r="C13" s="38">
        <v>13</v>
      </c>
      <c r="D13" s="38">
        <v>1</v>
      </c>
      <c r="E13" s="84">
        <v>750000</v>
      </c>
      <c r="F13" s="44">
        <f>+E13*D13*C13</f>
        <v>9750000</v>
      </c>
      <c r="G13" s="44">
        <f>+F13*$G$9</f>
        <v>1170000</v>
      </c>
      <c r="H13" s="44">
        <f>+G13+F13</f>
        <v>10920000</v>
      </c>
      <c r="I13" s="38" t="s">
        <v>135</v>
      </c>
    </row>
    <row r="14" spans="1:14" ht="72.75" customHeight="1">
      <c r="A14" s="185" t="s">
        <v>64</v>
      </c>
      <c r="B14" s="185"/>
      <c r="C14" s="185"/>
      <c r="D14" s="185"/>
      <c r="E14" s="185"/>
      <c r="F14" s="37">
        <f>SUM(F12:F13)</f>
        <v>18750000</v>
      </c>
      <c r="G14" s="37">
        <f>SUM(G12:G13)</f>
        <v>2250000</v>
      </c>
      <c r="H14" s="37">
        <f>SUM(H12:H13)</f>
        <v>21000000</v>
      </c>
      <c r="I14" s="38" t="s">
        <v>135</v>
      </c>
      <c r="J14" s="167"/>
      <c r="K14" s="167"/>
      <c r="L14" s="167"/>
      <c r="M14" s="167"/>
      <c r="N14" s="167"/>
    </row>
    <row r="15" spans="1:14" ht="27" customHeight="1">
      <c r="A15" s="186" t="s">
        <v>63</v>
      </c>
      <c r="B15" s="186"/>
      <c r="C15" s="186"/>
      <c r="D15" s="186"/>
      <c r="E15" s="186"/>
      <c r="F15" s="39">
        <v>15000000</v>
      </c>
      <c r="G15" s="40">
        <f>ROUND(F15*0.12,0)</f>
        <v>1800000</v>
      </c>
      <c r="H15" s="40">
        <f t="shared" ref="H15" si="0">+F15+G15</f>
        <v>16800000</v>
      </c>
      <c r="I15" s="38" t="s">
        <v>135</v>
      </c>
    </row>
    <row r="16" spans="1:14" ht="41.25" customHeight="1">
      <c r="A16" s="187" t="s">
        <v>65</v>
      </c>
      <c r="B16" s="187"/>
      <c r="C16" s="187"/>
      <c r="D16" s="187"/>
      <c r="E16" s="187"/>
      <c r="F16" s="41">
        <f>+F14+F15</f>
        <v>33750000</v>
      </c>
      <c r="G16" s="41">
        <f t="shared" ref="G16:H16" si="1">+G14+G15</f>
        <v>4050000</v>
      </c>
      <c r="H16" s="41">
        <f t="shared" si="1"/>
        <v>37800000</v>
      </c>
      <c r="I16" s="115" t="s">
        <v>135</v>
      </c>
    </row>
    <row r="18" spans="1:16" ht="24">
      <c r="A18" s="180" t="s">
        <v>49</v>
      </c>
      <c r="B18" s="188" t="s">
        <v>50</v>
      </c>
      <c r="C18" s="190" t="s">
        <v>66</v>
      </c>
      <c r="D18" s="32" t="s">
        <v>67</v>
      </c>
      <c r="E18" s="30" t="s">
        <v>53</v>
      </c>
      <c r="F18" s="181" t="s">
        <v>54</v>
      </c>
      <c r="G18" s="32" t="s">
        <v>55</v>
      </c>
      <c r="H18" s="181" t="s">
        <v>56</v>
      </c>
      <c r="I18" s="182" t="s">
        <v>57</v>
      </c>
    </row>
    <row r="19" spans="1:16">
      <c r="A19" s="180"/>
      <c r="B19" s="189"/>
      <c r="C19" s="191"/>
      <c r="D19" s="33" t="s">
        <v>58</v>
      </c>
      <c r="E19" s="34" t="s">
        <v>59</v>
      </c>
      <c r="F19" s="181"/>
      <c r="G19" s="35">
        <v>0.12</v>
      </c>
      <c r="H19" s="181"/>
      <c r="I19" s="183"/>
    </row>
    <row r="20" spans="1:16">
      <c r="A20" s="168" t="s">
        <v>68</v>
      </c>
      <c r="B20" s="169"/>
      <c r="C20" s="169"/>
      <c r="D20" s="169"/>
      <c r="E20" s="169"/>
      <c r="F20" s="169"/>
      <c r="G20" s="169"/>
      <c r="H20" s="169"/>
      <c r="I20" s="170"/>
    </row>
    <row r="21" spans="1:16">
      <c r="A21" s="197" t="s">
        <v>69</v>
      </c>
      <c r="B21" s="197"/>
      <c r="C21" s="197"/>
      <c r="D21" s="197"/>
      <c r="E21" s="197"/>
      <c r="F21" s="197"/>
      <c r="G21" s="197"/>
      <c r="H21" s="197"/>
      <c r="I21" s="42"/>
    </row>
    <row r="22" spans="1:16" ht="38.25">
      <c r="A22" s="38">
        <v>1</v>
      </c>
      <c r="B22" s="121" t="s">
        <v>4</v>
      </c>
      <c r="C22" s="38" t="s">
        <v>70</v>
      </c>
      <c r="D22" s="38">
        <v>24</v>
      </c>
      <c r="E22" s="84">
        <v>316710</v>
      </c>
      <c r="F22" s="44">
        <f>+E22*D22</f>
        <v>7601040</v>
      </c>
      <c r="G22" s="44">
        <f>+ROUND(F22*$G$19,0)</f>
        <v>912125</v>
      </c>
      <c r="H22" s="45">
        <f>+F22+G22</f>
        <v>8513165</v>
      </c>
      <c r="I22" s="38" t="s">
        <v>134</v>
      </c>
      <c r="J22" s="167"/>
      <c r="K22" s="167"/>
      <c r="L22" s="167"/>
      <c r="M22" s="167"/>
      <c r="N22" s="167"/>
      <c r="O22" s="167"/>
      <c r="P22" s="167"/>
    </row>
    <row r="23" spans="1:16" ht="25.5">
      <c r="A23" s="38">
        <v>2</v>
      </c>
      <c r="B23" s="121" t="s">
        <v>2</v>
      </c>
      <c r="C23" s="38" t="s">
        <v>70</v>
      </c>
      <c r="D23" s="38">
        <v>5</v>
      </c>
      <c r="E23" s="84">
        <v>4347000</v>
      </c>
      <c r="F23" s="44">
        <f t="shared" ref="F23:F28" si="2">+E23*D23</f>
        <v>21735000</v>
      </c>
      <c r="G23" s="44">
        <f t="shared" ref="G23:G29" si="3">+ROUND(F23*$G$19,0)</f>
        <v>2608200</v>
      </c>
      <c r="H23" s="45">
        <f t="shared" ref="H23:H28" si="4">+F23+G23</f>
        <v>24343200</v>
      </c>
      <c r="I23" s="38" t="s">
        <v>134</v>
      </c>
    </row>
    <row r="24" spans="1:16" ht="51">
      <c r="A24" s="38">
        <v>3</v>
      </c>
      <c r="B24" s="121" t="s">
        <v>5</v>
      </c>
      <c r="C24" s="38" t="s">
        <v>70</v>
      </c>
      <c r="D24" s="38">
        <v>24</v>
      </c>
      <c r="E24" s="84">
        <v>977500</v>
      </c>
      <c r="F24" s="44">
        <f t="shared" si="2"/>
        <v>23460000</v>
      </c>
      <c r="G24" s="44">
        <f t="shared" si="3"/>
        <v>2815200</v>
      </c>
      <c r="H24" s="45">
        <f t="shared" si="4"/>
        <v>26275200</v>
      </c>
      <c r="I24" s="38" t="s">
        <v>134</v>
      </c>
    </row>
    <row r="25" spans="1:16" ht="25.5">
      <c r="A25" s="38">
        <v>4</v>
      </c>
      <c r="B25" s="121" t="s">
        <v>147</v>
      </c>
      <c r="C25" s="38" t="s">
        <v>70</v>
      </c>
      <c r="D25" s="38">
        <v>22</v>
      </c>
      <c r="E25" s="84">
        <v>389850</v>
      </c>
      <c r="F25" s="44">
        <f t="shared" si="2"/>
        <v>8576700</v>
      </c>
      <c r="G25" s="44">
        <f t="shared" si="3"/>
        <v>1029204</v>
      </c>
      <c r="H25" s="45">
        <f t="shared" si="4"/>
        <v>9605904</v>
      </c>
      <c r="I25" s="38" t="s">
        <v>134</v>
      </c>
    </row>
    <row r="26" spans="1:16" ht="25.5">
      <c r="A26" s="38">
        <v>5</v>
      </c>
      <c r="B26" s="121" t="s">
        <v>148</v>
      </c>
      <c r="C26" s="38" t="s">
        <v>70</v>
      </c>
      <c r="D26" s="38">
        <v>1</v>
      </c>
      <c r="E26" s="84">
        <v>389850</v>
      </c>
      <c r="F26" s="44">
        <f t="shared" si="2"/>
        <v>389850</v>
      </c>
      <c r="G26" s="44">
        <f t="shared" si="3"/>
        <v>46782</v>
      </c>
      <c r="H26" s="45">
        <f t="shared" si="4"/>
        <v>436632</v>
      </c>
      <c r="I26" s="38" t="s">
        <v>134</v>
      </c>
    </row>
    <row r="27" spans="1:16" ht="25.5">
      <c r="A27" s="38">
        <v>6</v>
      </c>
      <c r="B27" s="121" t="s">
        <v>149</v>
      </c>
      <c r="C27" s="38" t="s">
        <v>70</v>
      </c>
      <c r="D27" s="38">
        <v>1</v>
      </c>
      <c r="E27" s="84">
        <v>389850</v>
      </c>
      <c r="F27" s="44">
        <f t="shared" si="2"/>
        <v>389850</v>
      </c>
      <c r="G27" s="44">
        <f t="shared" si="3"/>
        <v>46782</v>
      </c>
      <c r="H27" s="45">
        <f t="shared" si="4"/>
        <v>436632</v>
      </c>
      <c r="I27" s="38" t="s">
        <v>134</v>
      </c>
    </row>
    <row r="28" spans="1:16" ht="25.5">
      <c r="A28" s="38">
        <v>7</v>
      </c>
      <c r="B28" s="121" t="s">
        <v>150</v>
      </c>
      <c r="C28" s="38" t="s">
        <v>70</v>
      </c>
      <c r="D28" s="38">
        <v>26</v>
      </c>
      <c r="E28" s="84">
        <v>310500</v>
      </c>
      <c r="F28" s="44">
        <f t="shared" si="2"/>
        <v>8073000</v>
      </c>
      <c r="G28" s="44">
        <f t="shared" si="3"/>
        <v>968760</v>
      </c>
      <c r="H28" s="45">
        <f t="shared" si="4"/>
        <v>9041760</v>
      </c>
      <c r="I28" s="38" t="s">
        <v>134</v>
      </c>
    </row>
    <row r="29" spans="1:16" ht="25.5">
      <c r="A29" s="38">
        <v>8</v>
      </c>
      <c r="B29" s="121" t="s">
        <v>117</v>
      </c>
      <c r="C29" s="38" t="s">
        <v>70</v>
      </c>
      <c r="D29" s="38">
        <v>12</v>
      </c>
      <c r="E29" s="84">
        <v>3447700</v>
      </c>
      <c r="F29" s="44">
        <f t="shared" ref="F29" si="5">+E29*D29</f>
        <v>41372400</v>
      </c>
      <c r="G29" s="44">
        <f t="shared" si="3"/>
        <v>4964688</v>
      </c>
      <c r="H29" s="45">
        <f t="shared" ref="H29" si="6">+F29+G29</f>
        <v>46337088</v>
      </c>
      <c r="I29" s="38" t="s">
        <v>134</v>
      </c>
    </row>
    <row r="30" spans="1:16" ht="27.75" customHeight="1">
      <c r="A30" s="187" t="s">
        <v>71</v>
      </c>
      <c r="B30" s="187"/>
      <c r="C30" s="187"/>
      <c r="D30" s="187"/>
      <c r="E30" s="187"/>
      <c r="F30" s="41">
        <f>SUM(F22:F29)</f>
        <v>111597840</v>
      </c>
      <c r="G30" s="41">
        <f t="shared" ref="G30:H30" si="7">SUM(G22:G29)</f>
        <v>13391741</v>
      </c>
      <c r="H30" s="41">
        <f t="shared" si="7"/>
        <v>124989581</v>
      </c>
      <c r="I30" s="115" t="s">
        <v>134</v>
      </c>
    </row>
    <row r="31" spans="1:16">
      <c r="A31" s="198"/>
      <c r="B31" s="199"/>
      <c r="C31" s="199"/>
      <c r="D31" s="199"/>
      <c r="E31" s="199"/>
      <c r="F31" s="199"/>
      <c r="G31" s="199"/>
      <c r="H31" s="199"/>
      <c r="I31" s="200"/>
    </row>
    <row r="32" spans="1:16" ht="27.75" customHeight="1">
      <c r="A32" s="187" t="s">
        <v>72</v>
      </c>
      <c r="B32" s="187"/>
      <c r="C32" s="187"/>
      <c r="D32" s="187"/>
      <c r="E32" s="187"/>
      <c r="F32" s="41">
        <f>+F16+F30</f>
        <v>145347840</v>
      </c>
      <c r="G32" s="41">
        <f>+G16+G30</f>
        <v>17441741</v>
      </c>
      <c r="H32" s="91">
        <f>+H16+H30</f>
        <v>162789581</v>
      </c>
      <c r="I32" s="46"/>
    </row>
    <row r="33" spans="1:9">
      <c r="A33" s="47"/>
      <c r="B33" s="47"/>
      <c r="C33" s="47"/>
      <c r="D33" s="47"/>
      <c r="E33" s="47"/>
      <c r="F33" s="47"/>
      <c r="G33" s="47"/>
      <c r="H33" s="47"/>
      <c r="I33" s="47"/>
    </row>
    <row r="34" spans="1:9" ht="48" customHeight="1">
      <c r="A34" s="201" t="s">
        <v>40</v>
      </c>
      <c r="B34" s="202"/>
      <c r="C34" s="202"/>
      <c r="D34" s="202"/>
      <c r="E34" s="203"/>
      <c r="F34" s="48" t="s">
        <v>73</v>
      </c>
      <c r="G34" s="48" t="s">
        <v>42</v>
      </c>
      <c r="H34" s="48" t="s">
        <v>74</v>
      </c>
      <c r="I34" s="48" t="s">
        <v>75</v>
      </c>
    </row>
    <row r="35" spans="1:9" ht="21.75" customHeight="1">
      <c r="A35" s="204"/>
      <c r="B35" s="205"/>
      <c r="C35" s="205"/>
      <c r="D35" s="205"/>
      <c r="E35" s="206"/>
      <c r="F35" s="49">
        <f>+F32</f>
        <v>145347840</v>
      </c>
      <c r="G35" s="50">
        <v>0.12</v>
      </c>
      <c r="H35" s="49">
        <f>+G32</f>
        <v>17441741</v>
      </c>
      <c r="I35" s="49">
        <f>H32</f>
        <v>162789581</v>
      </c>
    </row>
    <row r="36" spans="1:9" ht="21.75" customHeight="1"/>
    <row r="37" spans="1:9" ht="21.75" customHeight="1"/>
    <row r="38" spans="1:9" ht="21.75" customHeight="1"/>
    <row r="39" spans="1:9" ht="102" customHeight="1">
      <c r="A39" s="194" t="s">
        <v>136</v>
      </c>
      <c r="B39" s="195"/>
      <c r="C39" s="195"/>
      <c r="D39" s="195"/>
      <c r="E39" s="195"/>
      <c r="F39" s="195"/>
      <c r="G39" s="195"/>
      <c r="H39" s="195"/>
      <c r="I39" s="196"/>
    </row>
    <row r="44" spans="1:9">
      <c r="A44" s="65" t="s">
        <v>92</v>
      </c>
      <c r="B44" s="66"/>
      <c r="C44" s="67"/>
      <c r="D44" s="68"/>
      <c r="E44" s="69"/>
      <c r="F44" s="69"/>
    </row>
    <row r="45" spans="1:9">
      <c r="A45" s="70" t="s">
        <v>93</v>
      </c>
      <c r="B45" s="66"/>
      <c r="C45" s="67"/>
      <c r="D45" s="68"/>
      <c r="E45" s="69"/>
      <c r="F45" s="69"/>
    </row>
    <row r="46" spans="1:9">
      <c r="A46" s="70" t="s">
        <v>94</v>
      </c>
      <c r="B46" s="66"/>
      <c r="C46" s="67"/>
      <c r="D46" s="68"/>
      <c r="E46" s="69"/>
      <c r="F46" s="69"/>
    </row>
    <row r="47" spans="1:9">
      <c r="A47" s="70" t="s">
        <v>95</v>
      </c>
      <c r="B47" s="66"/>
      <c r="C47" s="67"/>
      <c r="D47" s="68"/>
      <c r="E47" s="69"/>
      <c r="F47" s="69"/>
    </row>
    <row r="48" spans="1:9">
      <c r="A48" s="69"/>
      <c r="B48" s="71"/>
      <c r="C48" s="69"/>
      <c r="D48" s="68"/>
      <c r="E48" s="69"/>
      <c r="F48" s="69"/>
    </row>
    <row r="49" spans="1:6" ht="15" customHeight="1">
      <c r="A49" s="207" t="s">
        <v>99</v>
      </c>
      <c r="B49" s="207"/>
      <c r="C49" s="207"/>
      <c r="D49" s="207"/>
      <c r="E49" s="207"/>
      <c r="F49" s="207"/>
    </row>
    <row r="50" spans="1:6">
      <c r="A50" s="72" t="s">
        <v>96</v>
      </c>
      <c r="B50" s="71"/>
      <c r="C50" s="69"/>
      <c r="D50" s="68"/>
      <c r="E50" s="69"/>
      <c r="F50" s="69"/>
    </row>
    <row r="51" spans="1:6">
      <c r="A51" s="73" t="s">
        <v>97</v>
      </c>
      <c r="B51" s="73"/>
      <c r="C51" s="73"/>
      <c r="D51" s="73"/>
      <c r="E51" s="73"/>
      <c r="F51" s="73"/>
    </row>
    <row r="52" spans="1:6" ht="38.25">
      <c r="A52" s="74" t="s">
        <v>98</v>
      </c>
      <c r="B52" s="74"/>
      <c r="C52" s="74"/>
      <c r="D52" s="74"/>
      <c r="E52" s="74"/>
      <c r="F52" s="74"/>
    </row>
    <row r="55" spans="1:6" ht="37.5" customHeight="1">
      <c r="A55" s="75" t="s">
        <v>100</v>
      </c>
      <c r="B55" s="67"/>
      <c r="C55" s="66"/>
      <c r="D55" s="76"/>
      <c r="E55" s="66"/>
      <c r="F55" s="66"/>
    </row>
    <row r="56" spans="1:6" s="77" customFormat="1" ht="118.5" customHeight="1">
      <c r="A56" s="192" t="s">
        <v>104</v>
      </c>
      <c r="B56" s="193"/>
      <c r="C56" s="193"/>
      <c r="D56" s="193"/>
      <c r="E56" s="193"/>
      <c r="F56" s="193"/>
    </row>
    <row r="57" spans="1:6" s="77" customFormat="1" ht="48.75" customHeight="1">
      <c r="A57" s="192" t="s">
        <v>102</v>
      </c>
      <c r="B57" s="193"/>
      <c r="C57" s="193"/>
      <c r="D57" s="193"/>
      <c r="E57" s="193"/>
      <c r="F57" s="193"/>
    </row>
    <row r="58" spans="1:6" s="77" customFormat="1" ht="37.5" customHeight="1">
      <c r="A58" s="192" t="s">
        <v>105</v>
      </c>
      <c r="B58" s="193"/>
      <c r="C58" s="193"/>
      <c r="D58" s="193"/>
      <c r="E58" s="193"/>
      <c r="F58" s="193"/>
    </row>
    <row r="59" spans="1:6" s="77" customFormat="1" ht="74.25" customHeight="1">
      <c r="A59" s="192" t="s">
        <v>103</v>
      </c>
      <c r="B59" s="193"/>
      <c r="C59" s="193"/>
      <c r="D59" s="193"/>
      <c r="E59" s="193"/>
      <c r="F59" s="193"/>
    </row>
    <row r="60" spans="1:6" s="77" customFormat="1" ht="113.25" customHeight="1">
      <c r="A60" s="192" t="s">
        <v>101</v>
      </c>
      <c r="B60" s="193"/>
      <c r="C60" s="193"/>
      <c r="D60" s="193"/>
      <c r="E60" s="193"/>
      <c r="F60" s="193"/>
    </row>
    <row r="61" spans="1:6" ht="37.5" customHeight="1">
      <c r="A61" s="192"/>
      <c r="B61" s="193"/>
      <c r="C61" s="193"/>
      <c r="D61" s="193"/>
      <c r="E61" s="193"/>
      <c r="F61" s="193"/>
    </row>
  </sheetData>
  <mergeCells count="38">
    <mergeCell ref="A60:F60"/>
    <mergeCell ref="A61:F61"/>
    <mergeCell ref="F18:F19"/>
    <mergeCell ref="H18:H19"/>
    <mergeCell ref="A39:I39"/>
    <mergeCell ref="A20:I20"/>
    <mergeCell ref="A21:H21"/>
    <mergeCell ref="A30:E30"/>
    <mergeCell ref="A31:I31"/>
    <mergeCell ref="A32:E32"/>
    <mergeCell ref="A34:E35"/>
    <mergeCell ref="A56:F56"/>
    <mergeCell ref="A49:F49"/>
    <mergeCell ref="A57:F57"/>
    <mergeCell ref="A58:F58"/>
    <mergeCell ref="A59:F59"/>
    <mergeCell ref="A14:E14"/>
    <mergeCell ref="A15:E15"/>
    <mergeCell ref="A16:E16"/>
    <mergeCell ref="A18:A19"/>
    <mergeCell ref="B18:B19"/>
    <mergeCell ref="C18:C19"/>
    <mergeCell ref="J14:N14"/>
    <mergeCell ref="J22:P22"/>
    <mergeCell ref="A10:I10"/>
    <mergeCell ref="A1:I1"/>
    <mergeCell ref="A2:I2"/>
    <mergeCell ref="A3:I3"/>
    <mergeCell ref="A4:I4"/>
    <mergeCell ref="A5:I5"/>
    <mergeCell ref="A6:I6"/>
    <mergeCell ref="A8:A9"/>
    <mergeCell ref="B8:B9"/>
    <mergeCell ref="F8:F9"/>
    <mergeCell ref="H8:H9"/>
    <mergeCell ref="I8:I9"/>
    <mergeCell ref="I18:I19"/>
    <mergeCell ref="A11:H11"/>
  </mergeCells>
  <pageMargins left="0.23622047244094491" right="0.23622047244094491" top="0.45" bottom="0.43" header="0.31496062992125984" footer="0.31496062992125984"/>
  <pageSetup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1:I48"/>
  <sheetViews>
    <sheetView showGridLines="0" workbookViewId="0">
      <selection activeCell="D7" sqref="D7"/>
    </sheetView>
  </sheetViews>
  <sheetFormatPr baseColWidth="10" defaultRowHeight="15"/>
  <cols>
    <col min="1" max="1" width="38.42578125" customWidth="1"/>
    <col min="3" max="3" width="8.85546875" customWidth="1"/>
    <col min="4" max="4" width="7.140625" customWidth="1"/>
    <col min="5" max="5" width="14.28515625" customWidth="1"/>
    <col min="6" max="6" width="19.5703125" customWidth="1"/>
    <col min="7" max="7" width="16.28515625" bestFit="1" customWidth="1"/>
    <col min="8" max="8" width="20.28515625" bestFit="1" customWidth="1"/>
    <col min="9" max="9" width="15.140625" bestFit="1" customWidth="1"/>
  </cols>
  <sheetData>
    <row r="1" spans="1:8">
      <c r="A1" s="243" t="s">
        <v>35</v>
      </c>
      <c r="B1" s="244"/>
      <c r="C1" s="244"/>
      <c r="D1" s="244"/>
      <c r="E1" s="244"/>
      <c r="F1" s="245"/>
    </row>
    <row r="2" spans="1:8">
      <c r="A2" s="246" t="s">
        <v>106</v>
      </c>
      <c r="B2" s="144"/>
      <c r="C2" s="144"/>
      <c r="D2" s="144"/>
      <c r="E2" s="144"/>
      <c r="F2" s="247"/>
    </row>
    <row r="3" spans="1:8" ht="25.5" customHeight="1">
      <c r="A3" s="246" t="s">
        <v>142</v>
      </c>
      <c r="B3" s="144"/>
      <c r="C3" s="144"/>
      <c r="D3" s="144"/>
      <c r="E3" s="144"/>
      <c r="F3" s="247"/>
    </row>
    <row r="4" spans="1:8" ht="56.25" customHeight="1">
      <c r="A4" s="248" t="s">
        <v>151</v>
      </c>
      <c r="B4" s="147"/>
      <c r="C4" s="147"/>
      <c r="D4" s="147"/>
      <c r="E4" s="147"/>
      <c r="F4" s="249"/>
    </row>
    <row r="5" spans="1:8">
      <c r="A5" s="95"/>
      <c r="B5" s="11"/>
      <c r="C5" s="11"/>
      <c r="D5" s="11"/>
      <c r="E5" s="11"/>
      <c r="F5" s="96"/>
    </row>
    <row r="6" spans="1:8">
      <c r="A6" s="250" t="s">
        <v>107</v>
      </c>
      <c r="B6" s="150"/>
      <c r="C6" s="150"/>
      <c r="D6" s="150"/>
      <c r="E6" s="150"/>
      <c r="F6" s="251"/>
    </row>
    <row r="7" spans="1:8">
      <c r="A7" s="97"/>
      <c r="F7" s="98"/>
    </row>
    <row r="8" spans="1:8">
      <c r="A8" s="210" t="s">
        <v>119</v>
      </c>
      <c r="B8" s="211"/>
      <c r="C8" s="211"/>
      <c r="D8" s="211"/>
      <c r="E8" s="211"/>
      <c r="F8" s="212"/>
    </row>
    <row r="9" spans="1:8">
      <c r="A9" s="213"/>
      <c r="B9" s="214"/>
      <c r="C9" s="214"/>
      <c r="D9" s="214"/>
      <c r="E9" s="214"/>
      <c r="F9" s="215"/>
    </row>
    <row r="10" spans="1:8">
      <c r="A10" s="99" t="s">
        <v>6</v>
      </c>
      <c r="B10" s="85" t="s">
        <v>7</v>
      </c>
      <c r="C10" s="216" t="s">
        <v>8</v>
      </c>
      <c r="D10" s="216" t="s">
        <v>9</v>
      </c>
      <c r="E10" s="85"/>
      <c r="F10" s="100" t="s">
        <v>10</v>
      </c>
    </row>
    <row r="11" spans="1:8" ht="51">
      <c r="A11" s="101" t="s">
        <v>108</v>
      </c>
      <c r="B11" s="2" t="s">
        <v>110</v>
      </c>
      <c r="C11" s="208">
        <v>1</v>
      </c>
      <c r="D11" s="209">
        <v>583946</v>
      </c>
      <c r="E11" s="3">
        <f>ROUND(C15*0.45%,0)</f>
        <v>732553</v>
      </c>
      <c r="F11" s="102">
        <f>ROUND(C11*E11,0)</f>
        <v>732553</v>
      </c>
      <c r="H11" s="6"/>
    </row>
    <row r="12" spans="1:8">
      <c r="A12" s="220" t="s">
        <v>14</v>
      </c>
      <c r="B12" s="221"/>
      <c r="C12" s="221"/>
      <c r="D12" s="221"/>
      <c r="E12" s="222"/>
      <c r="F12" s="103">
        <f>SUM(F11:F11)</f>
        <v>732553</v>
      </c>
    </row>
    <row r="13" spans="1:8">
      <c r="A13" s="210" t="s">
        <v>15</v>
      </c>
      <c r="B13" s="211"/>
      <c r="C13" s="211"/>
      <c r="D13" s="211"/>
      <c r="E13" s="211"/>
      <c r="F13" s="212"/>
    </row>
    <row r="14" spans="1:8" ht="29.25" customHeight="1">
      <c r="A14" s="104" t="s">
        <v>6</v>
      </c>
      <c r="B14" s="85" t="s">
        <v>7</v>
      </c>
      <c r="C14" s="216" t="s">
        <v>12</v>
      </c>
      <c r="D14" s="216"/>
      <c r="E14" s="85" t="s">
        <v>13</v>
      </c>
      <c r="F14" s="100" t="s">
        <v>10</v>
      </c>
    </row>
    <row r="15" spans="1:8" ht="38.25">
      <c r="A15" s="101" t="s">
        <v>16</v>
      </c>
      <c r="B15" s="2" t="s">
        <v>110</v>
      </c>
      <c r="C15" s="223">
        <f>+'PPTO OF DETALLADO'!I35</f>
        <v>162789581</v>
      </c>
      <c r="D15" s="223"/>
      <c r="E15" s="4">
        <v>2E-3</v>
      </c>
      <c r="F15" s="105">
        <f>ROUND(C15*E15,0)</f>
        <v>325579</v>
      </c>
    </row>
    <row r="16" spans="1:8" ht="25.5">
      <c r="A16" s="101" t="s">
        <v>17</v>
      </c>
      <c r="B16" s="2" t="s">
        <v>110</v>
      </c>
      <c r="C16" s="223">
        <f>+C15</f>
        <v>162789581</v>
      </c>
      <c r="D16" s="223"/>
      <c r="E16" s="4">
        <v>0.05</v>
      </c>
      <c r="F16" s="105">
        <f>ROUND(C16*E16,0)</f>
        <v>8139479</v>
      </c>
    </row>
    <row r="17" spans="1:9">
      <c r="A17" s="224" t="s">
        <v>18</v>
      </c>
      <c r="B17" s="225"/>
      <c r="C17" s="225"/>
      <c r="D17" s="225"/>
      <c r="E17" s="226"/>
      <c r="F17" s="103">
        <f>+F15+F16</f>
        <v>8465058</v>
      </c>
    </row>
    <row r="18" spans="1:9">
      <c r="A18" s="106" t="s">
        <v>6</v>
      </c>
      <c r="B18" s="86" t="s">
        <v>7</v>
      </c>
      <c r="C18" s="227" t="s">
        <v>8</v>
      </c>
      <c r="D18" s="227" t="s">
        <v>9</v>
      </c>
      <c r="E18" s="86"/>
      <c r="F18" s="107" t="s">
        <v>10</v>
      </c>
    </row>
    <row r="19" spans="1:9" ht="51">
      <c r="A19" s="108" t="s">
        <v>109</v>
      </c>
      <c r="B19" s="2" t="s">
        <v>110</v>
      </c>
      <c r="C19" s="228">
        <v>1</v>
      </c>
      <c r="D19" s="228">
        <v>583946</v>
      </c>
      <c r="E19" s="78">
        <v>976738</v>
      </c>
      <c r="F19" s="109">
        <f>+E19</f>
        <v>976738</v>
      </c>
    </row>
    <row r="20" spans="1:9">
      <c r="A20" s="229" t="s">
        <v>11</v>
      </c>
      <c r="B20" s="230"/>
      <c r="C20" s="230"/>
      <c r="D20" s="230"/>
      <c r="E20" s="230"/>
      <c r="F20" s="110">
        <f>+F19</f>
        <v>976738</v>
      </c>
    </row>
    <row r="21" spans="1:9">
      <c r="A21" s="217" t="s">
        <v>19</v>
      </c>
      <c r="B21" s="218"/>
      <c r="C21" s="218"/>
      <c r="D21" s="218"/>
      <c r="E21" s="219"/>
      <c r="F21" s="111">
        <f>+F12+F17+F20</f>
        <v>10174349</v>
      </c>
    </row>
    <row r="22" spans="1:9">
      <c r="A22" s="231" t="s">
        <v>20</v>
      </c>
      <c r="B22" s="232"/>
      <c r="C22" s="232"/>
      <c r="D22" s="232"/>
      <c r="E22" s="232"/>
      <c r="F22" s="233"/>
    </row>
    <row r="23" spans="1:9" ht="18" customHeight="1">
      <c r="A23" s="234" t="s">
        <v>21</v>
      </c>
      <c r="B23" s="235"/>
      <c r="C23" s="235"/>
      <c r="D23" s="236"/>
      <c r="E23" s="122" t="s">
        <v>22</v>
      </c>
      <c r="F23" s="100" t="s">
        <v>10</v>
      </c>
      <c r="I23" s="8"/>
    </row>
    <row r="24" spans="1:9" ht="18" customHeight="1">
      <c r="A24" s="237" t="s">
        <v>23</v>
      </c>
      <c r="B24" s="238"/>
      <c r="C24" s="238"/>
      <c r="D24" s="239"/>
      <c r="E24" s="5">
        <f>ROUND(F24/'PPTO OF DETALLADO'!F35,7)</f>
        <v>7.0000000000000007E-2</v>
      </c>
      <c r="F24" s="112">
        <f>+F21</f>
        <v>10174349</v>
      </c>
      <c r="G24" s="1"/>
      <c r="H24" s="83"/>
    </row>
    <row r="25" spans="1:9" ht="18" customHeight="1">
      <c r="A25" s="237" t="s">
        <v>24</v>
      </c>
      <c r="B25" s="238"/>
      <c r="C25" s="238"/>
      <c r="D25" s="239"/>
      <c r="E25" s="5">
        <v>0.05</v>
      </c>
      <c r="F25" s="112">
        <f>E25*'PPTO OF DETALLADO'!F32</f>
        <v>7267392</v>
      </c>
      <c r="H25" s="7"/>
    </row>
    <row r="26" spans="1:9" ht="18" customHeight="1">
      <c r="A26" s="240" t="s">
        <v>25</v>
      </c>
      <c r="B26" s="241"/>
      <c r="C26" s="241"/>
      <c r="D26" s="242"/>
      <c r="E26" s="113">
        <f>SUM(E24:E25)</f>
        <v>0.12000000000000001</v>
      </c>
      <c r="F26" s="114">
        <f>+F24+F25</f>
        <v>17441741</v>
      </c>
      <c r="G26" s="7"/>
      <c r="H26" s="1"/>
    </row>
    <row r="30" spans="1:9">
      <c r="A30" s="66"/>
      <c r="B30" s="66"/>
      <c r="C30" s="66"/>
      <c r="D30" s="66"/>
      <c r="E30" s="66"/>
      <c r="F30" s="66"/>
      <c r="G30" s="66"/>
    </row>
    <row r="31" spans="1:9">
      <c r="A31" s="66"/>
      <c r="B31" s="66"/>
      <c r="C31" s="66"/>
      <c r="D31" s="66"/>
      <c r="E31" s="66"/>
      <c r="F31" s="66"/>
      <c r="G31" s="66"/>
    </row>
    <row r="32" spans="1:9">
      <c r="A32" s="79"/>
      <c r="B32" s="80"/>
      <c r="C32" s="80"/>
      <c r="D32" s="66"/>
      <c r="E32" s="76"/>
      <c r="F32" s="66"/>
      <c r="G32" s="66"/>
    </row>
    <row r="33" spans="1:7">
      <c r="A33" s="65" t="s">
        <v>92</v>
      </c>
      <c r="B33" s="66"/>
      <c r="C33" s="67"/>
      <c r="D33" s="66"/>
      <c r="E33" s="76"/>
      <c r="F33" s="66"/>
      <c r="G33" s="66"/>
    </row>
    <row r="34" spans="1:7">
      <c r="A34" s="70" t="s">
        <v>93</v>
      </c>
      <c r="B34" s="66"/>
      <c r="C34" s="67"/>
      <c r="D34" s="66"/>
      <c r="E34" s="76"/>
      <c r="F34" s="66"/>
      <c r="G34" s="66"/>
    </row>
    <row r="35" spans="1:7">
      <c r="A35" s="70" t="s">
        <v>94</v>
      </c>
      <c r="B35" s="66"/>
      <c r="C35" s="67"/>
      <c r="D35" s="66"/>
      <c r="E35" s="76"/>
      <c r="F35" s="66"/>
      <c r="G35" s="66"/>
    </row>
    <row r="36" spans="1:7">
      <c r="A36" s="70" t="s">
        <v>95</v>
      </c>
      <c r="B36" s="66"/>
      <c r="C36" s="67"/>
      <c r="D36" s="66"/>
      <c r="E36" s="76"/>
      <c r="F36" s="66"/>
      <c r="G36" s="66"/>
    </row>
    <row r="37" spans="1:7">
      <c r="A37" s="66"/>
      <c r="B37" s="67"/>
      <c r="C37" s="66"/>
      <c r="D37" s="66"/>
      <c r="E37" s="76"/>
      <c r="F37" s="66"/>
      <c r="G37" s="66"/>
    </row>
    <row r="38" spans="1:7">
      <c r="A38" s="207" t="s">
        <v>111</v>
      </c>
      <c r="B38" s="207"/>
      <c r="C38" s="207"/>
      <c r="D38" s="207"/>
      <c r="E38" s="207"/>
      <c r="F38" s="207"/>
      <c r="G38" s="207"/>
    </row>
    <row r="39" spans="1:7">
      <c r="A39" s="72" t="s">
        <v>96</v>
      </c>
      <c r="B39" s="71"/>
      <c r="C39" s="69"/>
      <c r="D39" s="69"/>
      <c r="E39" s="68"/>
      <c r="F39" s="69"/>
      <c r="G39" s="69"/>
    </row>
    <row r="40" spans="1:7" ht="25.5">
      <c r="A40" s="81" t="s">
        <v>112</v>
      </c>
      <c r="B40" s="73"/>
      <c r="C40" s="73"/>
      <c r="D40" s="73"/>
      <c r="E40" s="73"/>
      <c r="F40" s="73"/>
      <c r="G40" s="73"/>
    </row>
    <row r="41" spans="1:7">
      <c r="A41" s="73" t="s">
        <v>98</v>
      </c>
      <c r="B41" s="74"/>
      <c r="C41" s="74"/>
      <c r="D41" s="74"/>
      <c r="E41" s="74"/>
      <c r="F41" s="74"/>
      <c r="G41" s="74"/>
    </row>
    <row r="42" spans="1:7">
      <c r="A42" s="74"/>
      <c r="B42" s="74"/>
      <c r="C42" s="74"/>
      <c r="D42" s="74"/>
      <c r="E42" s="74"/>
      <c r="F42" s="74"/>
      <c r="G42" s="74"/>
    </row>
    <row r="43" spans="1:7">
      <c r="A43" s="75" t="s">
        <v>100</v>
      </c>
      <c r="B43" s="67"/>
      <c r="C43" s="66"/>
      <c r="D43" s="66"/>
      <c r="E43" s="76"/>
      <c r="F43" s="66"/>
      <c r="G43" s="66"/>
    </row>
    <row r="44" spans="1:7" ht="68.25" customHeight="1">
      <c r="A44" s="252" t="s">
        <v>113</v>
      </c>
      <c r="B44" s="252"/>
      <c r="C44" s="252"/>
      <c r="D44" s="252"/>
      <c r="E44" s="252"/>
      <c r="F44" s="252"/>
      <c r="G44" s="252"/>
    </row>
    <row r="45" spans="1:7" ht="79.5" customHeight="1">
      <c r="A45" s="252" t="s">
        <v>114</v>
      </c>
      <c r="B45" s="252"/>
      <c r="C45" s="252"/>
      <c r="D45" s="252"/>
      <c r="E45" s="252"/>
      <c r="F45" s="252"/>
      <c r="G45" s="252"/>
    </row>
    <row r="46" spans="1:7" ht="63.75" customHeight="1">
      <c r="A46" s="252" t="s">
        <v>115</v>
      </c>
      <c r="B46" s="252"/>
      <c r="C46" s="252"/>
      <c r="D46" s="252"/>
      <c r="E46" s="252"/>
      <c r="F46" s="252"/>
      <c r="G46" s="252"/>
    </row>
    <row r="47" spans="1:7" ht="156" customHeight="1">
      <c r="A47" s="253" t="s">
        <v>116</v>
      </c>
      <c r="B47" s="253"/>
      <c r="C47" s="253"/>
      <c r="D47" s="253"/>
      <c r="E47" s="253"/>
      <c r="F47" s="253"/>
      <c r="G47" s="253"/>
    </row>
    <row r="48" spans="1:7">
      <c r="A48" s="82"/>
      <c r="B48" s="82"/>
      <c r="C48" s="82"/>
      <c r="D48" s="82"/>
      <c r="E48" s="82"/>
      <c r="F48" s="82"/>
      <c r="G48" s="82"/>
    </row>
  </sheetData>
  <mergeCells count="29">
    <mergeCell ref="A38:G38"/>
    <mergeCell ref="A44:G44"/>
    <mergeCell ref="A45:G45"/>
    <mergeCell ref="A46:G46"/>
    <mergeCell ref="A47:G47"/>
    <mergeCell ref="A1:F1"/>
    <mergeCell ref="A2:F2"/>
    <mergeCell ref="A3:F3"/>
    <mergeCell ref="A4:F4"/>
    <mergeCell ref="A6:F6"/>
    <mergeCell ref="A22:F22"/>
    <mergeCell ref="A23:D23"/>
    <mergeCell ref="A24:D24"/>
    <mergeCell ref="A25:D25"/>
    <mergeCell ref="A26:D26"/>
    <mergeCell ref="C11:D11"/>
    <mergeCell ref="A8:F8"/>
    <mergeCell ref="A9:F9"/>
    <mergeCell ref="C10:D10"/>
    <mergeCell ref="A21:E21"/>
    <mergeCell ref="A12:E12"/>
    <mergeCell ref="A13:F13"/>
    <mergeCell ref="C14:D14"/>
    <mergeCell ref="C15:D15"/>
    <mergeCell ref="C16:D16"/>
    <mergeCell ref="A17:E17"/>
    <mergeCell ref="C18:D18"/>
    <mergeCell ref="C19:D19"/>
    <mergeCell ref="A20:E20"/>
  </mergeCells>
  <pageMargins left="0.70866141732283472" right="0.31496062992125984" top="0.74803149606299213" bottom="0.74803149606299213" header="0.31496062992125984" footer="0.31496062992125984"/>
  <pageSetup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PPTO POR RUBROS VS CDP</vt:lpstr>
      <vt:lpstr>PRESUPUESTO OFICIAL CONSOLID</vt:lpstr>
      <vt:lpstr>PPTO OF DETALLADO</vt:lpstr>
      <vt:lpstr>ADMINISTRACIÓN Y UTILIDAD</vt:lpstr>
      <vt:lpstr>'ADMINISTRACIÓN Y UTILIDAD'!Área_de_impresión</vt:lpstr>
      <vt:lpstr>'PPTO OF DETALLADO'!Área_de_impresión</vt:lpstr>
      <vt:lpstr>'PRESUPUESTO OFICIAL CONSOLID'!Área_de_impresión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Wilson Alberto Torres Hernandez</dc:creator>
  <cp:lastModifiedBy>Jorge Alberto Garcia Gomez</cp:lastModifiedBy>
  <cp:lastPrinted>2022-07-27T16:36:36Z</cp:lastPrinted>
  <dcterms:created xsi:type="dcterms:W3CDTF">2018-12-04T17:02:41Z</dcterms:created>
  <dcterms:modified xsi:type="dcterms:W3CDTF">2022-07-28T12:42:10Z</dcterms:modified>
</cp:coreProperties>
</file>