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E:\TUNJA 2022\LICITACION PUBLICA\LP TORRES\pre-pliegos\"/>
    </mc:Choice>
  </mc:AlternateContent>
  <xr:revisionPtr revIDLastSave="0" documentId="8_{F9BDD946-FF28-4AAF-8A45-C64DD6C0F828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PRESUPUESTO OFICIAL" sheetId="100" r:id="rId1"/>
    <sheet name="FORMATO PROPUESTA ECONOMICA " sheetId="120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 localSheetId="0">[9]!_xlbgnm.ane7</definedName>
    <definedName name="_____ane7">[9]!_xlbgnm.ane7</definedName>
    <definedName name="_____ane8" localSheetId="1">[9]!_xlbgnm.ane8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 localSheetId="0">[13]!_xlbgnm.ane7</definedName>
    <definedName name="____ane7">[13]!_xlbgnm.ane7</definedName>
    <definedName name="____ane8" localSheetId="1">[13]!_xlbgnm.ane8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 localSheetId="0">[15]!_xlbgnm.ane7</definedName>
    <definedName name="___ane7">[15]!_xlbgnm.ane7</definedName>
    <definedName name="___ane8" localSheetId="1">[15]!_xlbgnm.ane8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localSheetId="1" hidden="1">#REF!</definedName>
    <definedName name="__123Graph_A" localSheetId="0" hidden="1">#REF!</definedName>
    <definedName name="__123Graph_A" hidden="1">[17]AIU!$D$338:$D$357</definedName>
    <definedName name="__123Graph_Acaja" hidden="1">[17]EVA!$D$39:$AD$39</definedName>
    <definedName name="__123Graph_ACart_AnticAdic" hidden="1">[17]EVA!$F$95:$I$95</definedName>
    <definedName name="__123Graph_AFACTURAC" hidden="1">[17]Program!$B$120:$Y$120</definedName>
    <definedName name="__123Graph_AGraph2" hidden="1">[17]AIU!$D$338:$D$357</definedName>
    <definedName name="__123Graph_B" hidden="1">#REF!</definedName>
    <definedName name="__123Graph_Bcaja" hidden="1">[17]EVA!$D$56:$AD$56</definedName>
    <definedName name="__123Graph_BCart_AnticAdic" hidden="1">[17]EVA!$F$96:$I$96</definedName>
    <definedName name="__123Graph_Ccaja" hidden="1">[17]EVA!$D$58:$AD$58</definedName>
    <definedName name="__123Graph_CCart_AnticAdic" hidden="1">[17]EVA!$F$97:$I$97</definedName>
    <definedName name="__123Graph_Dcaja" hidden="1">[17]EVA!$D$61:$AD$61</definedName>
    <definedName name="__123Graph_DCart_AnticAdic" hidden="1">[17]EVA!$F$99:$I$99</definedName>
    <definedName name="__123Graph_ECart_AnticAdic" hidden="1">[17]EVA!$F$99:$I$99</definedName>
    <definedName name="__123Graph_LBL_ACart_AnticAdic" hidden="1">[17]EVA!$J$95:$K$95</definedName>
    <definedName name="__123Graph_LBL_Ccaja" hidden="1">[17]EVA!$D$58:$AD$58</definedName>
    <definedName name="__123Graph_LBL_DCart_AnticAdic" hidden="1">[17]EVA!$F$98:$I$98</definedName>
    <definedName name="__123Graph_X" hidden="1">[17]AIU!$C$338:$C$357</definedName>
    <definedName name="__123Graph_Xcaja" hidden="1">[17]EVA!$D$6:$AD$6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 localSheetId="0">[13]!_xlbgnm.ane7</definedName>
    <definedName name="__ane7">[13]!_xlbgnm.ane7</definedName>
    <definedName name="__ane8" localSheetId="1">[13]!_xlbgnm.ane8</definedName>
    <definedName name="__ane8" localSheetId="0">[13]!_xlbgnm.ane8</definedName>
    <definedName name="__ane8">[13]!_xlbgnm.ane8</definedName>
    <definedName name="__Atp2">[18]EMPRESA!$F$22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[11]Tablas!#REF!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[19]INST!#REF!</definedName>
    <definedName name="__key21" hidden="1">[8]INST!#REF!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[20]PESOS!#REF!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D1">[11]Tablas!#REF!</definedName>
    <definedName name="__OCI1">[11]Tablas!#REF!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'[21]Paral. 1'!$E$1:$E$65536</definedName>
    <definedName name="__Pa2">'[21]Paral. 2'!$E$1:$E$65536</definedName>
    <definedName name="__Pa3">'[21]Paral. 3'!$E$1:$E$65536</definedName>
    <definedName name="__Pa4">[21]Paral.4!$E$1:$E$65536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[6]INV!$A$12:$D$15</definedName>
    <definedName name="__SBC3">[6]INV!$F$12:$I$15</definedName>
    <definedName name="__SBC5">[6]INV!$K$12:$N$15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[11]Tablas!#REF!</definedName>
    <definedName name="__VFA1">[11]Tablas!#REF!</definedName>
    <definedName name="__vfv4" hidden="1">{"via1",#N/A,TRUE,"general";"via2",#N/A,TRUE,"general";"via3",#N/A,TRUE,"general"}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 localSheetId="0">[13]!_xlbgnm.ane7</definedName>
    <definedName name="_ane7">[13]!_xlbgnm.ane7</definedName>
    <definedName name="_ane8" localSheetId="1">[13]!_xlbgnm.ane8</definedName>
    <definedName name="_ane8" localSheetId="0">[13]!_xlbgnm.ane8</definedName>
    <definedName name="_ane8">[13]!_xlbgnm.ane8</definedName>
    <definedName name="_APU221">#REF!</definedName>
    <definedName name="_APU465" localSheetId="1">[22]!absc</definedName>
    <definedName name="_APU465" localSheetId="0">[22]!absc</definedName>
    <definedName name="_APU465">[22]!absc</definedName>
    <definedName name="_Atp2">[18]EMPRESA!$F$22</definedName>
    <definedName name="_b2" localSheetId="1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1" hidden="1">'FORMATO PROPUESTA ECONOMICA '!$I$11:$I$60</definedName>
    <definedName name="_xlnm._FilterDatabase" localSheetId="0" hidden="1">'PRESUPUESTO OFICIAL'!$I$11:$I$60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1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localSheetId="0" hidden="1">#REF!</definedName>
    <definedName name="_Key1" hidden="1">#REF!</definedName>
    <definedName name="_Key11" hidden="1">[23]INST!#REF!</definedName>
    <definedName name="_Key2" localSheetId="1" hidden="1">#REF!</definedName>
    <definedName name="_Key2" localSheetId="0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[20]PESOS!#REF!</definedName>
    <definedName name="_n3" localSheetId="1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localSheetId="1" hidden="1">255</definedName>
    <definedName name="_Order2" localSheetId="0" hidden="1">255</definedName>
    <definedName name="_Order2" hidden="1">0</definedName>
    <definedName name="_p6" localSheetId="1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'[21]Paral. 1'!$E$1:$E$65536</definedName>
    <definedName name="_Pa2">'[21]Paral. 2'!$E$1:$E$65536</definedName>
    <definedName name="_Pa3">'[21]Paral. 3'!$E$1:$E$65536</definedName>
    <definedName name="_Pa4">[21]Paral.4!$E$1:$E$65536</definedName>
    <definedName name="_Parse_Out" localSheetId="1" hidden="1">'[3]7422CW00'!#REF!</definedName>
    <definedName name="_Parse_Out" localSheetId="0" hidden="1">'[3]7422CW00'!#REF!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localSheetId="0" hidden="1">#REF!</definedName>
    <definedName name="_Sort" hidden="1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1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'[24]DUB-823'!#REF!</definedName>
    <definedName name="A_1">#REF!</definedName>
    <definedName name="A_impresión_IM">#REF!</definedName>
    <definedName name="A18A200">[25]ESPEC!#REF!</definedName>
    <definedName name="a2a" localSheetId="1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[26]otros!$C$5</definedName>
    <definedName name="aaaaas" localSheetId="1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1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[27]!absc</definedName>
    <definedName name="absc1" localSheetId="0">[27]!absc</definedName>
    <definedName name="absc1">[27]!absc</definedName>
    <definedName name="ac">#REF!</definedName>
    <definedName name="AccessDatabase" localSheetId="1" hidden="1">"C:\C-314\VOLUMENES\volfin4.mdb"</definedName>
    <definedName name="AccessDatabase" localSheetId="0" hidden="1">"C:\C-314\VOLUMENES\volfin4.mdb"</definedName>
    <definedName name="AccessDatabase" hidden="1">"A:\SAIN.mdb"</definedName>
    <definedName name="acpm">5000</definedName>
    <definedName name="ACT" localSheetId="1">#REF!</definedName>
    <definedName name="ACT" localSheetId="0">#REF!</definedName>
    <definedName name="ACT">[28]LISTAS!$B$2:$B$135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'[29]Reservas de Petróleo'!$A$2,'[29]Reservas de Petróleo'!$A$1,'[29]Reservas de Petróleo'!$D$4,'[29]Reservas de Petróleo'!$E$1:$E$65536</definedName>
    <definedName name="ad">#REF!</definedName>
    <definedName name="adasd">#REF!</definedName>
    <definedName name="ADFGSDB" localSheetId="1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[26]otros!$C$2</definedName>
    <definedName name="administrador">[30]Informacion!$B$15</definedName>
    <definedName name="ADMON">#REF!</definedName>
    <definedName name="ADMON1">#REF!</definedName>
    <definedName name="adoc1" localSheetId="1">[27]!absc</definedName>
    <definedName name="adoc1" localSheetId="0">[27]!absc</definedName>
    <definedName name="adoc1">[27]!absc</definedName>
    <definedName name="ADOC125" localSheetId="1">[31]!absc</definedName>
    <definedName name="ADOC125" localSheetId="0">[31]!absc</definedName>
    <definedName name="ADOC125">[31]!absc</definedName>
    <definedName name="adoq" localSheetId="1">[32]!absc</definedName>
    <definedName name="adoq" localSheetId="0">[32]!absc</definedName>
    <definedName name="adoq">[32]!absc</definedName>
    <definedName name="ADSAD" localSheetId="1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[33]!absc</definedName>
    <definedName name="alc" localSheetId="0">[33]!absc</definedName>
    <definedName name="alc">[33]!absc</definedName>
    <definedName name="AlcanceProyecto">#REF!</definedName>
    <definedName name="ALM">#REF!</definedName>
    <definedName name="ALTO">[34]Tabla!$A$1:$A$5</definedName>
    <definedName name="Amount">#REF!</definedName>
    <definedName name="ANCLAJE">'[35]MC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[36]COMPARATIVO!#REF!</definedName>
    <definedName name="anexo8">#REF!</definedName>
    <definedName name="anexo9">#REF!</definedName>
    <definedName name="anexů7">#REF!</definedName>
    <definedName name="Antic">[37]BASES!$B$33</definedName>
    <definedName name="ANTICIPO">[38]BASES!$B$33</definedName>
    <definedName name="AÑO">[26]PRESUPUESTO!$D$13</definedName>
    <definedName name="AÑOWUIE">'[39]Res-Accide-10'!$R$2:$R$7</definedName>
    <definedName name="apaiy">#REF!</definedName>
    <definedName name="APELLIDOS">#REF!</definedName>
    <definedName name="API">#REF!</definedName>
    <definedName name="APU" localSheetId="1">[40]!absc</definedName>
    <definedName name="APU" localSheetId="0">[40]!absc</definedName>
    <definedName name="APU">[40]!absc</definedName>
    <definedName name="APU_directos">#REF!</definedName>
    <definedName name="APU221.1">#REF!</definedName>
    <definedName name="APU221.2">#REF!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'FORMATO PROPUESTA ECONOMICA '!$A$1:$M$74</definedName>
    <definedName name="_xlnm.Print_Area" localSheetId="0">'PRESUPUESTO OFICIAL'!$A$1:$M$74</definedName>
    <definedName name="_xlnm.Print_Area">#REF!</definedName>
    <definedName name="Area_Impresión">#REF!</definedName>
    <definedName name="AreaLimpiar">'[41]Info-Portaf'!$N$4,'[41]Info-Portaf'!$C$10:$AE$24,'[41]Info-Portaf'!$C$26:$AE$28,'[41]Info-Portaf'!$C$31:$AE$40,'[41]Info-Portaf'!$C$41:$H$41,'[41]Info-Portaf'!$C$42:$AE$51,'[41]Info-Portaf'!$C$53:$AE$54,'[41]Info-Portaf'!$C$57:$AE$57,'[41]Info-Portaf'!$C$59:$AE$59,'[41]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localSheetId="1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localSheetId="1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[42]CONTRATO!$E$18</definedName>
    <definedName name="AuxCom">'[10]DATOS CONTRATO'!$I$16</definedName>
    <definedName name="auxcomisariato">[42]CONTRATO!$I$16</definedName>
    <definedName name="AuxDot">'[10]DATOS CONTRATO'!$I$17</definedName>
    <definedName name="auxdotacion">[42]CONTRATO!$I$17</definedName>
    <definedName name="AuxHab">'[10]DATOS CONTRATO'!$E$17</definedName>
    <definedName name="auxhabi">[43]CONTRATO!$E$17</definedName>
    <definedName name="auxhabitacion">[42]CONTRATO!$E$17</definedName>
    <definedName name="auxtransporte">[42]CONTRATO!$E$16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[34]Tabla!$A$1:$A$5</definedName>
    <definedName name="Base">#REF!</definedName>
    <definedName name="Base_datos_IM">#REF!</definedName>
    <definedName name="base1">#REF!</definedName>
    <definedName name="base2">#REF!</definedName>
    <definedName name="basedatos">[44]Hoja1!$A$4:$BZ$55</definedName>
    <definedName name="_xlnm.Database">#REF!</definedName>
    <definedName name="BaseDeDatos1">#REF!</definedName>
    <definedName name="basep">[45]PRESUPUESTAL!$A$4:$P$190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localSheetId="1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'[46]Ejecutado%'!#REF!</definedName>
    <definedName name="blEjecutadoPorcen">'[46]Ejecutado$'!$D$1:$CE$45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'[46]Programado$'!$I$1:$CK$45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[47]steel!#REF!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[48]medelo!$D$37</definedName>
    <definedName name="bt" localSheetId="1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'[49]Form5 _Pág_ 1'!#REF!</definedName>
    <definedName name="BuiltIn_Print_Area___0">'[49]Form5 _Pág_ 2'!#REF!</definedName>
    <definedName name="bvbc" localSheetId="1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P">#REF!</definedName>
    <definedName name="CAPAC._HSE">#REF!</definedName>
    <definedName name="carare" hidden="1">#REF!</definedName>
    <definedName name="CARGA">#REF!</definedName>
    <definedName name="CARGOS">#REF!</definedName>
    <definedName name="carlos" localSheetId="1">MODULO10.auto_abrir</definedName>
    <definedName name="carlos" localSheetId="0">MODULO10.auto_abrir</definedName>
    <definedName name="CARLOS">[51]Parámetros!#REF!</definedName>
    <definedName name="CBLES">#REF!</definedName>
    <definedName name="CBLES1">#REF!</definedName>
    <definedName name="CBRDISEÑO">[52]SECTORIZACIÓN!$A$12:$G$20</definedName>
    <definedName name="CBWorkbookPriority" hidden="1">-1602700874</definedName>
    <definedName name="CC">[53]Personalizar!$G$22:$G$25</definedName>
    <definedName name="ccccc" localSheetId="1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'[54]A. P. U.'!#REF!</definedName>
    <definedName name="CCT">#REF!</definedName>
    <definedName name="ccto210">#REF!</definedName>
    <definedName name="cd">[55]Hoja1!$C$81</definedName>
    <definedName name="cdcd" hidden="1">#REF!</definedName>
    <definedName name="cdcdc" localSheetId="1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[37]CDItem!$G$8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[56]Insum!$A$3:$H$63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[57]Hoja1!$C$27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[36]COMPARATIVO!#REF!</definedName>
    <definedName name="COLON">#REF!</definedName>
    <definedName name="ColTap">'[21]Coloc. e Interc. Tapones'!$E$1:$E$65536</definedName>
    <definedName name="Com">'[42]LIQUIDA-NOMINA'!$AL$4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'[58]DATOS CONTRATO'!$G$13</definedName>
    <definedName name="Contratante">'[10]DATOS CONTRATO'!$E$6</definedName>
    <definedName name="CONTRATO">[42]CONTRATO!$E$8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[59]BITACORA!$E$1:$E$65536</definedName>
    <definedName name="costo2" hidden="1">#REF!</definedName>
    <definedName name="COSTODIRECTO">#REF!</definedName>
    <definedName name="COSTOS">[60]TARIFAS!$A$1:$F$52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[61]civ_roma!$C$803:$G$804</definedName>
    <definedName name="Criterios_IM">'[3]7422CW00'!#REF!</definedName>
    <definedName name="Criticidad">[62]Tabla!$A$1:$A$5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localSheetId="1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[53]!Customize</definedName>
    <definedName name="Customize" localSheetId="0">[53]!Customize</definedName>
    <definedName name="Customize">[53]!Customize</definedName>
    <definedName name="cv">#REF!</definedName>
    <definedName name="CVa">'[21]Cambio de Valv.'!$E$1:$E$65536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'[24]GPI 526'!#REF!</definedName>
    <definedName name="DASD" localSheetId="1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[61]civ_roma!$C$9:$G$799</definedName>
    <definedName name="DATO1">'[63]46'!$D$3:$CK$429</definedName>
    <definedName name="datos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'[64]Pta a tierra'!#REF!</definedName>
    <definedName name="DCSDCTV" localSheetId="1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 localSheetId="0">#REF!</definedName>
    <definedName name="dd" hidden="1">#REF!</definedName>
    <definedName name="ddd" localSheetId="1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MOLICIÓN">'[65]BASE-LISTAS'!$B$24:$B$29</definedName>
    <definedName name="dens">[66]Hoja2!$C$9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[62]Tabla!$B$1:$B$397</definedName>
    <definedName name="DEPENDENCIA">[62]Tabla!$B$1:$B$397</definedName>
    <definedName name="DEPENDENCIAS">[62]Tabla!$B$1:$B$397</definedName>
    <definedName name="DERFE">#REF!</definedName>
    <definedName name="desarrolladas">'[29]Reservas de Petróleo'!$A$2,'[29]Reservas de Petróleo'!$A$1,'[29]Reservas de Petróleo'!$D$4,'[29]Reservas de Petróleo'!$F$1:$F$65536</definedName>
    <definedName name="DESCUNMI">#REF!</definedName>
    <definedName name="DEST_ART">[47]steel!#REF!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[67]Cronograma!#REF!</definedName>
    <definedName name="dfa" localSheetId="1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[53]Personalizar!$E$22</definedName>
    <definedName name="dflt2">[53]Personalizar!$E$23</definedName>
    <definedName name="dflt3">[53]Personalizar!$D$24</definedName>
    <definedName name="dflt4">[53]Personalizar!$E$26</definedName>
    <definedName name="dflt5">[53]Personalizar!$E$27</definedName>
    <definedName name="dflt6">[53]Personalizar!$D$28</definedName>
    <definedName name="dflt7">[53]Personalizar!$G$27</definedName>
    <definedName name="DFRFRF" localSheetId="1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">[26]PRESUPUESTO!$B$13</definedName>
    <definedName name="Diámetro">#REF!</definedName>
    <definedName name="diámetroft">#REF!</definedName>
    <definedName name="diametros">#REF!</definedName>
    <definedName name="diferencia">'[68]MEDIA GEOMETRICA'!$J$8,'[68]MEDIA GEOMETRICA'!$N$8,'[68]MEDIA GEOMETRICA'!$R$8,'[68]MEDIA GEOMETRICA'!$V$8,'[68]MEDIA GEOMETRICA'!$Z$8,'[68]MEDIA GEOMETRICA'!$AD$8,'[68]MEDIA GEOMETRICA'!$AH$8,'[68]MEDIA GEOMETRICA'!$AL$8,'[68]MEDIA GEOMETRICA'!#REF!,'[68]MEDIA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[42]EMPRESA!$F$14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[69]CÁLCULOS!$H$34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[67]Cronograma!#REF!</definedName>
    <definedName name="DSAD" localSheetId="1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[70]EMPRESA!$I$25</definedName>
    <definedName name="DsctoPension">[70]EMPRESA!$I$23</definedName>
    <definedName name="DsctoSalud">[70]EMPRESA!$I$24</definedName>
    <definedName name="DSD" localSheetId="1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1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jecutivo">'[71]Info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[42]EMPRESA!$F$6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">[72]INSUMOS!$C$462:$C$481</definedName>
    <definedName name="equipo" localSheetId="1">[73]Equipo!$A$7:$A$65536</definedName>
    <definedName name="equipo" localSheetId="0">[73]Equipo!$A$7:$A$65536</definedName>
    <definedName name="EQUIPO">[72]INSUMOS!$C$462:$E$481</definedName>
    <definedName name="EQUIPO1">#REF!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[47]steel!$B$8:$B$47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adas">[66]Hoja2!$C$4</definedName>
    <definedName name="erradas2">[51]Parámetros!#REF!</definedName>
    <definedName name="ERRORE">#REF!</definedName>
    <definedName name="ert" localSheetId="1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[74]Estructura!$C$7:$E$2570</definedName>
    <definedName name="ESTRUCTURA" hidden="1">{#N/A,#N/A,TRUE,"INGENIERIA";#N/A,#N/A,TRUE,"COMPRAS";#N/A,#N/A,TRUE,"DIRECCION";#N/A,#N/A,TRUE,"RESUMEN"}</definedName>
    <definedName name="ESTRUCTURAS">[75]Hoja3!$B$7:$B$15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[24]SKJ452!#REF!</definedName>
    <definedName name="Excel_BuiltIn_Print_Titles_11">[24]ITA878!#REF!</definedName>
    <definedName name="Excel_BuiltIn_Print_Titles_12">'[24]AEA-944'!#REF!</definedName>
    <definedName name="Excel_BuiltIn_Print_Titles_13">'[24]DUB-823'!#REF!</definedName>
    <definedName name="Excel_BuiltIn_Print_Titles_14">'[24]GPI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[24]XXJ617!#REF!</definedName>
    <definedName name="Excel_BuiltIn_Print_Titles_20">#REF!</definedName>
    <definedName name="Excel_BuiltIn_Print_Titles_21">[24]SNG_855!#REF!</definedName>
    <definedName name="Excel_BuiltIn_Print_Titles_23">#REF!</definedName>
    <definedName name="Excel_BuiltIn_Print_Titles_3">#REF!</definedName>
    <definedName name="Excel_BuiltIn_Print_Titles_5">'[24]VEA 374'!#REF!</definedName>
    <definedName name="Excel_BuiltIn_Print_Titles_5_XX">'[24]VEA 374'!#REF!</definedName>
    <definedName name="Excel_BuiltIn_Print_Titles_6">#REF!</definedName>
    <definedName name="Excel_BuiltIn_Print_Titles_7">[24]HFB024!#REF!</definedName>
    <definedName name="Excel_BuiltIn_Print_Titles_8">#REF!</definedName>
    <definedName name="Excel_BuiltIn_Print_Titles_9">[24]PAJ825!#REF!</definedName>
    <definedName name="EXCROC">'[76]Análisis de precios'!$H$52</definedName>
    <definedName name="ExtensionCoordinador">#REF!</definedName>
    <definedName name="Extra_Pay">#REF!</definedName>
    <definedName name="Extracción_IM">#REF!</definedName>
    <definedName name="Extras">'[42]LIQUIDA-NOMINA'!$AH$4</definedName>
    <definedName name="F._INGRESO">#REF!</definedName>
    <definedName name="F._RETIRO">#REF!</definedName>
    <definedName name="F.L">#REF!</definedName>
    <definedName name="FAC" hidden="1">#REF!</definedName>
    <definedName name="Facilidades">#REF!</definedName>
    <definedName name="factor">#REF!</definedName>
    <definedName name="FACTURADO">'[77]Itemes Renovación'!#REF!</definedName>
    <definedName name="FareWellStmnt" localSheetId="1">[53]!FareWellStmnt</definedName>
    <definedName name="FareWellStmnt" localSheetId="0">[53]!FareWellStmnt</definedName>
    <definedName name="FareWellStmnt">[53]!FareWellStmnt</definedName>
    <definedName name="FaseProyecto">#REF!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[78]Tablas!$B$1:$B$65536</definedName>
    <definedName name="FechaInicio">[42]CONTRATO!$E$10</definedName>
    <definedName name="FechaTermina">[42]CONTRATO!$E$11</definedName>
    <definedName name="FechaTerminacion">#REF!</definedName>
    <definedName name="fer">'[39]Res-Accide-10'!#REF!</definedName>
    <definedName name="ferfer" localSheetId="1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>[0]!ERR</definedName>
    <definedName name="fff" localSheetId="1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'[79]7422CW00'!#REF!</definedName>
    <definedName name="FGHFBC" localSheetId="1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[53]!FinePrint</definedName>
    <definedName name="FinePrint" localSheetId="0">[53]!FinePrint</definedName>
    <definedName name="FinePrint">[53]!FinePrint</definedName>
    <definedName name="FM">1.18</definedName>
    <definedName name="fnic">[57]Hoja1!$C$13</definedName>
    <definedName name="FO">1.32</definedName>
    <definedName name="FORDESCR">'[3]7422CW00'!#REF!</definedName>
    <definedName name="FORM_C3">[80]Hoja1!$A$33:$N$51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NTE">[28]LISTAS!$B$138:$B$140</definedName>
    <definedName name="frfa" localSheetId="1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localSheetId="1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1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[42]EMPRESA!$F$12</definedName>
    <definedName name="gerg" localSheetId="1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'[79]7422CW00'!#REF!</definedName>
    <definedName name="ghfg" localSheetId="1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1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[57]Hoja1!$F$6</definedName>
    <definedName name="grupo4">[57]Hoja1!$F$7</definedName>
    <definedName name="grupo5">[57]Hoja1!$F$10</definedName>
    <definedName name="grupo6">[57]Hoja1!$F$11</definedName>
    <definedName name="grupo7">[57]Hoja1!$F$12</definedName>
    <definedName name="grupo8">[57]Hoja1!$F$13</definedName>
    <definedName name="grupo9">[57]Hoja1!$F$14</definedName>
    <definedName name="GSDG" localSheetId="1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[81]BASE!$C$4:$H$255</definedName>
    <definedName name="GTC">[12]Tablas!#REF!</definedName>
    <definedName name="GTE">[12]Tablas!#REF!</definedName>
    <definedName name="gtgt" localSheetId="1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[57]Datos!$D$8</definedName>
    <definedName name="hen">[57]Datos!$D$9</definedName>
    <definedName name="HERRERO">#REF!</definedName>
    <definedName name="hfgh" localSheetId="1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'[21]Interc de Hidr.'!$E$1:$E$65536</definedName>
    <definedName name="HIDE1">[47]steel!$F$7:$J$7</definedName>
    <definedName name="hjfg" localSheetId="1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'[21]Itemes Renovación'!#REF!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[57]Datos!$D$7</definedName>
    <definedName name="hrthtrh" localSheetId="1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[57]Hoja1!$C$17</definedName>
    <definedName name="icbf">[57]Hoja1!$C$15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'[54]A.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'[82]1'!$N$41</definedName>
    <definedName name="IMP">[26]otros!$C$3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iltra">[66]Hoja2!$C$5</definedName>
    <definedName name="INFORME">[83]TABLAS!$A$1:$A$65536</definedName>
    <definedName name="Informe_semanal">#REF!</definedName>
    <definedName name="INGENIERIA1" hidden="1">#REF!</definedName>
    <definedName name="INGENIERIA11" hidden="1">#REF!</definedName>
    <definedName name="iniciales">'[29]Reservas de Petróleo'!$A$2,'[29]Reservas de Petróleo'!$A$1,'[29]Reservas de Petróleo'!$D$4,'[29]Reservas de Petróleo'!$D$1:$D$65536</definedName>
    <definedName name="Inicio">[37]BASES!$E$26</definedName>
    <definedName name="INPU">#REF!</definedName>
    <definedName name="INPUT">'[3]7422CW00'!#REF!</definedName>
    <definedName name="INS">[84]INSUMOS!$A$1:$D$639</definedName>
    <definedName name="INSU">[85]INSUMOS!$A$1:$E$65536</definedName>
    <definedName name="Insumos_auxiliares">[86]Insumos!#REF!</definedName>
    <definedName name="Insumos_basicos">#REF!</definedName>
    <definedName name="Int">#REF!</definedName>
    <definedName name="InTap">[21]Interc.tapones!$E$1:$E$65536</definedName>
    <definedName name="INTER">[75]Hoja3!$F$7:$F$9</definedName>
    <definedName name="Intercambiadores">#REF!</definedName>
    <definedName name="Interest_Rate">#REF!</definedName>
    <definedName name="INTERMEDIA_I">#REF!</definedName>
    <definedName name="Interventor">[42]CONTRATO!$E$12</definedName>
    <definedName name="IntVal">'[21]Interc.válv.'!$E$1:$E$65536</definedName>
    <definedName name="INV_11">'[87]PR 1'!$A$2:$N$655</definedName>
    <definedName name="INV_Payments" localSheetId="1">[53]!INV_Payments</definedName>
    <definedName name="INV_Payments" localSheetId="0">[53]!INV_Payments</definedName>
    <definedName name="INV_Payments">[53]!INV_Payments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'[42]LIQUIDA-NOMINA'!$AT$4</definedName>
    <definedName name="issafp">[57]Hoja1!$C$19</definedName>
    <definedName name="isscs">[57]Hoja1!$C$21</definedName>
    <definedName name="isseps">[57]Hoja1!$C$20</definedName>
    <definedName name="ITEM">[81]BASE!$C$4:$H$255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[0]!ERR</definedName>
    <definedName name="jj" localSheetId="0">[0]!ERR</definedName>
    <definedName name="jj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 localSheetId="0">#REF!</definedName>
    <definedName name="jkl" hidden="1">{"TAB1",#N/A,TRUE,"GENERAL";"TAB2",#N/A,TRUE,"GENERAL";"TAB3",#N/A,TRUE,"GENERAL";"TAB4",#N/A,TRUE,"GENERAL";"TAB5",#N/A,TRUE,"GENERAL"}</definedName>
    <definedName name="JOHNNY">[0]!ERR</definedName>
    <definedName name="JRYJ" localSheetId="1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1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localSheetId="1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[88]LISTADO!#REF!</definedName>
    <definedName name="LICITACION">#REF!</definedName>
    <definedName name="LINEA">[89]CONT_ADI!#REF!</definedName>
    <definedName name="LIST">#REF!</definedName>
    <definedName name="ListaCantidad">#REF!</definedName>
    <definedName name="Listado">#REF!</definedName>
    <definedName name="Listado1">#REF!</definedName>
    <definedName name="ListaItem">#REF!</definedName>
    <definedName name="ListaUni">[90]TOTALES!$D$7:$D$654</definedName>
    <definedName name="liuoo" localSheetId="1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[91]tub!$C$1:$J$39</definedName>
    <definedName name="lllllh" localSheetId="1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[27]!absc</definedName>
    <definedName name="LOCA" localSheetId="0">[27]!absc</definedName>
    <definedName name="LOCA">[27]!absc</definedName>
    <definedName name="LOCA1" localSheetId="1">[40]!absc</definedName>
    <definedName name="LOCA1" localSheetId="0">[40]!absc</definedName>
    <definedName name="LOCA1">[40]!absc</definedName>
    <definedName name="LOCALIZACION_Y_REPLANTEO">#REF!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1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>'[39]Res-Accide-10'!#REF!</definedName>
    <definedName name="lv">#REF!</definedName>
    <definedName name="m">#REF!</definedName>
    <definedName name="MA">'[39]Res-Accide-10'!#REF!</definedName>
    <definedName name="MACR">#REF!</definedName>
    <definedName name="MACRDEL">'[3]7422CW00'!#REF!</definedName>
    <definedName name="Macroactividad">#REF!</definedName>
    <definedName name="mafdsf" localSheetId="1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[56]Insum!$A$68:$H$98</definedName>
    <definedName name="mar">'[39]Res-Accide-10'!#REF!</definedName>
    <definedName name="MARCO_H">#REF!</definedName>
    <definedName name="marina">'[92]Informe Semanal 1'!#REF!</definedName>
    <definedName name="masor" localSheetId="1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IAL">'[93]TABLA MATERIALES'!$A$3:$D$654</definedName>
    <definedName name="materiales" localSheetId="1">[73]materiales!$A$7:$A$1317</definedName>
    <definedName name="materiales" localSheetId="0">[73]materiales!$A$7:$A$1317</definedName>
    <definedName name="MATERIALES">[72]INSUMOS!$C$9:$E$442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1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'[94]CCP,LEYES, Y DEC.'!#REF!</definedName>
    <definedName name="meg" localSheetId="1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[26]PRESUPUESTO!$C$13</definedName>
    <definedName name="MesCotiz">'[10]LIQ-NOM'!$H$3</definedName>
    <definedName name="MesCotizacion">'[42]LIQUIDA-NOMINA'!$H$3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 localSheetId="0">[9]!Módulo3.anexo1</definedName>
    <definedName name="Módulo3.anexo1">[9]!Módulo3.anexo1</definedName>
    <definedName name="Módulo3.anexo10" localSheetId="1">[9]!Módulo3.anexo10</definedName>
    <definedName name="Módulo3.anexo10" localSheetId="0">[9]!Módulo3.anexo10</definedName>
    <definedName name="Módulo3.anexo10">[9]!Módulo3.anexo10</definedName>
    <definedName name="Módulo3.anexo11" localSheetId="1">[9]!Módulo3.anexo11</definedName>
    <definedName name="Módulo3.anexo11" localSheetId="0">[9]!Módulo3.anexo11</definedName>
    <definedName name="Módulo3.anexo11">[9]!Módulo3.anexo11</definedName>
    <definedName name="Módulo3.anexo12" localSheetId="1">[9]!Módulo3.anexo12</definedName>
    <definedName name="Módulo3.anexo12" localSheetId="0">[9]!Módulo3.anexo12</definedName>
    <definedName name="Módulo3.anexo12">[9]!Módulo3.anexo12</definedName>
    <definedName name="Módulo3.anexo3" localSheetId="1">[9]!Módulo3.anexo3</definedName>
    <definedName name="Módulo3.anexo3" localSheetId="0">[9]!Módulo3.anexo3</definedName>
    <definedName name="Módulo3.anexo3">[9]!Módulo3.anexo3</definedName>
    <definedName name="Módulo3.anexo4" localSheetId="1">[9]!Módulo3.anexo4</definedName>
    <definedName name="Módulo3.anexo4" localSheetId="0">[9]!Módulo3.anexo4</definedName>
    <definedName name="Módulo3.anexo4">[9]!Módulo3.anexo4</definedName>
    <definedName name="Módulo3.anexo5" localSheetId="1">[9]!Módulo3.anexo5</definedName>
    <definedName name="Módulo3.anexo5" localSheetId="0">[9]!Módulo3.anexo5</definedName>
    <definedName name="Módulo3.anexo5">[9]!Módulo3.anexo5</definedName>
    <definedName name="Módulo3.anexo6" localSheetId="1">[9]!Módulo3.anexo6</definedName>
    <definedName name="Módulo3.anexo6" localSheetId="0">[9]!Módulo3.anexo6</definedName>
    <definedName name="Módulo3.anexo6">[9]!Módulo3.anexo6</definedName>
    <definedName name="Módulo8.anexo16" localSheetId="1">[9]!Módulo8.anexo16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[95]Tablas!$AO$6:$AO$7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[47]steel!#REF!</definedName>
    <definedName name="Mtz_Avance">#REF!</definedName>
    <definedName name="Mv">#REF!</definedName>
    <definedName name="n" localSheetId="1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[53]!Nada</definedName>
    <definedName name="Nada" localSheetId="0">[53]!Nada</definedName>
    <definedName name="Nada">[53]!Nada</definedName>
    <definedName name="Nafta_2">'[96] ASR+Nafta'!$K$19:$AS$19</definedName>
    <definedName name="Nafta2">'[96] ASR+Nafta'!$K$19:$AS$19</definedName>
    <definedName name="Nafta3">'[96]Todos+Nafta'!$K$19:$AS$19</definedName>
    <definedName name="nbvnv" localSheetId="1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t">[42]EMPRESA!$F$8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>[0]!ERR</definedName>
    <definedName name="No_desarrolladas">'[29]Reservas de Petróleo'!$A$2,'[29]Reservas de Petróleo'!$A$1,'[29]Reservas de Petróleo'!$D$4,'[29]Reservas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localSheetId="1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localSheetId="1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[26]PRESUPUESTO!$C$10</definedName>
    <definedName name="ObjetivoProyecto">#REF!</definedName>
    <definedName name="Obra">#REF!</definedName>
    <definedName name="obras" hidden="1">#REF!</definedName>
    <definedName name="obras1" localSheetId="1">DATE(YEAR([97]!Loan_Start),MONTH([97]!Loan_Start)+Payment_Number,DAY([97]!Loan_Start))</definedName>
    <definedName name="obras1" localSheetId="0">DATE(YEAR([97]!Loan_Start),MONTH([97]!Loan_Start)+Payment_Number,DAY([97]!Loan_Start))</definedName>
    <definedName name="obras1">DATE(YEAR([97]!Loan_Start),MONTH([97]!Loan_Start)+Payment_Number,DAY([97]!Loan_Start))</definedName>
    <definedName name="obras11" hidden="1">#REF!</definedName>
    <definedName name="obras111" localSheetId="1">DATE(YEAR([98]!Loan_Start),MONTH([98]!Loan_Start)+Payment_Number,DAY([98]!Loan_Start))</definedName>
    <definedName name="obras111" localSheetId="0">DATE(YEAR([98]!Loan_Start),MONTH([98]!Loan_Start)+Payment_Number,DAY([98]!Loan_Start))</definedName>
    <definedName name="obras111">DATE(YEAR([98]!Loan_Start),MONTH([98]!Loan_Start)+Payment_Number,DAY([98]!Loan_Start))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[73]otros!$A$6:$A$1235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[59]Tablas!$A$1:$A$65536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DATE(YEAR([98]!Loan_Start),MONTH([98]!Loan_Start)+Payment_Number,DAY([98]!Loan_Start))</definedName>
    <definedName name="Payment_Date1" localSheetId="0">DATE(YEAR([98]!Loan_Start),MONTH([98]!Loan_Start)+Payment_Number,DAY([98]!Loan_Start))</definedName>
    <definedName name="Payment_Date1">DATE(YEAR([98]!Loan_Start),MONTH([98]!Loan_Start)+Payment_Number,DAY([98]!Loan_Start))</definedName>
    <definedName name="Payment_Needed">"Pago necesario"</definedName>
    <definedName name="Pb">#REF!</definedName>
    <definedName name="Pd">#REF!</definedName>
    <definedName name="PEPE">[0]!ERR</definedName>
    <definedName name="Periodo">[44]Hoja1!$C$1</definedName>
    <definedName name="PeriodoPago">'[42]LIQUIDA-NOMINA'!$C$4</definedName>
    <definedName name="PeriodoRepago">#REF!</definedName>
    <definedName name="PeriodoRepagoCCP">#REF!</definedName>
    <definedName name="PERSONAL">[72]INSUMOS!$C$448:$E$457</definedName>
    <definedName name="phed">[57]Hoja1!$C$4</definedName>
    <definedName name="phen">[57]Hoja1!$C$5</definedName>
    <definedName name="Pindis">#REF!</definedName>
    <definedName name="pint">'[79]7422CW00'!#REF!</definedName>
    <definedName name="pintura">'[79]7422CW00'!#REF!</definedName>
    <definedName name="pintyura">[99]STRSUMM0!#REF!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[37]BASES!$E$27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localSheetId="1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[38]BASES!$E$26</definedName>
    <definedName name="Porcentaje">#REF!</definedName>
    <definedName name="PORCENTAJE1">#REF!</definedName>
    <definedName name="PORTADA2">'[100]Hoja 1 '!#REF!</definedName>
    <definedName name="POSICION_PRESUP">[11]Tablas!#REF!</definedName>
    <definedName name="POSICIONES">#REF!</definedName>
    <definedName name="pouig" localSheetId="1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>[59]Tablas!$C$1:$C$65536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[48]medelo!$D$46</definedName>
    <definedName name="PRE">#REF!</definedName>
    <definedName name="Precio">#REF!</definedName>
    <definedName name="precio2">#REF!</definedName>
    <definedName name="PrecioS">#REF!</definedName>
    <definedName name="precios_edesa">[101]Parámetros!#REF!</definedName>
    <definedName name="PREST">#REF!</definedName>
    <definedName name="PRIMER" localSheetId="1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'[92]Informe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[57]Hoja1!$C$3</definedName>
    <definedName name="prnf">[57]Hoja1!$C$6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[37]BASES!$B$31</definedName>
    <definedName name="PROG" hidden="1">#REF!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[102]!absc</definedName>
    <definedName name="PRUEBA" localSheetId="0">[102]!absc</definedName>
    <definedName name="PRUEBA">[102]!absc</definedName>
    <definedName name="prueba1" localSheetId="1">[102]!absc</definedName>
    <definedName name="prueba1" localSheetId="0">[102]!absc</definedName>
    <definedName name="prueba1">[102]!absc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'[103]ORITO 02 '!$A$12</definedName>
    <definedName name="Pwf_actual">'[103]ORITO 02 '!$E$6</definedName>
    <definedName name="Pwf_i">[48]medelo!$A$66:$A$83</definedName>
    <definedName name="Pwf_min">'[103]ORITO 02 '!$E$8</definedName>
    <definedName name="Pwfd">#REF!</definedName>
    <definedName name="Q">#REF!</definedName>
    <definedName name="Q_actual">'[103]ORITO 02 '!$E$7</definedName>
    <definedName name="Q_BRUTO">#REF!</definedName>
    <definedName name="q1q1q" localSheetId="1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1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ax">[48]medelo!$B$63</definedName>
    <definedName name="qqqqqw" localSheetId="1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'[103]ORITO 02 '!$E$9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'[96] ASR+Nafta'!$E$9:$E$21</definedName>
    <definedName name="Recall_3">'[96]Todos+Nafta'!$E$9:$E$21</definedName>
    <definedName name="Recorder">#REF!</definedName>
    <definedName name="recursos">[104]RECURSOS!$A$8:$A$204</definedName>
    <definedName name="rege" localSheetId="1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[95]Tablas!$M$6:$M$8</definedName>
    <definedName name="REGIONAL">[95]Tablas!$I$6:$I$10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localSheetId="1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manentes">'[29]Reservas de Petróleo'!$A$2,'[29]Reservas de Petróleo'!$A$1,'[29]Reservas de Petróleo'!$D$4,'[29]Reservas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ual">[66]Hoja2!$C$3</definedName>
    <definedName name="Resistividad">#REF!</definedName>
    <definedName name="RESU">#REF!</definedName>
    <definedName name="resu8" localSheetId="1">[9]!resu8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[37]BASES!$E$31</definedName>
    <definedName name="RETTRE" localSheetId="1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[105]Ingenieria!#REF!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[57]Datos!$D$12</definedName>
    <definedName name="Ro">#REF!,#REF!,#REF!</definedName>
    <definedName name="rr">[0]!ERR</definedName>
    <definedName name="rrr" localSheetId="1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'[106]Form5 _Pág_ 1'!#REF!</definedName>
    <definedName name="rrrrrb" localSheetId="1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>[0]!ERR</definedName>
    <definedName name="saa" localSheetId="1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[37]BASES!$E$41</definedName>
    <definedName name="sbgfbgdr" localSheetId="1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[57]Hoja1!$C$14</definedName>
    <definedName name="SERO">[0]!ERR</definedName>
    <definedName name="setrj" localSheetId="1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[57]Hoja1!$C$12</definedName>
    <definedName name="sfasf" localSheetId="1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[47]steel!#REF!</definedName>
    <definedName name="SHEET">'[3]7422CW00'!#REF!</definedName>
    <definedName name="SHEET_KP">[47]steel!$C$7:$L$47</definedName>
    <definedName name="SHEET_MR">[47]steel!$C$7:$J$47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[42]CONTRATO!$I$9</definedName>
    <definedName name="smlv2001">[42]CONTRATO!$H$9</definedName>
    <definedName name="SMML">'[68]ASPECTOS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'FORMATO PROPUESTA ECONOMICA '!#REF!</definedName>
    <definedName name="solver_adj" localSheetId="0" hidden="1">'PRESUPUESTO OFICIAL'!#REF!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'FORMATO PROPUESTA ECONOMICA '!$K$70</definedName>
    <definedName name="solver_lhs1" localSheetId="0" hidden="1">'PRESUPUESTO OFICIAL'!$K$70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'FORMATO PROPUESTA ECONOMICA '!$K$70</definedName>
    <definedName name="solver_opt" localSheetId="0" hidden="1">'PRESUPUESTO OFICIAL'!$K$70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'FORMATO PROPUESTA ECONOMICA '!$K$71</definedName>
    <definedName name="solver_rhs1" localSheetId="0" hidden="1">'PRESUPUESTO OFICIAL'!$K$71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63899000000</definedName>
    <definedName name="solver_val" localSheetId="0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[57]Hoja1!$C$25</definedName>
    <definedName name="ssh">[57]Hoja1!$C$24</definedName>
    <definedName name="sss" localSheetId="1">MODULO10.auto_abrir</definedName>
    <definedName name="sss" localSheetId="0">MODULO10.auto_abrir</definedName>
    <definedName name="sss">MODULO10.auto_abrir</definedName>
    <definedName name="SSSS">[0]!ERR</definedName>
    <definedName name="sssss7" localSheetId="1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'[107]PxQ Cantidades'!#REF!</definedName>
    <definedName name="STONU">'[3]7422CW00'!#REF!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[55]Hoja1!$F$60</definedName>
    <definedName name="Summary">#REF!</definedName>
    <definedName name="SUP_ART">[47]steel!#REF!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[59]Tablas!$H$1:$H$65536</definedName>
    <definedName name="SUPERFICIE">#REF!</definedName>
    <definedName name="sw">[0]!ERR</definedName>
    <definedName name="swsw" localSheetId="1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[22]!absc</definedName>
    <definedName name="t" localSheetId="0">[22]!absc</definedName>
    <definedName name="t">[22]!absc</definedName>
    <definedName name="t_1" localSheetId="1">Scheduled_Payment+Extra_Payment</definedName>
    <definedName name="t_1" localSheetId="0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[59]Tablas!$B$1:$B$65536</definedName>
    <definedName name="TABLA">#REF!</definedName>
    <definedName name="tabla1">[108]Hoja3!$B$4:$F$28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[42]EMPRESA!$F$24</definedName>
    <definedName name="TARIFAS">[109]TARIFAS!$A$1:$F$52</definedName>
    <definedName name="TarifaSalud">[42]EMPRESA!$F$26</definedName>
    <definedName name="Tasa">#REF!</definedName>
    <definedName name="TASA_DE_CAMBIO">#REF!</definedName>
    <definedName name="Tasa1">'[110]Bases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[42]EMPRESA!$F$16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[26]PRESUPUESTO!$I$7</definedName>
    <definedName name="tewst" localSheetId="1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[38]BASES!$E$27</definedName>
    <definedName name="TIPO" localSheetId="1">#REF!</definedName>
    <definedName name="TIPO" localSheetId="0">#REF!</definedName>
    <definedName name="TIPO">[72]INSUMOS!$C$2:$C$5</definedName>
    <definedName name="TIPO_GRUPO">#REF!</definedName>
    <definedName name="TipoGC">[95]Tablas!$U$6:$U$15</definedName>
    <definedName name="TipoNeces">[95]Tablas!$Q$6:$Q$8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[23]INST!#REF!</definedName>
    <definedName name="TKSLCI07">[10]EMPRESA!$F$22</definedName>
    <definedName name="tld">[57]Datos!$D$14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otal_Payment1" localSheetId="1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'[42]NOMINA 1'!$N$38</definedName>
    <definedName name="TOTALHH">#REF!</definedName>
    <definedName name="TOTALHH1">#REF!</definedName>
    <definedName name="TotalVacaciones">'[42]NOMINA 1'!$N$37</definedName>
    <definedName name="TotAuxAlim">'[10]NOMINA-1'!$E$37</definedName>
    <definedName name="TotAuxAlimentacion">'[42]NOMINA 1'!$E$38</definedName>
    <definedName name="TotAuxCom">'[10]NOMINA-1'!$E$39</definedName>
    <definedName name="TotAuxComi">'[42]NOMINA 1'!$E$40</definedName>
    <definedName name="TotAuxDotacion">'[42]NOMINA 1'!$E$41</definedName>
    <definedName name="TotAuxHab">'[42]NOMINA 1'!$E$37</definedName>
    <definedName name="TotAuxTransporte">'[42]NOMINA 1'!$E$39</definedName>
    <definedName name="TotBasico">'[42]NOMINA 1'!$E$35</definedName>
    <definedName name="TotCom">'[10]NOMINA-1'!$E$41</definedName>
    <definedName name="TotComision">'[42]NOMINA 1'!$E$42</definedName>
    <definedName name="TotExtras">'[42]NOMINA 1'!$E$36</definedName>
    <definedName name="TotIntercesantias">'[42]NOMINA 1'!$N$39</definedName>
    <definedName name="TotPrimaServicios">'[42]NOMINA 1'!$N$36</definedName>
    <definedName name="TotPrimaServicos">'[42]NOMINA 1'!$N$36</definedName>
    <definedName name="TotPrimaVacaciones">'[42]NOMINA 1'!$N$41</definedName>
    <definedName name="TotPrimConv">'[10]NOMINA-1'!$N$39</definedName>
    <definedName name="TotPrimConvencional">'[42]NOMINA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1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 localSheetId="1">'[10]DATOS CONTRATO'!$E$16</definedName>
    <definedName name="Transporte" localSheetId="0">'[10]DATOS CONTRATO'!$E$16</definedName>
    <definedName name="TRANSPORTE">[72]INSUMOS!$C$486:$E$490</definedName>
    <definedName name="TRAT">[111]desmonte!$E$48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[112]Tablas!$B$2</definedName>
    <definedName name="tru" localSheetId="1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1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'[94]CCP,LEYES, Y DEC.'!#REF!</definedName>
    <definedName name="twer" localSheetId="1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D">[28]LISTAS!$C$2:$C$135</definedName>
    <definedName name="UNIT">'[113]Lista APU'!$A$3:$D$479</definedName>
    <definedName name="UNITARIO">[114]Unitarios!$A$3:$D$13</definedName>
    <definedName name="Unitarios">#REF!</definedName>
    <definedName name="unj" hidden="1">[19]INST!#REF!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'[82]1'!$N$42</definedName>
    <definedName name="UTL">[26]otros!$C$4</definedName>
    <definedName name="uu" localSheetId="1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[115]CONTRATO!$E$9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[21]Varios.!$E$1:$E$65536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'[79]7422CW00'!#REF!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[95]Tablas!$A$6:$A$26</definedName>
    <definedName name="VigenciaDolares">#REF!</definedName>
    <definedName name="VigenciaPesos">#REF!</definedName>
    <definedName name="VIGFUTURA">[95]Tablas!$J$6:$J$8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[53]Personalizar!$E$15</definedName>
    <definedName name="vk" localSheetId="1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1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1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'[116]2004'!#REF!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'[39]Res-Accide-10'!#REF!</definedName>
    <definedName name="wedw">#REF!</definedName>
    <definedName name="WEFWE">'[39]Res-Accide-10'!#REF!</definedName>
    <definedName name="WER">'[39]Res-Accide-10'!$S$2:$S$7</definedName>
    <definedName name="werew" localSheetId="1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'[39]Res-Accide-10'!#REF!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1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1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[117]!absc</definedName>
    <definedName name="xxxxx" localSheetId="0">[117]!absc</definedName>
    <definedName name="xxxxx">[117]!absc</definedName>
    <definedName name="xxxxxds" localSheetId="1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[27]!absc</definedName>
    <definedName name="Y" localSheetId="0">[27]!absc</definedName>
    <definedName name="Y">[27]!absc</definedName>
    <definedName name="y6y6" localSheetId="1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1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'[118]AISLAMIENTO CATEGORIAS II Y III'!$G$1:$I$65536</definedName>
    <definedName name="yrey" localSheetId="1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'[54]A. P. U.'!#REF!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59" i="120" l="1"/>
  <c r="K59" i="120"/>
  <c r="Q58" i="120"/>
  <c r="K58" i="120"/>
  <c r="Q56" i="120"/>
  <c r="K56" i="120"/>
  <c r="Q55" i="120"/>
  <c r="K55" i="120"/>
  <c r="Q54" i="120"/>
  <c r="K54" i="120"/>
  <c r="Q53" i="120"/>
  <c r="K53" i="120"/>
  <c r="Q52" i="120"/>
  <c r="K52" i="120"/>
  <c r="Q51" i="120"/>
  <c r="K51" i="120"/>
  <c r="Q50" i="120"/>
  <c r="K50" i="120"/>
  <c r="Q48" i="120"/>
  <c r="K48" i="120"/>
  <c r="Q47" i="120"/>
  <c r="K47" i="120"/>
  <c r="Q46" i="120"/>
  <c r="K46" i="120"/>
  <c r="Q45" i="120"/>
  <c r="K45" i="120"/>
  <c r="Q44" i="120"/>
  <c r="K44" i="120"/>
  <c r="Q43" i="120"/>
  <c r="K43" i="120"/>
  <c r="Q41" i="120"/>
  <c r="K41" i="120"/>
  <c r="Q40" i="120"/>
  <c r="K40" i="120"/>
  <c r="Q39" i="120"/>
  <c r="K39" i="120"/>
  <c r="Q37" i="120"/>
  <c r="K37" i="120"/>
  <c r="Q36" i="120"/>
  <c r="K36" i="120"/>
  <c r="Q35" i="120"/>
  <c r="K35" i="120"/>
  <c r="Q34" i="120"/>
  <c r="K34" i="120"/>
  <c r="Q33" i="120"/>
  <c r="K33" i="120"/>
  <c r="Q32" i="120"/>
  <c r="K32" i="120"/>
  <c r="Q30" i="120"/>
  <c r="K30" i="120"/>
  <c r="Q29" i="120"/>
  <c r="K29" i="120"/>
  <c r="Q28" i="120"/>
  <c r="K28" i="120"/>
  <c r="Q27" i="120"/>
  <c r="K27" i="120"/>
  <c r="Q25" i="120"/>
  <c r="K25" i="120"/>
  <c r="K21" i="120"/>
  <c r="K20" i="120"/>
  <c r="K19" i="120"/>
  <c r="K18" i="120"/>
  <c r="K17" i="120"/>
  <c r="K16" i="120"/>
  <c r="K15" i="120"/>
  <c r="K14" i="120"/>
  <c r="Q59" i="100"/>
  <c r="Q58" i="100"/>
  <c r="Q56" i="100"/>
  <c r="Q55" i="100"/>
  <c r="Q54" i="100"/>
  <c r="Q53" i="100"/>
  <c r="Q52" i="100"/>
  <c r="Q51" i="100"/>
  <c r="Q50" i="100"/>
  <c r="Q48" i="100"/>
  <c r="Q47" i="100"/>
  <c r="Q46" i="100"/>
  <c r="Q45" i="100"/>
  <c r="Q44" i="100"/>
  <c r="Q43" i="100"/>
  <c r="Q41" i="100"/>
  <c r="Q40" i="100"/>
  <c r="Q39" i="100"/>
  <c r="Q37" i="100"/>
  <c r="Q36" i="100"/>
  <c r="Q35" i="100"/>
  <c r="Q34" i="100"/>
  <c r="Q33" i="100"/>
  <c r="Q32" i="100"/>
  <c r="Q30" i="100"/>
  <c r="Q29" i="100"/>
  <c r="Q28" i="100"/>
  <c r="Q27" i="100"/>
  <c r="Q25" i="100"/>
  <c r="K59" i="100"/>
  <c r="K58" i="100"/>
  <c r="K56" i="100"/>
  <c r="K55" i="100"/>
  <c r="K54" i="100"/>
  <c r="K53" i="100"/>
  <c r="K52" i="100"/>
  <c r="K51" i="100"/>
  <c r="K50" i="100"/>
  <c r="K48" i="100"/>
  <c r="K47" i="100"/>
  <c r="K46" i="100"/>
  <c r="K45" i="100"/>
  <c r="K44" i="100"/>
  <c r="K43" i="100"/>
  <c r="K41" i="100"/>
  <c r="K40" i="100"/>
  <c r="K39" i="100"/>
  <c r="K37" i="100"/>
  <c r="K36" i="100"/>
  <c r="K35" i="100"/>
  <c r="K34" i="100"/>
  <c r="K33" i="100"/>
  <c r="K32" i="100"/>
  <c r="K30" i="100"/>
  <c r="K29" i="100"/>
  <c r="K28" i="100"/>
  <c r="K27" i="100"/>
  <c r="K25" i="100"/>
  <c r="K21" i="100"/>
  <c r="K20" i="100"/>
  <c r="K19" i="100"/>
  <c r="K18" i="100"/>
  <c r="K17" i="100"/>
  <c r="K16" i="100"/>
  <c r="K15" i="100"/>
  <c r="K14" i="100"/>
  <c r="K22" i="120" l="1"/>
  <c r="K62" i="120" s="1"/>
  <c r="K63" i="120" s="1"/>
  <c r="K22" i="100"/>
  <c r="K62" i="100" s="1"/>
  <c r="K63" i="100" s="1"/>
  <c r="K60" i="100"/>
  <c r="K64" i="100" s="1"/>
  <c r="K60" i="120"/>
  <c r="K64" i="120" s="1"/>
  <c r="K65" i="100" l="1"/>
  <c r="K65" i="120"/>
  <c r="P65" i="120" s="1"/>
  <c r="P67" i="120" s="1"/>
  <c r="P65" i="100" l="1"/>
  <c r="P67" i="100" s="1"/>
  <c r="Q64" i="100"/>
</calcChain>
</file>

<file path=xl/sharedStrings.xml><?xml version="1.0" encoding="utf-8"?>
<sst xmlns="http://schemas.openxmlformats.org/spreadsheetml/2006/main" count="322" uniqueCount="118">
  <si>
    <t>Formulario 1 - Propuesta económica  - Documento tipo de licitación de obra pública de infraestructura de transporte - versión 3</t>
  </si>
  <si>
    <t>Código</t>
  </si>
  <si>
    <t>CCE-EICP-FM-14</t>
  </si>
  <si>
    <t>Versión</t>
  </si>
  <si>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</si>
  <si>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</si>
  <si>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</si>
  <si>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</si>
  <si>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</si>
  <si>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</si>
  <si>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</si>
  <si>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</si>
  <si>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</si>
  <si>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</si>
  <si>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</si>
  <si>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</si>
  <si>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</si>
  <si>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</si>
  <si>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</si>
  <si>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</si>
  <si>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</si>
  <si>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</si>
  <si>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</si>
  <si>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</si>
  <si>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</si>
  <si>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</si>
  <si>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</si>
  <si>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</si>
  <si>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</si>
  <si>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</si>
  <si>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ESTUDIOS Y DISEÑOS</t>
  </si>
  <si>
    <t>ML</t>
  </si>
  <si>
    <t>M3</t>
  </si>
  <si>
    <t>M2</t>
  </si>
  <si>
    <t>3.02.02</t>
  </si>
  <si>
    <t>EXCAVACION DE CORTES Y CANALES SIN CLASIFICAR INCLUYE ACARREO LIBRE DE 5 KM</t>
  </si>
  <si>
    <t>3.02.07</t>
  </si>
  <si>
    <t>EXCAVACIONES MECANICAS VARIAS EN MATERIAL COMUN SECO</t>
  </si>
  <si>
    <t>3.03.05</t>
  </si>
  <si>
    <t>3.04.06</t>
  </si>
  <si>
    <t>SUMINISTRO, EXTENDIDA Y COMPACTACION DE MATERIAL SELECCIONADO PARA BASE GRANULAR (INCLUYE ACARREO LIBRE DE 5KM) (**)</t>
  </si>
  <si>
    <t>3.05.01</t>
  </si>
  <si>
    <t>SUMINISTRO FIGURADO Y ARMADO DE ACERO DE REFUERZO 60000 PSI 420 MPA</t>
  </si>
  <si>
    <t>KG</t>
  </si>
  <si>
    <t>3.08.19</t>
  </si>
  <si>
    <t>SUMINISTRO E INSTALACION DE SARDINEL PREFABRICADO A-10, INCLUYE MORTERO DE PEGA SEGUN NORMA NTC-4109</t>
  </si>
  <si>
    <t>3.04.05</t>
  </si>
  <si>
    <t>SUMINISTRO, EXTENDIDA Y COMPACTACIÓN DE MATERIAL PARA AFIRMADO HASTA UN DIÁMETRO DE 2" Y UN ÍNDICE PLÁSTICO MENOR O IGUAL 9% Y COMPACTO AL 95% PROCTOR, INCLUYE ACARREO LIBRE 5 KM (**)</t>
  </si>
  <si>
    <t>UND</t>
  </si>
  <si>
    <t>SEÑALIZACION Y DEMARCACION</t>
  </si>
  <si>
    <t>3.09.17</t>
  </si>
  <si>
    <t>LEVANTAMIENTO TOPOGRAFICO, CARTERA Y MEMORIA DESCRIPTIVA DE DETALLE DE LA ZONA DE INTERVENCION (AREA APROXIMADA 3200 M2)</t>
  </si>
  <si>
    <t>ESTUDIO DE SUELOS Y GEOTECNIA PARA DISEÑO DE VIAS, ANDENES Y OBRAS DE CONTENCION (AREA APROXIMADA 3200 M2)</t>
  </si>
  <si>
    <t>DISEÑO GEOMETRICO Y DE ESTRUCTURA DE PAVIMENTO (LONGITUD APROXIMADA DE VIA 260 ML)</t>
  </si>
  <si>
    <t xml:space="preserve">ESTUDIO DE TRANSITO </t>
  </si>
  <si>
    <t>DISEÑO DE URBANISMO Y PAISAJISMO (AREA APROXIMADA 3200 M2)</t>
  </si>
  <si>
    <t>ESTUDIOS Y DISEÑOS HIDROLOGICOS, HIDRAULICOS   Y DE ALCANTARILLADO PARA MANEJO DE AGUAS LLUVIAS (LONGITUD APROXIMADA DE VIA 260 ML)</t>
  </si>
  <si>
    <t>DISEÑO ESTRUCTURAL PARA DISEÑO DE VIAS, ANDENES Y OBRAS DE CONTENCION</t>
  </si>
  <si>
    <t>PRESUPUESTO, CRONOGRAMA Y ESPECIFICACIONES TECNICAS</t>
  </si>
  <si>
    <t>GLB</t>
  </si>
  <si>
    <t>PRELIMINARES</t>
  </si>
  <si>
    <t>3.13.09</t>
  </si>
  <si>
    <t xml:space="preserve">CERRAMIENTO EN VARA ROLLIZA Y LONA H=1.50 M . DISTANCIA ENTRE POSTES 2 M </t>
  </si>
  <si>
    <t xml:space="preserve">OBRAS COMPLEMENTARIAS DE ESTABILIZACION </t>
  </si>
  <si>
    <t>APU</t>
  </si>
  <si>
    <t>3.03.24</t>
  </si>
  <si>
    <t>3.03.11</t>
  </si>
  <si>
    <t>3.03.15</t>
  </si>
  <si>
    <t>COT</t>
  </si>
  <si>
    <t>SUMINISTRO E INSTALACION DE CONCRETO SIMPLE DE 21 MPA (3000 PSI) PARA ELEVACIONES, H&lt;3.0 MTS</t>
  </si>
  <si>
    <t>EXCAVACION MANUAL EN MATERIAL CONGLOMERADO</t>
  </si>
  <si>
    <t>RELLENO CON MATERIAL DE AFIRMADO COMPACTADO PLANCHA VIBRADORA</t>
  </si>
  <si>
    <t>ALCANTARILLADO</t>
  </si>
  <si>
    <t>3.13.37</t>
  </si>
  <si>
    <t>2.01.06</t>
  </si>
  <si>
    <t>2.05.57</t>
  </si>
  <si>
    <t>2.05.04</t>
  </si>
  <si>
    <t>2.06.23</t>
  </si>
  <si>
    <t>RELLENO PARA REDES EN GRAVILLA DE 3/4 , 1/2 (SUMINISTRO, EXTENDIDO, HUMEDECIMIENTO Y COMPACTACION)</t>
  </si>
  <si>
    <t>RELLENO ARENA DE PEÑA COMPACTADO CON PLANCHA VIBRADORA</t>
  </si>
  <si>
    <t>SUMINISTRO E INSTALACIÓN TUBERÍA DE ALCANTARILLADO PVC D=18" M</t>
  </si>
  <si>
    <t>POZO DE INSPECCIÓN, DIÁMETRO INTERIOR 1.2 M , 2.0 &lt; H &lt; 2.5 U</t>
  </si>
  <si>
    <t>SUMIDERO LATERAL SL - 100 H=1.25M (FUNDIDO EN SITIO, CONCRETO HECHO EN OBRA. INCL. SUMINI, FORMA, REF Y CONST. INCL. TAPA</t>
  </si>
  <si>
    <t xml:space="preserve">UND </t>
  </si>
  <si>
    <t>CARCAMO</t>
  </si>
  <si>
    <t>2.07.01</t>
  </si>
  <si>
    <t xml:space="preserve">CONCRETO SIMPLE DE 21 MPa - (3000 PSI) IMPERMEABILIZADO PARA MUROS </t>
  </si>
  <si>
    <t>PAVIMENTO</t>
  </si>
  <si>
    <t>SUBTOTAL ESTUDIOS Y DISEÑOS (1)</t>
  </si>
  <si>
    <t xml:space="preserve">CONCRETO PARA PAVIMENTO RIGIDO 24.5 MPa - (3500 PSI), INCLUYE JUNTA EN ASFALTO </t>
  </si>
  <si>
    <t>CUNETAS REVESTIDAS EN CONCRETO DE 21 MPA (3000 PSI) SIN REFUERZO (INCLUYE SELLO DE JUNTAS)</t>
  </si>
  <si>
    <t>ANDENES</t>
  </si>
  <si>
    <t>1.11.06</t>
  </si>
  <si>
    <t>1.02.17</t>
  </si>
  <si>
    <t>1.11.32</t>
  </si>
  <si>
    <t>3.08.14</t>
  </si>
  <si>
    <t>3.13.35</t>
  </si>
  <si>
    <t>1.18.11</t>
  </si>
  <si>
    <t>BASE EN MATERIAL DE AFIRMADO COMPACTADO</t>
  </si>
  <si>
    <t>EXCAVACION MANUAL EN MATERIAL COMUN (INCLUYE RETIRO)</t>
  </si>
  <si>
    <t>SUMINISTRO E INSTALACION ADOQUIN GRES PEATONAL 0.10*0.20*0.025</t>
  </si>
  <si>
    <t>LOSETA PREFABRICADA A=40</t>
  </si>
  <si>
    <t>PLANTACIÓN DE ARBOLES PAISAJISTICOS ALTURA MINIMA 1.20 MTS</t>
  </si>
  <si>
    <t>PRADIZACION (PASTO)</t>
  </si>
  <si>
    <t>1.19.07</t>
  </si>
  <si>
    <t>SUMINISTRO Y APLICACIÓN DE PINTURA ACRILICA CON MICROESFERAS , LINEAS CONTINUAS Y DISCONTINUAS DE 12 CM SEGÚN NORMA INVIAS</t>
  </si>
  <si>
    <t>DEMARCACION CON PINTURA TIPO TRAFICO E=0.08 M</t>
  </si>
  <si>
    <t>SUB TOTAL ESTUDIOS Y DISEÑOS (1)</t>
  </si>
  <si>
    <t>SUBTOTAL OBRAS (2)</t>
  </si>
  <si>
    <t>SUB TOTAL OBRAS (2)</t>
  </si>
  <si>
    <t>IVA SOBRE ESTUDIOS Y DISEÑOS (3) = (1)*19%</t>
  </si>
  <si>
    <t>VALOR TOTAL (1+3+2)</t>
  </si>
  <si>
    <r>
      <t>[La entidad puede utilizar este formulario de detalle del</t>
    </r>
    <r>
      <rPr>
        <b/>
        <u/>
        <sz val="11"/>
        <color theme="1"/>
        <rFont val="Arial"/>
        <family val="2"/>
      </rPr>
      <t xml:space="preserve"> presupuesto oficial</t>
    </r>
    <r>
      <rPr>
        <sz val="11"/>
        <color theme="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</si>
  <si>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VALOR PRESIO GOBER</t>
  </si>
  <si>
    <t>VR INCLUIDO AIU</t>
  </si>
  <si>
    <t>EST Y DISEÑOS OBRA</t>
  </si>
  <si>
    <t>INTERVENTORIA</t>
  </si>
  <si>
    <t>valor total + interventoria (maximo 1.200.000.000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</si>
</sst>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 * #,##0.00_ ;_ * \-#,##0.00_ ;_ * &quot;-&quot;??_ ;_ @_ "/>
    <numFmt numFmtId="168" formatCode="_-* #,##0.00\ _€_-;\-* #,##0.00\ _€_-;_-* &quot;-&quot;??\ _€_-;_-@_-"/>
    <numFmt numFmtId="169" formatCode="_ &quot;$&quot;\ * #,##0_ ;_ &quot;$&quot;\ * \-#,##0_ ;_ &quot;$&quot;\ * &quot;-&quot;_ ;_ @_ "/>
    <numFmt numFmtId="170" formatCode="&quot;$&quot;\ #,##0.00;[Red]&quot;$&quot;\ \-#,##0.00"/>
    <numFmt numFmtId="171" formatCode="&quot;$&quot;\ #,##0.00_);\(&quot;$&quot;\ #,##0.00\)"/>
    <numFmt numFmtId="172" formatCode="_-[$$-240A]\ * #,##0.00_ ;_-[$$-240A]\ * \-#,##0.00\ ;_-[$$-240A]\ * &quot;-&quot;??_ ;_-@_ "/>
    <numFmt numFmtId="173" formatCode="_-* #,##0.00\ &quot;Pts&quot;_-;\-* #,##0.00\ &quot;Pts&quot;_-;_-* &quot;-&quot;??\ &quot;Pts&quot;_-;_-@_-"/>
    <numFmt numFmtId="174" formatCode="_([$$-240A]\ * #,##0.00_);_([$$-240A]\ * \(#,##0.00\);_([$$-240A]\ * &quot;-&quot;??_);_(@_)"/>
    <numFmt numFmtId="175" formatCode="_([$$-240A]\ * #,##0_);_([$$-240A]\ * \(#,##0\);_([$$-240A]\ * &quot;-&quot;??_);_(@_)"/>
    <numFmt numFmtId="176" formatCode="0#.00\ \L\t"/>
    <numFmt numFmtId="177" formatCode="_ [$$-240A]\ * #,##0.00_ ;_ [$$-240A]\ * \-#,##0.00_ ;_ [$$-240A]\ * &quot;-&quot;??_ ;_ @_ "/>
    <numFmt numFmtId="178" formatCode="_ * #,##0_ ;_ * \-#,##0_ ;_ * &quot;-&quot;??_ ;_ @_ "/>
    <numFmt numFmtId="179" formatCode="_-[$$-240A]* #,##0_-;\-[$$-240A]* #,##0_-;_-[$$-240A]* &quot;-&quot;??_-;_-@_-"/>
    <numFmt numFmtId="180" formatCode="&quot;$&quot;\ #,##0_);\(&quot;$&quot;\ #,##0\)"/>
    <numFmt numFmtId="181" formatCode="#,##0.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MS Sans Serif"/>
      <family val="2"/>
    </font>
    <font>
      <sz val="12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sz val="10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name val="Arial"/>
      <family val="2"/>
    </font>
    <font>
      <sz val="11"/>
      <name val="Arial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sz val="16"/>
      <name val="Arial Narrow"/>
      <family val="2"/>
    </font>
    <font>
      <b/>
      <sz val="12"/>
      <name val="Arial Narrow"/>
      <family val="2"/>
    </font>
    <font>
      <sz val="14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35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7" fontId="2" fillId="0" borderId="0" applyFont="0" applyFill="0" applyBorder="0" applyAlignment="0" applyProtection="0"/>
    <xf numFmtId="0" fontId="2" fillId="0" borderId="0"/>
    <xf numFmtId="168" fontId="1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0" borderId="0"/>
    <xf numFmtId="0" fontId="4" fillId="0" borderId="0"/>
    <xf numFmtId="164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8" fillId="0" borderId="0"/>
    <xf numFmtId="0" fontId="1" fillId="0" borderId="0"/>
    <xf numFmtId="0" fontId="2" fillId="0" borderId="0"/>
    <xf numFmtId="16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45">
    <xf numFmtId="0" fontId="0" fillId="0" borderId="0" xfId="0"/>
    <xf numFmtId="0" fontId="5" fillId="0" borderId="0" xfId="18" applyFont="1"/>
    <xf numFmtId="0" fontId="5" fillId="0" borderId="0" xfId="18" applyFont="1" applyAlignment="1">
      <alignment horizontal="center"/>
    </xf>
    <xf numFmtId="0" fontId="6" fillId="0" borderId="0" xfId="18" applyFont="1"/>
    <xf numFmtId="0" fontId="5" fillId="0" borderId="27" xfId="18" applyFont="1" applyBorder="1"/>
    <xf numFmtId="0" fontId="5" fillId="0" borderId="28" xfId="18" applyFont="1" applyBorder="1"/>
    <xf numFmtId="0" fontId="5" fillId="0" borderId="28" xfId="18" applyFont="1" applyBorder="1" applyAlignment="1">
      <alignment horizontal="center"/>
    </xf>
    <xf numFmtId="0" fontId="5" fillId="0" borderId="29" xfId="18" applyFont="1" applyBorder="1"/>
    <xf numFmtId="0" fontId="5" fillId="0" borderId="30" xfId="18" applyFont="1" applyBorder="1"/>
    <xf numFmtId="0" fontId="5" fillId="0" borderId="32" xfId="18" applyFont="1" applyBorder="1"/>
    <xf numFmtId="0" fontId="9" fillId="0" borderId="33" xfId="19" applyFont="1" applyBorder="1" applyAlignment="1">
      <alignment horizontal="left" vertical="center"/>
    </xf>
    <xf numFmtId="0" fontId="10" fillId="0" borderId="33" xfId="19" applyFont="1" applyBorder="1" applyAlignment="1">
      <alignment horizontal="left" vertical="center"/>
    </xf>
    <xf numFmtId="0" fontId="5" fillId="3" borderId="0" xfId="18" applyFont="1" applyFill="1"/>
    <xf numFmtId="0" fontId="5" fillId="3" borderId="34" xfId="18" applyFont="1" applyFill="1" applyBorder="1"/>
    <xf numFmtId="0" fontId="5" fillId="3" borderId="32" xfId="18" applyFont="1" applyFill="1" applyBorder="1"/>
    <xf numFmtId="0" fontId="6" fillId="3" borderId="0" xfId="18" applyFont="1" applyFill="1"/>
    <xf numFmtId="0" fontId="5" fillId="0" borderId="34" xfId="18" applyFont="1" applyBorder="1"/>
    <xf numFmtId="0" fontId="11" fillId="0" borderId="6" xfId="21" applyFont="1" applyBorder="1" applyAlignment="1">
      <alignment horizontal="center" vertical="center" wrapText="1"/>
    </xf>
    <xf numFmtId="0" fontId="12" fillId="0" borderId="11" xfId="5" applyFont="1" applyBorder="1" applyAlignment="1">
      <alignment horizontal="center" vertical="center"/>
    </xf>
    <xf numFmtId="0" fontId="12" fillId="0" borderId="1" xfId="21" applyFont="1" applyBorder="1" applyAlignment="1">
      <alignment horizontal="center" vertical="center"/>
    </xf>
    <xf numFmtId="0" fontId="12" fillId="0" borderId="1" xfId="21" applyFont="1" applyBorder="1" applyAlignment="1">
      <alignment horizontal="left" vertical="center" wrapText="1"/>
    </xf>
    <xf numFmtId="4" fontId="12" fillId="0" borderId="1" xfId="22" applyNumberFormat="1" applyFont="1" applyBorder="1" applyAlignment="1">
      <alignment vertical="center" wrapText="1"/>
    </xf>
    <xf numFmtId="0" fontId="12" fillId="0" borderId="1" xfId="24" applyFont="1" applyBorder="1" applyAlignment="1">
      <alignment horizontal="center" vertical="center"/>
    </xf>
    <xf numFmtId="0" fontId="6" fillId="0" borderId="30" xfId="18" applyFont="1" applyBorder="1"/>
    <xf numFmtId="0" fontId="6" fillId="0" borderId="32" xfId="18" applyFont="1" applyBorder="1"/>
    <xf numFmtId="0" fontId="12" fillId="0" borderId="1" xfId="5" applyFont="1" applyBorder="1" applyAlignment="1">
      <alignment horizontal="center" vertical="center"/>
    </xf>
    <xf numFmtId="0" fontId="12" fillId="0" borderId="1" xfId="5" applyFont="1" applyBorder="1" applyAlignment="1">
      <alignment horizontal="left" vertical="center" wrapText="1"/>
    </xf>
    <xf numFmtId="0" fontId="12" fillId="0" borderId="1" xfId="24" applyFont="1" applyBorder="1" applyAlignment="1">
      <alignment horizontal="left" vertical="center" wrapText="1"/>
    </xf>
    <xf numFmtId="0" fontId="5" fillId="0" borderId="0" xfId="25" applyFont="1"/>
    <xf numFmtId="0" fontId="5" fillId="0" borderId="30" xfId="25" applyFont="1" applyBorder="1"/>
    <xf numFmtId="0" fontId="5" fillId="0" borderId="32" xfId="25" applyFont="1" applyBorder="1"/>
    <xf numFmtId="0" fontId="13" fillId="0" borderId="0" xfId="25" applyFont="1"/>
    <xf numFmtId="49" fontId="11" fillId="0" borderId="0" xfId="26" applyNumberFormat="1" applyFont="1" applyAlignment="1">
      <alignment horizontal="right" vertical="center"/>
    </xf>
    <xf numFmtId="172" fontId="11" fillId="0" borderId="0" xfId="26" applyNumberFormat="1" applyFont="1" applyAlignment="1">
      <alignment vertical="center"/>
    </xf>
    <xf numFmtId="0" fontId="12" fillId="0" borderId="0" xfId="27" applyFont="1"/>
    <xf numFmtId="0" fontId="12" fillId="0" borderId="0" xfId="27" applyFont="1" applyAlignment="1">
      <alignment horizontal="center"/>
    </xf>
    <xf numFmtId="0" fontId="12" fillId="0" borderId="0" xfId="21" applyFont="1" applyAlignment="1">
      <alignment horizontal="center" vertical="center"/>
    </xf>
    <xf numFmtId="2" fontId="12" fillId="0" borderId="0" xfId="27" applyNumberFormat="1" applyFont="1"/>
    <xf numFmtId="174" fontId="12" fillId="0" borderId="0" xfId="28" applyNumberFormat="1" applyFont="1"/>
    <xf numFmtId="39" fontId="11" fillId="0" borderId="0" xfId="28" applyNumberFormat="1" applyFont="1" applyAlignment="1">
      <alignment vertical="center"/>
    </xf>
    <xf numFmtId="0" fontId="11" fillId="0" borderId="39" xfId="5" applyFont="1" applyBorder="1" applyAlignment="1">
      <alignment vertical="center"/>
    </xf>
    <xf numFmtId="175" fontId="5" fillId="0" borderId="32" xfId="25" applyNumberFormat="1" applyFont="1" applyBorder="1"/>
    <xf numFmtId="172" fontId="11" fillId="2" borderId="13" xfId="29" applyNumberFormat="1" applyFont="1" applyFill="1" applyBorder="1" applyAlignment="1">
      <alignment horizontal="center" vertical="center"/>
    </xf>
    <xf numFmtId="177" fontId="5" fillId="0" borderId="32" xfId="25" applyNumberFormat="1" applyFont="1" applyBorder="1"/>
    <xf numFmtId="172" fontId="11" fillId="2" borderId="1" xfId="29" applyNumberFormat="1" applyFont="1" applyFill="1" applyBorder="1" applyAlignment="1">
      <alignment horizontal="center" vertical="center"/>
    </xf>
    <xf numFmtId="0" fontId="14" fillId="0" borderId="0" xfId="25" applyFont="1"/>
    <xf numFmtId="0" fontId="5" fillId="0" borderId="40" xfId="25" applyFont="1" applyBorder="1"/>
    <xf numFmtId="0" fontId="5" fillId="0" borderId="41" xfId="18" applyFont="1" applyBorder="1"/>
    <xf numFmtId="0" fontId="5" fillId="0" borderId="41" xfId="18" applyFont="1" applyBorder="1" applyAlignment="1">
      <alignment horizontal="center"/>
    </xf>
    <xf numFmtId="0" fontId="5" fillId="0" borderId="42" xfId="18" applyFont="1" applyBorder="1"/>
    <xf numFmtId="0" fontId="6" fillId="0" borderId="0" xfId="18" applyFont="1" applyAlignment="1">
      <alignment horizontal="center"/>
    </xf>
    <xf numFmtId="43" fontId="6" fillId="0" borderId="0" xfId="1" applyFont="1"/>
    <xf numFmtId="43" fontId="6" fillId="3" borderId="0" xfId="1" applyFont="1" applyFill="1"/>
    <xf numFmtId="43" fontId="5" fillId="0" borderId="0" xfId="1" applyFont="1"/>
    <xf numFmtId="43" fontId="13" fillId="0" borderId="0" xfId="1" applyFont="1"/>
    <xf numFmtId="43" fontId="14" fillId="0" borderId="0" xfId="1" applyFont="1"/>
    <xf numFmtId="0" fontId="5" fillId="0" borderId="0" xfId="18" applyFont="1" applyAlignment="1">
      <alignment wrapText="1"/>
    </xf>
    <xf numFmtId="0" fontId="5" fillId="0" borderId="28" xfId="18" applyFont="1" applyBorder="1" applyAlignment="1">
      <alignment wrapText="1"/>
    </xf>
    <xf numFmtId="49" fontId="11" fillId="0" borderId="0" xfId="26" applyNumberFormat="1" applyFont="1" applyAlignment="1">
      <alignment horizontal="right" vertical="center" wrapText="1"/>
    </xf>
    <xf numFmtId="0" fontId="12" fillId="0" borderId="0" xfId="27" applyFont="1" applyAlignment="1">
      <alignment wrapText="1"/>
    </xf>
    <xf numFmtId="178" fontId="5" fillId="0" borderId="41" xfId="4" applyNumberFormat="1" applyFont="1" applyBorder="1" applyAlignment="1">
      <alignment wrapText="1"/>
    </xf>
    <xf numFmtId="0" fontId="6" fillId="0" borderId="0" xfId="18" applyFont="1" applyAlignment="1">
      <alignment wrapText="1"/>
    </xf>
    <xf numFmtId="180" fontId="12" fillId="0" borderId="5" xfId="23" applyNumberFormat="1" applyFont="1" applyBorder="1" applyAlignment="1">
      <alignment horizontal="right" vertical="center" wrapText="1"/>
    </xf>
    <xf numFmtId="175" fontId="11" fillId="0" borderId="5" xfId="28" applyNumberFormat="1" applyFont="1" applyFill="1" applyBorder="1" applyAlignment="1">
      <alignment vertical="center"/>
    </xf>
    <xf numFmtId="180" fontId="12" fillId="0" borderId="13" xfId="23" applyNumberFormat="1" applyFont="1" applyBorder="1" applyAlignment="1">
      <alignment horizontal="right" vertical="center" wrapText="1"/>
    </xf>
    <xf numFmtId="0" fontId="5" fillId="0" borderId="0" xfId="18" applyFont="1"/>
    <xf numFmtId="0" fontId="6" fillId="0" borderId="0" xfId="18" applyFont="1"/>
    <xf numFmtId="0" fontId="6" fillId="3" borderId="0" xfId="18" applyFont="1" applyFill="1"/>
    <xf numFmtId="171" fontId="12" fillId="0" borderId="1" xfId="23" applyNumberFormat="1" applyFont="1" applyBorder="1" applyAlignment="1">
      <alignment horizontal="right" vertical="center" wrapText="1"/>
    </xf>
    <xf numFmtId="0" fontId="13" fillId="0" borderId="0" xfId="25" applyFont="1"/>
    <xf numFmtId="0" fontId="14" fillId="0" borderId="0" xfId="25" applyFont="1"/>
    <xf numFmtId="175" fontId="11" fillId="0" borderId="4" xfId="28" applyNumberFormat="1" applyFont="1" applyFill="1" applyBorder="1" applyAlignment="1">
      <alignment vertical="center"/>
    </xf>
    <xf numFmtId="9" fontId="6" fillId="0" borderId="0" xfId="1" applyNumberFormat="1" applyFont="1"/>
    <xf numFmtId="0" fontId="11" fillId="4" borderId="14" xfId="5" applyFont="1" applyFill="1" applyBorder="1" applyAlignment="1">
      <alignment vertical="center"/>
    </xf>
    <xf numFmtId="0" fontId="11" fillId="4" borderId="18" xfId="5" applyFont="1" applyFill="1" applyBorder="1" applyAlignment="1">
      <alignment vertical="center"/>
    </xf>
    <xf numFmtId="0" fontId="11" fillId="4" borderId="18" xfId="5" applyFont="1" applyFill="1" applyBorder="1" applyAlignment="1">
      <alignment vertical="center" wrapText="1"/>
    </xf>
    <xf numFmtId="0" fontId="11" fillId="4" borderId="19" xfId="5" applyFont="1" applyFill="1" applyBorder="1" applyAlignment="1">
      <alignment vertical="center"/>
    </xf>
    <xf numFmtId="9" fontId="12" fillId="4" borderId="5" xfId="14" applyFont="1" applyFill="1" applyBorder="1" applyAlignment="1">
      <alignment horizontal="center" vertical="center"/>
    </xf>
    <xf numFmtId="180" fontId="11" fillId="4" borderId="19" xfId="5" applyNumberFormat="1" applyFont="1" applyFill="1" applyBorder="1" applyAlignment="1">
      <alignment vertical="center"/>
    </xf>
    <xf numFmtId="179" fontId="11" fillId="4" borderId="19" xfId="5" applyNumberFormat="1" applyFont="1" applyFill="1" applyBorder="1" applyAlignment="1">
      <alignment vertical="center"/>
    </xf>
    <xf numFmtId="175" fontId="11" fillId="0" borderId="7" xfId="28" applyNumberFormat="1" applyFont="1" applyFill="1" applyBorder="1" applyAlignment="1">
      <alignment vertical="center"/>
    </xf>
    <xf numFmtId="0" fontId="12" fillId="0" borderId="25" xfId="24" applyFont="1" applyBorder="1" applyAlignment="1">
      <alignment vertical="center" wrapText="1"/>
    </xf>
    <xf numFmtId="0" fontId="14" fillId="0" borderId="0" xfId="27" applyFont="1"/>
    <xf numFmtId="0" fontId="12" fillId="0" borderId="26" xfId="24" applyFont="1" applyBorder="1" applyAlignment="1">
      <alignment vertical="center" wrapText="1"/>
    </xf>
    <xf numFmtId="0" fontId="12" fillId="0" borderId="16" xfId="24" applyFont="1" applyBorder="1" applyAlignment="1">
      <alignment vertical="center" wrapText="1"/>
    </xf>
    <xf numFmtId="0" fontId="12" fillId="0" borderId="17" xfId="24" applyFont="1" applyBorder="1" applyAlignment="1">
      <alignment vertical="center" wrapText="1"/>
    </xf>
    <xf numFmtId="0" fontId="12" fillId="0" borderId="0" xfId="24" applyFont="1" applyAlignment="1">
      <alignment vertical="center" wrapText="1"/>
    </xf>
    <xf numFmtId="0" fontId="12" fillId="0" borderId="21" xfId="24" applyFont="1" applyBorder="1" applyAlignment="1">
      <alignment vertical="center" wrapText="1"/>
    </xf>
    <xf numFmtId="0" fontId="12" fillId="0" borderId="20" xfId="24" applyFont="1" applyBorder="1" applyAlignment="1">
      <alignment vertical="center" wrapText="1"/>
    </xf>
    <xf numFmtId="0" fontId="12" fillId="0" borderId="22" xfId="24" applyFont="1" applyBorder="1" applyAlignment="1">
      <alignment vertical="center" wrapText="1"/>
    </xf>
    <xf numFmtId="0" fontId="12" fillId="0" borderId="38" xfId="24" applyFont="1" applyBorder="1" applyAlignment="1">
      <alignment vertical="center" wrapText="1"/>
    </xf>
    <xf numFmtId="43" fontId="17" fillId="0" borderId="0" xfId="1" applyFont="1"/>
    <xf numFmtId="43" fontId="18" fillId="0" borderId="0" xfId="1" applyFont="1"/>
    <xf numFmtId="43" fontId="19" fillId="0" borderId="0" xfId="1" applyFont="1"/>
    <xf numFmtId="181" fontId="12" fillId="0" borderId="1" xfId="22" applyNumberFormat="1" applyFont="1" applyBorder="1" applyAlignment="1">
      <alignment vertical="center" wrapText="1"/>
    </xf>
    <xf numFmtId="0" fontId="11" fillId="4" borderId="20" xfId="5" applyFont="1" applyFill="1" applyBorder="1" applyAlignment="1">
      <alignment horizontal="left" vertical="center"/>
    </xf>
    <xf numFmtId="0" fontId="11" fillId="4" borderId="22" xfId="5" applyFont="1" applyFill="1" applyBorder="1" applyAlignment="1">
      <alignment horizontal="left" vertical="center"/>
    </xf>
    <xf numFmtId="0" fontId="11" fillId="4" borderId="8" xfId="5" applyFont="1" applyFill="1" applyBorder="1" applyAlignment="1">
      <alignment horizontal="left" vertical="center"/>
    </xf>
    <xf numFmtId="0" fontId="7" fillId="0" borderId="31" xfId="18" applyFont="1" applyBorder="1" applyAlignment="1">
      <alignment horizontal="center" wrapText="1"/>
    </xf>
    <xf numFmtId="0" fontId="11" fillId="0" borderId="0" xfId="20" applyFont="1" applyAlignment="1">
      <alignment horizontal="center" vertical="top"/>
    </xf>
    <xf numFmtId="0" fontId="11" fillId="0" borderId="22" xfId="20" applyFont="1" applyBorder="1" applyAlignment="1">
      <alignment horizontal="center"/>
    </xf>
    <xf numFmtId="0" fontId="15" fillId="4" borderId="11" xfId="18" applyFont="1" applyFill="1" applyBorder="1" applyAlignment="1">
      <alignment horizontal="left" vertical="center" wrapText="1"/>
    </xf>
    <xf numFmtId="0" fontId="15" fillId="4" borderId="2" xfId="18" applyFont="1" applyFill="1" applyBorder="1" applyAlignment="1">
      <alignment horizontal="left" vertical="center" wrapText="1"/>
    </xf>
    <xf numFmtId="0" fontId="15" fillId="4" borderId="13" xfId="18" applyFont="1" applyFill="1" applyBorder="1" applyAlignment="1">
      <alignment horizontal="left" vertical="center" wrapText="1"/>
    </xf>
    <xf numFmtId="0" fontId="15" fillId="4" borderId="10" xfId="18" applyFont="1" applyFill="1" applyBorder="1" applyAlignment="1">
      <alignment horizontal="left" vertical="center" wrapText="1"/>
    </xf>
    <xf numFmtId="0" fontId="15" fillId="4" borderId="1" xfId="18" applyFont="1" applyFill="1" applyBorder="1" applyAlignment="1">
      <alignment horizontal="left" vertical="center" wrapText="1"/>
    </xf>
    <xf numFmtId="0" fontId="15" fillId="4" borderId="5" xfId="18" applyFont="1" applyFill="1" applyBorder="1" applyAlignment="1">
      <alignment horizontal="left" vertical="center" wrapText="1"/>
    </xf>
    <xf numFmtId="0" fontId="12" fillId="2" borderId="35" xfId="18" applyFont="1" applyFill="1" applyBorder="1" applyAlignment="1">
      <alignment horizontal="center" vertical="center" wrapText="1"/>
    </xf>
    <xf numFmtId="0" fontId="12" fillId="2" borderId="15" xfId="18" applyFont="1" applyFill="1" applyBorder="1" applyAlignment="1">
      <alignment horizontal="center" vertical="center" wrapText="1"/>
    </xf>
    <xf numFmtId="0" fontId="12" fillId="2" borderId="36" xfId="18" applyFont="1" applyFill="1" applyBorder="1" applyAlignment="1">
      <alignment horizontal="center" vertical="center" wrapText="1"/>
    </xf>
    <xf numFmtId="4" fontId="11" fillId="3" borderId="4" xfId="5" applyNumberFormat="1" applyFont="1" applyFill="1" applyBorder="1" applyAlignment="1">
      <alignment horizontal="center" vertical="center" wrapText="1"/>
    </xf>
    <xf numFmtId="4" fontId="11" fillId="3" borderId="7" xfId="5" applyNumberFormat="1" applyFont="1" applyFill="1" applyBorder="1" applyAlignment="1">
      <alignment horizontal="center" vertical="center" wrapText="1"/>
    </xf>
    <xf numFmtId="0" fontId="11" fillId="4" borderId="14" xfId="5" applyFont="1" applyFill="1" applyBorder="1" applyAlignment="1">
      <alignment horizontal="right" vertical="center"/>
    </xf>
    <xf numFmtId="0" fontId="11" fillId="4" borderId="18" xfId="5" applyFont="1" applyFill="1" applyBorder="1" applyAlignment="1">
      <alignment horizontal="right" vertical="center"/>
    </xf>
    <xf numFmtId="0" fontId="11" fillId="4" borderId="12" xfId="5" applyFont="1" applyFill="1" applyBorder="1" applyAlignment="1">
      <alignment horizontal="right" vertical="center"/>
    </xf>
    <xf numFmtId="0" fontId="11" fillId="0" borderId="9" xfId="27" applyFont="1" applyBorder="1" applyAlignment="1">
      <alignment horizontal="center" vertical="center" wrapText="1"/>
    </xf>
    <xf numFmtId="0" fontId="11" fillId="0" borderId="3" xfId="27" applyFont="1" applyBorder="1" applyAlignment="1">
      <alignment horizontal="center" vertical="center" wrapText="1"/>
    </xf>
    <xf numFmtId="0" fontId="11" fillId="0" borderId="10" xfId="27" applyFont="1" applyBorder="1" applyAlignment="1">
      <alignment horizontal="center" vertical="center" wrapText="1"/>
    </xf>
    <xf numFmtId="0" fontId="11" fillId="0" borderId="1" xfId="27" applyFont="1" applyBorder="1" applyAlignment="1">
      <alignment horizontal="center" vertical="center" wrapText="1"/>
    </xf>
    <xf numFmtId="0" fontId="11" fillId="3" borderId="9" xfId="5" applyFont="1" applyFill="1" applyBorder="1" applyAlignment="1">
      <alignment horizontal="center" vertical="center" wrapText="1"/>
    </xf>
    <xf numFmtId="0" fontId="11" fillId="3" borderId="37" xfId="5" applyFont="1" applyFill="1" applyBorder="1" applyAlignment="1">
      <alignment horizontal="center" vertical="center" wrapText="1"/>
    </xf>
    <xf numFmtId="0" fontId="11" fillId="3" borderId="3" xfId="5" applyFont="1" applyFill="1" applyBorder="1" applyAlignment="1">
      <alignment horizontal="center" vertical="center" wrapText="1"/>
    </xf>
    <xf numFmtId="0" fontId="11" fillId="3" borderId="6" xfId="5" applyFont="1" applyFill="1" applyBorder="1" applyAlignment="1">
      <alignment horizontal="center" vertical="center" wrapText="1"/>
    </xf>
    <xf numFmtId="0" fontId="11" fillId="0" borderId="3" xfId="21" applyFont="1" applyBorder="1" applyAlignment="1">
      <alignment horizontal="center" vertical="center" wrapText="1"/>
    </xf>
    <xf numFmtId="4" fontId="11" fillId="3" borderId="3" xfId="5" applyNumberFormat="1" applyFont="1" applyFill="1" applyBorder="1" applyAlignment="1">
      <alignment horizontal="center" vertical="center" wrapText="1"/>
    </xf>
    <xf numFmtId="4" fontId="11" fillId="3" borderId="6" xfId="5" applyNumberFormat="1" applyFont="1" applyFill="1" applyBorder="1" applyAlignment="1">
      <alignment horizontal="center" vertical="center" wrapText="1"/>
    </xf>
    <xf numFmtId="0" fontId="12" fillId="0" borderId="14" xfId="5" applyFont="1" applyBorder="1" applyAlignment="1">
      <alignment horizontal="center" vertical="center"/>
    </xf>
    <xf numFmtId="0" fontId="12" fillId="0" borderId="18" xfId="5" applyFont="1" applyBorder="1" applyAlignment="1">
      <alignment horizontal="center" vertical="center"/>
    </xf>
    <xf numFmtId="0" fontId="12" fillId="0" borderId="19" xfId="5" applyFont="1" applyBorder="1" applyAlignment="1">
      <alignment horizontal="center" vertical="center"/>
    </xf>
    <xf numFmtId="0" fontId="11" fillId="0" borderId="37" xfId="27" applyFont="1" applyBorder="1" applyAlignment="1">
      <alignment horizontal="center" vertical="center" wrapText="1"/>
    </xf>
    <xf numFmtId="0" fontId="11" fillId="0" borderId="6" xfId="27" applyFont="1" applyBorder="1" applyAlignment="1">
      <alignment horizontal="center" vertical="center" wrapText="1"/>
    </xf>
    <xf numFmtId="0" fontId="11" fillId="4" borderId="14" xfId="27" applyFont="1" applyFill="1" applyBorder="1" applyAlignment="1">
      <alignment horizontal="center" vertical="center" wrapText="1"/>
    </xf>
    <xf numFmtId="0" fontId="11" fillId="4" borderId="18" xfId="27" applyFont="1" applyFill="1" applyBorder="1" applyAlignment="1">
      <alignment horizontal="center" vertical="center" wrapText="1"/>
    </xf>
    <xf numFmtId="0" fontId="11" fillId="4" borderId="19" xfId="27" applyFont="1" applyFill="1" applyBorder="1" applyAlignment="1">
      <alignment horizontal="center" vertical="center" wrapText="1"/>
    </xf>
    <xf numFmtId="0" fontId="12" fillId="0" borderId="23" xfId="5" applyFont="1" applyBorder="1" applyAlignment="1">
      <alignment horizontal="center" vertical="center"/>
    </xf>
    <xf numFmtId="0" fontId="12" fillId="0" borderId="24" xfId="5" applyFont="1" applyBorder="1" applyAlignment="1">
      <alignment horizontal="center" vertical="center"/>
    </xf>
    <xf numFmtId="0" fontId="12" fillId="3" borderId="6" xfId="20" applyFont="1" applyFill="1" applyBorder="1" applyAlignment="1">
      <alignment horizontal="center" vertical="center" wrapText="1"/>
    </xf>
    <xf numFmtId="0" fontId="12" fillId="3" borderId="7" xfId="20" applyFont="1" applyFill="1" applyBorder="1" applyAlignment="1">
      <alignment horizontal="center" vertical="center" wrapText="1"/>
    </xf>
    <xf numFmtId="0" fontId="12" fillId="2" borderId="10" xfId="20" applyFont="1" applyFill="1" applyBorder="1" applyAlignment="1">
      <alignment vertical="center" wrapText="1"/>
    </xf>
    <xf numFmtId="0" fontId="12" fillId="2" borderId="1" xfId="20" applyFont="1" applyFill="1" applyBorder="1" applyAlignment="1">
      <alignment vertical="center" wrapText="1"/>
    </xf>
    <xf numFmtId="3" fontId="11" fillId="2" borderId="1" xfId="20" applyNumberFormat="1" applyFont="1" applyFill="1" applyBorder="1" applyAlignment="1">
      <alignment horizontal="center" vertical="center"/>
    </xf>
    <xf numFmtId="0" fontId="11" fillId="2" borderId="1" xfId="20" applyFont="1" applyFill="1" applyBorder="1" applyAlignment="1">
      <alignment horizontal="center" vertical="center" wrapText="1"/>
    </xf>
    <xf numFmtId="0" fontId="11" fillId="2" borderId="1" xfId="20" applyFont="1" applyFill="1" applyBorder="1" applyAlignment="1">
      <alignment horizontal="center" vertical="center"/>
    </xf>
    <xf numFmtId="3" fontId="11" fillId="2" borderId="1" xfId="20" applyNumberFormat="1" applyFont="1" applyFill="1" applyBorder="1" applyAlignment="1">
      <alignment horizontal="center" vertical="center" wrapText="1"/>
    </xf>
    <xf numFmtId="3" fontId="11" fillId="2" borderId="2" xfId="20" applyNumberFormat="1" applyFont="1" applyFill="1" applyBorder="1" applyAlignment="1">
      <alignment horizontal="center" vertical="center" wrapText="1"/>
    </xf>
  </cellXfs>
  <cellStyles count="35">
    <cellStyle name="Millares" xfId="1" builtinId="3"/>
    <cellStyle name="Millares 2" xfId="6" xr:uid="{00000000-0005-0000-0000-000002000000}"/>
    <cellStyle name="Millares 2 2" xfId="22" xr:uid="{00000000-0005-0000-0000-000003000000}"/>
    <cellStyle name="Millares 3" xfId="30" xr:uid="{DA1F1890-3427-45A6-B7ED-0B708FCE305F}"/>
    <cellStyle name="Millares 3 4" xfId="4" xr:uid="{00000000-0005-0000-0000-000004000000}"/>
    <cellStyle name="Millares 4" xfId="13" xr:uid="{00000000-0005-0000-0000-000005000000}"/>
    <cellStyle name="Millares 4 2" xfId="9" xr:uid="{00000000-0005-0000-0000-000006000000}"/>
    <cellStyle name="Millares 4 2 2" xfId="31" xr:uid="{C6DBAD45-FE39-47C8-9C03-22C1DA6282E7}"/>
    <cellStyle name="Millares_FORMULARIO 4 - M-OFERENTE PPTA ECONOMICA" xfId="29" xr:uid="{00000000-0005-0000-0000-000007000000}"/>
    <cellStyle name="Moneda [0] 2 2" xfId="17" xr:uid="{00000000-0005-0000-0000-000009000000}"/>
    <cellStyle name="Moneda [0] 2 2 2" xfId="33" xr:uid="{E6F3355B-373A-4687-9DFB-2B22A458FF38}"/>
    <cellStyle name="Moneda 2" xfId="2" xr:uid="{00000000-0005-0000-0000-00000A000000}"/>
    <cellStyle name="Moneda 2 10" xfId="10" xr:uid="{00000000-0005-0000-0000-00000B000000}"/>
    <cellStyle name="Moneda 2 2" xfId="23" xr:uid="{00000000-0005-0000-0000-00000C000000}"/>
    <cellStyle name="Moneda 2 2 2 2 2" xfId="28" xr:uid="{00000000-0005-0000-0000-00000D000000}"/>
    <cellStyle name="Moneda 3" xfId="32" xr:uid="{CD1C804C-09EB-45CC-AF54-3C20DA5BE876}"/>
    <cellStyle name="Moneda 5 2" xfId="16" xr:uid="{00000000-0005-0000-0000-00000E000000}"/>
    <cellStyle name="Moneda 5 2 2" xfId="34" xr:uid="{3007EED6-F7D0-4457-9217-42D2BCAD3D82}"/>
    <cellStyle name="Normal" xfId="0" builtinId="0"/>
    <cellStyle name="Normal 2" xfId="19" xr:uid="{00000000-0005-0000-0000-000010000000}"/>
    <cellStyle name="Normal 2 10 2 2" xfId="24" xr:uid="{00000000-0005-0000-0000-000011000000}"/>
    <cellStyle name="Normal 2 10 3" xfId="21" xr:uid="{00000000-0005-0000-0000-000012000000}"/>
    <cellStyle name="Normal 2 2" xfId="5" xr:uid="{00000000-0005-0000-0000-000013000000}"/>
    <cellStyle name="Normal 2 5" xfId="3" xr:uid="{00000000-0005-0000-0000-000014000000}"/>
    <cellStyle name="Normal 3" xfId="18" xr:uid="{00000000-0005-0000-0000-000015000000}"/>
    <cellStyle name="Normal 3 11" xfId="20" xr:uid="{00000000-0005-0000-0000-000016000000}"/>
    <cellStyle name="Normal 3 2" xfId="25" xr:uid="{00000000-0005-0000-0000-000017000000}"/>
    <cellStyle name="Normal 3 2 2" xfId="27" xr:uid="{00000000-0005-0000-0000-000018000000}"/>
    <cellStyle name="Normal 5 10 2" xfId="12" xr:uid="{00000000-0005-0000-0000-000019000000}"/>
    <cellStyle name="Normal 5 2" xfId="7" xr:uid="{00000000-0005-0000-0000-00001A000000}"/>
    <cellStyle name="Normal 5 9" xfId="11" xr:uid="{00000000-0005-0000-0000-00001B000000}"/>
    <cellStyle name="Normal_PTO OFICIAL PREPLIEGO (CORREGIDO) 2" xfId="26" xr:uid="{00000000-0005-0000-0000-00001C000000}"/>
    <cellStyle name="Porcentaje 2" xfId="8" xr:uid="{00000000-0005-0000-0000-00001E000000}"/>
    <cellStyle name="Porcentaje 3" xfId="14" xr:uid="{00000000-0005-0000-0000-00001F000000}"/>
    <cellStyle name="Porcentaje 4" xfId="15" xr:uid="{00000000-0005-0000-0000-000020000000}"/>
  </cellStyles>
  <dxfs count="0"/>
  <tableStyles count="0" defaultTableStyle="TableStyleMedium2" defaultPivotStyle="PivotStyleLight16"/>
  <colors>
    <mruColors>
      <color rgb="FFCC99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13" Type="http://schemas.openxmlformats.org/officeDocument/2006/relationships/externalLink" Target="externalLinks/externalLink111.xml"/><Relationship Id="rId118" Type="http://schemas.openxmlformats.org/officeDocument/2006/relationships/externalLink" Target="externalLinks/externalLink116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16" Type="http://schemas.openxmlformats.org/officeDocument/2006/relationships/externalLink" Target="externalLinks/externalLink114.xml"/><Relationship Id="rId124" Type="http://schemas.openxmlformats.org/officeDocument/2006/relationships/calcChain" Target="calcChain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11" Type="http://schemas.openxmlformats.org/officeDocument/2006/relationships/externalLink" Target="externalLinks/externalLink10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AMILIA%20SIERRA%20PEREZ\Downloads\FESAD%20I-2018\II%20Semestre%202017\I%20Semestre%202017\FORMATO%20TRABAJO%20V2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rlandoarana\Desktop\OBRAS%202016\POLICIA\EJECUCION\ACTAS\E:\Users\TOLIMA\Desktop\Programa%20de%20presupuesto%20y%20APU\VILLAV\Presupuestos%20y%20APU%20CAV\1.%20EAAV%20PLUVIAL%20V2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rlandoarana\Desktop\OBRAS%202016\POLICIA\EJECUCION\ACTAS\PC-6\Maicao\Proyectos%202003\Maicao\T&#233;cnico\SewCAD\Cuenca5E\Area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ESTLY\INGENIERIA\ING.%20CAMILO%20CUERVO\PERT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illiam\Downloads\TOL-PLA-BIL-DIS-ACU-PRES%20f%20V5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MO%20III/Desktop/Nueva%20carpeta/Users/Subtecnica.PROCOPAL/Documents/MVM/DEVIMED%20S.A/San%20Vicente/HLOPEZA/GERONA/CANTIDADES%20REPOSICION/SUBCIRCUITO%207/REDES7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rlandoarana\Desktop\OBRAS%202016\POLICIA\EJECUCION\ACTAS\Alejo\aquadatos\PROYECTOS%202005\061-META%20III\TECNICO\05%20GRANADA\ALCANTARILLADO\tablas\Sanitario%20Granada%20Proyectado%20V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TARIFAS MATERIALES"/>
      <sheetName val="TARIFAS EQUIPOS "/>
      <sheetName val="TARIFA SALARIOS"/>
      <sheetName val="PRE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Causa Posible"/>
      <sheetName val="Base de Datos"/>
      <sheetName val="Lista ICCU"/>
      <sheetName val="ó&gt;_x005f_x0000__x005f_x0001__x005f_x0000__x005f_x0000__"/>
      <sheetName val="Elementos Involucrados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ral. 1"/>
      <sheetName val="Paral. 2"/>
      <sheetName val="Paral. 3"/>
      <sheetName val="Paral.4"/>
      <sheetName val="AMOBLAMINETO"/>
      <sheetName val="LISTA"/>
      <sheetName val="BASE DE DATOS DE PRECIO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/>
      <sheetData sheetId="418"/>
      <sheetData sheetId="419"/>
      <sheetData sheetId="420"/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/>
      <sheetData sheetId="588"/>
      <sheetData sheetId="589"/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 refreshError="1"/>
      <sheetData sheetId="757" refreshError="1"/>
      <sheetData sheetId="758" refreshError="1"/>
      <sheetData sheetId="759" refreshError="1"/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/>
      <sheetData sheetId="832"/>
      <sheetData sheetId="833"/>
      <sheetData sheetId="834"/>
      <sheetData sheetId="835"/>
      <sheetData sheetId="836"/>
      <sheetData sheetId="837"/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/>
      <sheetData sheetId="924"/>
      <sheetData sheetId="925"/>
      <sheetData sheetId="926"/>
      <sheetData sheetId="927"/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/>
      <sheetData sheetId="956"/>
      <sheetData sheetId="957"/>
      <sheetData sheetId="958"/>
      <sheetData sheetId="959"/>
      <sheetData sheetId="960"/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/>
      <sheetData sheetId="969"/>
      <sheetData sheetId="970"/>
      <sheetData sheetId="971"/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/>
      <sheetData sheetId="1000"/>
      <sheetData sheetId="1001"/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/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ogram"/>
      <sheetName val="COSTOS"/>
      <sheetName val="EVA"/>
      <sheetName val="MATERIALES"/>
    </sheetNames>
    <sheetDataSet>
      <sheetData sheetId="0" refreshError="1">
        <row r="12">
          <cell r="D12">
            <v>3</v>
          </cell>
        </row>
        <row r="338">
          <cell r="C338" t="str">
            <v>Activos</v>
          </cell>
          <cell r="D338">
            <v>9750</v>
          </cell>
        </row>
        <row r="339">
          <cell r="C339" t="str">
            <v>Direcc.</v>
          </cell>
          <cell r="D339">
            <v>53970</v>
          </cell>
        </row>
        <row r="340">
          <cell r="C340" t="str">
            <v>Admon</v>
          </cell>
          <cell r="D340">
            <v>48583.5</v>
          </cell>
        </row>
        <row r="341">
          <cell r="C341" t="str">
            <v>Topog</v>
          </cell>
          <cell r="D341">
            <v>0</v>
          </cell>
        </row>
        <row r="342">
          <cell r="C342" t="str">
            <v>Taller</v>
          </cell>
          <cell r="D342">
            <v>2898</v>
          </cell>
        </row>
        <row r="343">
          <cell r="C343" t="str">
            <v>Operad.</v>
          </cell>
          <cell r="D343">
            <v>0</v>
          </cell>
        </row>
        <row r="344">
          <cell r="C344" t="str">
            <v>Vigilan.</v>
          </cell>
          <cell r="D344">
            <v>10836</v>
          </cell>
        </row>
        <row r="345">
          <cell r="C345" t="str">
            <v>Prestac</v>
          </cell>
          <cell r="D345">
            <v>66283.875</v>
          </cell>
        </row>
        <row r="346">
          <cell r="C346" t="str">
            <v>Honor</v>
          </cell>
          <cell r="D346">
            <v>6700</v>
          </cell>
        </row>
        <row r="347">
          <cell r="C347" t="str">
            <v>Impues</v>
          </cell>
          <cell r="D347">
            <v>98630.90675611388</v>
          </cell>
        </row>
        <row r="348">
          <cell r="C348" t="str">
            <v>Arrend</v>
          </cell>
          <cell r="D348">
            <v>11295</v>
          </cell>
        </row>
        <row r="349">
          <cell r="C349" t="str">
            <v>Segur</v>
          </cell>
          <cell r="D349">
            <v>30840.71727788596</v>
          </cell>
        </row>
        <row r="350">
          <cell r="C350" t="str">
            <v>Sevic</v>
          </cell>
          <cell r="D350">
            <v>7366.9087499999996</v>
          </cell>
        </row>
        <row r="351">
          <cell r="C351" t="str">
            <v>Legal</v>
          </cell>
          <cell r="D351">
            <v>1.1868038433000001</v>
          </cell>
        </row>
        <row r="352">
          <cell r="C352" t="str">
            <v>Manten</v>
          </cell>
          <cell r="D352">
            <v>1283.2009599999999</v>
          </cell>
        </row>
        <row r="353">
          <cell r="C353" t="str">
            <v>Adecu</v>
          </cell>
          <cell r="D353">
            <v>6090</v>
          </cell>
        </row>
        <row r="354">
          <cell r="C354" t="str">
            <v>Viaje</v>
          </cell>
          <cell r="D354">
            <v>3030</v>
          </cell>
        </row>
        <row r="355">
          <cell r="C355" t="str">
            <v>Divers</v>
          </cell>
          <cell r="D355">
            <v>132161.02532999997</v>
          </cell>
        </row>
        <row r="356">
          <cell r="C356" t="str">
            <v>Financ.</v>
          </cell>
          <cell r="D356">
            <v>360.00599999999997</v>
          </cell>
        </row>
        <row r="357">
          <cell r="C357" t="str">
            <v>Costos</v>
          </cell>
          <cell r="D357">
            <v>68623.484200000006</v>
          </cell>
        </row>
      </sheetData>
      <sheetData sheetId="1" refreshError="1">
        <row r="3">
          <cell r="B3">
            <v>3</v>
          </cell>
        </row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</sheetData>
      <sheetData sheetId="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1.1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CLASE C"/>
      <sheetName val="632,1"/>
      <sheetName val="661.1 TIPO I"/>
      <sheetName val="681,1"/>
      <sheetName val="682,1"/>
      <sheetName val="730,1P"/>
      <sheetName val="801.1"/>
      <sheetName val="801.2"/>
      <sheetName val="801.3"/>
      <sheetName val="801.4"/>
      <sheetName val="801.5"/>
      <sheetName val="801.6"/>
      <sheetName val="801.7"/>
      <sheetName val="Comentari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V%C3%ADnculoExternoRecuperado1"/>
      <sheetName val="CUADRILLA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UNE"/>
      <sheetName val="FILTROS 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PRESENTACION"/>
      <sheetName val="Transporte"/>
      <sheetName val="MdeO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4.1"/>
      <sheetName val="4.2"/>
      <sheetName val="4.3"/>
      <sheetName val="4.4"/>
      <sheetName val="5.1"/>
      <sheetName val="5.2"/>
      <sheetName val="5.3"/>
      <sheetName val="5.4"/>
      <sheetName val="5.5"/>
      <sheetName val="5.6"/>
      <sheetName val="5.7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3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7.1"/>
      <sheetName val="7.2"/>
      <sheetName val="7.3"/>
      <sheetName val="7.4"/>
      <sheetName val="7.5"/>
      <sheetName val="7.6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8.1"/>
      <sheetName val="8.2"/>
      <sheetName val="8.3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10.1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1"/>
      <sheetName val="11.2"/>
      <sheetName val="11.3"/>
      <sheetName val="11.4"/>
      <sheetName val="11.5"/>
      <sheetName val="11.6"/>
      <sheetName val="11.7"/>
      <sheetName val="12.1"/>
      <sheetName val="12.2"/>
      <sheetName val="12.3"/>
      <sheetName val="12.4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PORTADA (2)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ESTUDI 5608"/>
      <sheetName val="CANT OBRA 5608"/>
      <sheetName val="ESTUDI 6009"/>
      <sheetName val="CANT OBRA 6009"/>
      <sheetName val="Señal Vertical"/>
      <sheetName val="Señal Horizon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/>
      <sheetData sheetId="578"/>
      <sheetData sheetId="579"/>
      <sheetData sheetId="580"/>
      <sheetData sheetId="581">
        <row r="1">
          <cell r="A1" t="str">
            <v>INSTITUTO NACIONAL DE VIAS</v>
          </cell>
        </row>
      </sheetData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 refreshError="1"/>
      <sheetData sheetId="594"/>
      <sheetData sheetId="595"/>
      <sheetData sheetId="596"/>
      <sheetData sheetId="597" refreshError="1"/>
      <sheetData sheetId="598"/>
      <sheetData sheetId="599"/>
      <sheetData sheetId="600"/>
      <sheetData sheetId="601"/>
      <sheetData sheetId="602"/>
      <sheetData sheetId="603"/>
      <sheetData sheetId="604" refreshError="1"/>
      <sheetData sheetId="605" refreshError="1"/>
      <sheetData sheetId="606" refreshError="1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/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 refreshError="1"/>
      <sheetData sheetId="810" refreshError="1"/>
      <sheetData sheetId="811" refreshError="1"/>
      <sheetData sheetId="812"/>
      <sheetData sheetId="813" refreshError="1"/>
      <sheetData sheetId="814"/>
      <sheetData sheetId="815" refreshError="1"/>
      <sheetData sheetId="816" refreshError="1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 refreshError="1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 refreshError="1"/>
      <sheetData sheetId="937"/>
      <sheetData sheetId="938"/>
      <sheetData sheetId="939"/>
      <sheetData sheetId="940"/>
      <sheetData sheetId="941"/>
      <sheetData sheetId="942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/>
      <sheetData sheetId="1713">
        <row r="168">
          <cell r="D168">
            <v>0.16</v>
          </cell>
        </row>
      </sheetData>
      <sheetData sheetId="1714"/>
      <sheetData sheetId="1715">
        <row r="7">
          <cell r="B7">
            <v>1</v>
          </cell>
        </row>
      </sheetData>
      <sheetData sheetId="1716">
        <row r="33">
          <cell r="G33">
            <v>0.59504299999999999</v>
          </cell>
        </row>
      </sheetData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>
        <row r="8">
          <cell r="A8">
            <v>2.1</v>
          </cell>
        </row>
      </sheetData>
      <sheetData sheetId="2490">
        <row r="8">
          <cell r="A8">
            <v>3.1</v>
          </cell>
        </row>
      </sheetData>
      <sheetData sheetId="2491"/>
      <sheetData sheetId="2492"/>
      <sheetData sheetId="2493"/>
      <sheetData sheetId="2494"/>
      <sheetData sheetId="2495"/>
      <sheetData sheetId="2496">
        <row r="3">
          <cell r="A3">
            <v>1</v>
          </cell>
        </row>
      </sheetData>
      <sheetData sheetId="2497"/>
      <sheetData sheetId="2498"/>
      <sheetData sheetId="2499"/>
      <sheetData sheetId="2500"/>
      <sheetData sheetId="2501"/>
      <sheetData sheetId="2502" refreshError="1"/>
      <sheetData sheetId="2503">
        <row r="1">
          <cell r="A1" t="str">
            <v>LISTADO DE INSUMOS GENERAL</v>
          </cell>
        </row>
      </sheetData>
      <sheetData sheetId="2504" refreshError="1"/>
      <sheetData sheetId="2505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 refreshError="1"/>
      <sheetData sheetId="2715"/>
      <sheetData sheetId="2716"/>
      <sheetData sheetId="2717" refreshError="1"/>
      <sheetData sheetId="2718" refreshError="1"/>
      <sheetData sheetId="2719" refreshError="1"/>
      <sheetData sheetId="2720" refreshError="1"/>
      <sheetData sheetId="272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/>
      <sheetData sheetId="2768"/>
      <sheetData sheetId="2769"/>
      <sheetData sheetId="2770"/>
      <sheetData sheetId="2771"/>
      <sheetData sheetId="2772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>
        <row r="10">
          <cell r="M10">
            <v>2.7679999999999998</v>
          </cell>
        </row>
      </sheetData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/>
      <sheetData sheetId="3104" refreshError="1"/>
      <sheetData sheetId="310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\\Escritorio\amv 2011\a  aaInfo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_a  aaInformación GRUPO 4_A MIn"/>
      <sheetName val="Hoja1 (2)"/>
      <sheetName val="Hoja1 (3)"/>
      <sheetName val="precios-básicos2002"/>
      <sheetName val="APUs"/>
      <sheetName val="#REF"/>
      <sheetName val="LISTADO "/>
      <sheetName val="M.O."/>
      <sheetName val="Hoja2"/>
      <sheetName val="MATERIA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  <sheetData sheetId="343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OCTUBRE"/>
      <sheetName val="AEA_944"/>
      <sheetName val="DUB_823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LISTAS"/>
      <sheetName val="Insumos"/>
      <sheetName val="F. APU GARIBAY"/>
      <sheetName val="F. APU HATILLO "/>
      <sheetName val="F. APU CARARE"/>
      <sheetName val="TTR"/>
      <sheetName val="PASOS"/>
      <sheetName val="F. APU BÁSICOS"/>
      <sheetName val="ANALISIS CAPITULO CS"/>
    </sheetNames>
    <sheetDataSet>
      <sheetData sheetId="0"/>
      <sheetData sheetId="1">
        <row r="2">
          <cell r="A2" t="str">
            <v>1,1</v>
          </cell>
          <cell r="B2" t="str">
            <v>LOCALIZACION Y REPLANTEO</v>
          </cell>
          <cell r="C2" t="str">
            <v>ML</v>
          </cell>
        </row>
        <row r="3">
          <cell r="B3" t="str">
            <v>DEMOLICION CONCRETO CICLOPEO</v>
          </cell>
          <cell r="C3" t="str">
            <v>M3</v>
          </cell>
        </row>
        <row r="4">
          <cell r="B4" t="str">
            <v>EXCAVACIONES EN MATERIAL COMUN (INCLUYE RETIRO)</v>
          </cell>
          <cell r="C4" t="str">
            <v>M3</v>
          </cell>
        </row>
        <row r="5">
          <cell r="B5" t="str">
            <v>EXCAVACION EN CONGLOMERADO</v>
          </cell>
          <cell r="C5" t="str">
            <v>M3</v>
          </cell>
        </row>
        <row r="6">
          <cell r="B6" t="str">
            <v>TOLDILLO EN ANGEO CON ESTRUCTURA EN TUBERIA GALVANIZADA D=1/2" SEGÚN DISEÑO</v>
          </cell>
          <cell r="C6" t="str">
            <v>UN</v>
          </cell>
        </row>
        <row r="7">
          <cell r="B7" t="str">
            <v>SUMIN E INSTAL BY PASS D=3" PVC ACCESORIOS</v>
          </cell>
          <cell r="C7" t="str">
            <v>ML</v>
          </cell>
        </row>
        <row r="8">
          <cell r="B8" t="str">
            <v>IMPERMEABILIZACION DE MUROS CON MORTERO SEGÚN ESPECFICACION SIKA</v>
          </cell>
          <cell r="C8" t="str">
            <v>M2</v>
          </cell>
        </row>
        <row r="9">
          <cell r="B9" t="str">
            <v>SUMINISTRO E INSTALACION VALVULA DE COMPUERTA HF D=3" EXTREMO BRIDA SELLO ELASTICO 250 PSI</v>
          </cell>
          <cell r="C9" t="str">
            <v>UN</v>
          </cell>
        </row>
        <row r="10">
          <cell r="B10" t="str">
            <v>SUMINISTRO E INSTALACION VALVULA DE COMPUERTA HF D=4" EXTREMO BRIDA SELLO ELASTICO 250 PSI</v>
          </cell>
          <cell r="C10" t="str">
            <v>UN</v>
          </cell>
        </row>
        <row r="11">
          <cell r="B11" t="str">
            <v>SUMIN E INSTAL DE VENTOSA 3* 1/2 INCLUYE  COLLAR DE DERIVACION Y ACCESORIOS COMPLEMETARIOS  PARA SU CONEXIÓN</v>
          </cell>
          <cell r="C11" t="str">
            <v>UN</v>
          </cell>
        </row>
        <row r="12">
          <cell r="B12" t="str">
            <v>TRANSPORTE GARGA MULAR HASTA 4 KM</v>
          </cell>
          <cell r="C12" t="str">
            <v>CARGA</v>
          </cell>
        </row>
        <row r="13">
          <cell r="B13" t="str">
            <v>SUMINISTRO E INSTALACION VALVULA DE COMPUERTA HF D=3" EXTREMO BRIDA SELLO ELASTICO 250 PSI</v>
          </cell>
          <cell r="C13" t="str">
            <v>UN</v>
          </cell>
        </row>
        <row r="14">
          <cell r="B14" t="str">
            <v>LOCALIZACION Y REPLANTEO</v>
          </cell>
          <cell r="C14" t="str">
            <v>ML</v>
          </cell>
        </row>
        <row r="15">
          <cell r="B15" t="str">
            <v>EXCAVACION EN MATERIAL COMUN</v>
          </cell>
          <cell r="C15" t="str">
            <v>M3</v>
          </cell>
        </row>
        <row r="16">
          <cell r="B16" t="str">
            <v>MATERIAL DE AFIRMADO COMPACTADO</v>
          </cell>
          <cell r="C16" t="str">
            <v>M3</v>
          </cell>
        </row>
        <row r="17">
          <cell r="B17" t="str">
            <v>CONCRETO CICLOPEO DE 2500 PSI 40% RAJON</v>
          </cell>
          <cell r="C17" t="str">
            <v>M3</v>
          </cell>
        </row>
        <row r="18">
          <cell r="B18" t="str">
            <v>CONCRETO DE 3000 PSI VIGA DE AMARRE</v>
          </cell>
          <cell r="C18" t="str">
            <v>M3</v>
          </cell>
        </row>
        <row r="19">
          <cell r="B19" t="str">
            <v>SUMIN FIGURADO Y AMARRE ACERO DE 37000 PSI</v>
          </cell>
          <cell r="C19" t="str">
            <v>KG</v>
          </cell>
        </row>
        <row r="20">
          <cell r="B20" t="str">
            <v>SUMIN FIGURADO Y AMARRE ACERO DE 60000 PSI</v>
          </cell>
          <cell r="C20" t="str">
            <v>KG</v>
          </cell>
        </row>
        <row r="21">
          <cell r="B21" t="str">
            <v>MURO SEMIPRENSADO TIPO MAGUNCIA E=0.12 M</v>
          </cell>
          <cell r="C21" t="str">
            <v>M2</v>
          </cell>
        </row>
        <row r="22">
          <cell r="B22" t="str">
            <v>CERRAMIENTO EN MALLA ESLABONADA CAL 10 MM (INCLUYE TUBO DE AGUA NEGRA DE 2" Y ANGULO 1X1X3/16)H=2.1</v>
          </cell>
          <cell r="C22" t="str">
            <v>M2</v>
          </cell>
        </row>
        <row r="23">
          <cell r="B23" t="str">
            <v>LOCALIZACION Y REPLANTEO</v>
          </cell>
          <cell r="C23" t="str">
            <v>M2</v>
          </cell>
        </row>
        <row r="24">
          <cell r="B24" t="str">
            <v>MATERIAL DE AFIRMADO COMPACTADO</v>
          </cell>
          <cell r="C24" t="str">
            <v>M3</v>
          </cell>
        </row>
        <row r="25">
          <cell r="B25" t="str">
            <v>CONCRETO CICLOPEO DE 2500 PSI 40% RAJON</v>
          </cell>
          <cell r="C25" t="str">
            <v>M3</v>
          </cell>
        </row>
        <row r="26">
          <cell r="B26" t="str">
            <v>CONCRETO DE 3000 PSI PLACA DE PISO</v>
          </cell>
          <cell r="C26" t="str">
            <v>M3</v>
          </cell>
        </row>
        <row r="27">
          <cell r="B27" t="str">
            <v xml:space="preserve">LIMPIEZA Y MANTENIMIENTO DESINFECION COMPONENTES </v>
          </cell>
          <cell r="C27" t="str">
            <v>GLB</v>
          </cell>
        </row>
        <row r="28">
          <cell r="B28" t="str">
            <v>ESMALTE LAMINA  LLENA 3 MANOS</v>
          </cell>
          <cell r="C28" t="str">
            <v>M2</v>
          </cell>
        </row>
        <row r="29">
          <cell r="B29" t="str">
            <v>SUMINISTRO E INSTALACIÓN ENCHAPE EN PORCELANA  OLIMPIA  20*20 O SIMILAR</v>
          </cell>
          <cell r="C29" t="str">
            <v>M2</v>
          </cell>
        </row>
        <row r="30">
          <cell r="B30" t="str">
            <v>SUMINISTRO E INSTALACION VALVULA DE COMPUERTA HF D=21/2" EXTREMO BRIDA SELLO ELASTICO 250 PSI</v>
          </cell>
          <cell r="C30" t="str">
            <v>UN</v>
          </cell>
        </row>
        <row r="31">
          <cell r="B31" t="str">
            <v>SUMINISTRO E INSTALACION VALVULA DE COMPUERTA HF D=3 EXTREMO BRIDA SELLO ELASTICO 250 PSI</v>
          </cell>
          <cell r="C31" t="str">
            <v>UN</v>
          </cell>
        </row>
        <row r="32">
          <cell r="B32" t="str">
            <v>SUMINISTRO E INSTALACIÓN DE BASE DE AFIRMADO COMPACTADO</v>
          </cell>
          <cell r="C32" t="str">
            <v>M3</v>
          </cell>
        </row>
        <row r="33">
          <cell r="B33" t="str">
            <v>CONCRETO DE 3000 PSI, PARA PISO</v>
          </cell>
          <cell r="C33" t="str">
            <v>M3</v>
          </cell>
        </row>
        <row r="34">
          <cell r="B34" t="str">
            <v>CONCRETO 3000 PSI. VIGAS</v>
          </cell>
          <cell r="C34" t="str">
            <v>M3</v>
          </cell>
        </row>
        <row r="35">
          <cell r="B35" t="str">
            <v xml:space="preserve">COLUMNAS EN CONCRETO 3000 PSI, ALTURA MENOR A 3M  </v>
          </cell>
          <cell r="C35" t="str">
            <v>M3</v>
          </cell>
        </row>
        <row r="36">
          <cell r="B36" t="str">
            <v>CONCRETO 3000 PSI, PLACA TANQUE, E = 0.08 M</v>
          </cell>
          <cell r="C36" t="str">
            <v>M2</v>
          </cell>
        </row>
        <row r="37">
          <cell r="B37" t="str">
            <v>SUMIN FIGURADO Y AMARRE ACERO DE 37000 PSI</v>
          </cell>
          <cell r="C37" t="str">
            <v>KG</v>
          </cell>
        </row>
        <row r="38">
          <cell r="B38" t="str">
            <v>MURO EN BLOQUE Nº 5 E=0,12MTS</v>
          </cell>
          <cell r="C38" t="str">
            <v>M2</v>
          </cell>
        </row>
        <row r="39">
          <cell r="B39" t="str">
            <v>PAÑETE LISO SOBRE MURO 1:4.INC. FILOS</v>
          </cell>
          <cell r="C39" t="str">
            <v>M2</v>
          </cell>
        </row>
        <row r="40">
          <cell r="B40" t="str">
            <v>CUBIERTA TEJA ONDULADA Nº.6 INCLUYE CORRE EN MADERA</v>
          </cell>
          <cell r="C40" t="str">
            <v>M2</v>
          </cell>
        </row>
        <row r="41">
          <cell r="B41" t="str">
            <v>SUM. E INSTA. DE DUCHA SENCILLA</v>
          </cell>
          <cell r="C41" t="str">
            <v>UN</v>
          </cell>
        </row>
        <row r="42">
          <cell r="B42" t="str">
            <v>SUM. E INSTA. DE LAVAMANOS ACUACER BLANCO. INCLUYE GRIFERÍA</v>
          </cell>
          <cell r="C42" t="str">
            <v>UN</v>
          </cell>
        </row>
        <row r="43">
          <cell r="B43" t="str">
            <v>SUM. E INSTA. DE COMBO ACUACER BLANCO COMPLETO.LAVAMANOS,SANITARIO,GRIFERIA E INCRUSTACIONES</v>
          </cell>
          <cell r="C43" t="str">
            <v>UN</v>
          </cell>
        </row>
        <row r="44">
          <cell r="B44" t="str">
            <v>SUMINISTRO E INSTALACIÓN DE ENCHAPE EN PORCELANA OLÌMPIA 20 * 20 CM</v>
          </cell>
          <cell r="C44" t="str">
            <v>M2</v>
          </cell>
        </row>
        <row r="45">
          <cell r="B45" t="str">
            <v>SUMINISTRO E INSTALACIÓN DE PISO  CERÁMICA 30 * 30 ALFA O SIMILAR</v>
          </cell>
          <cell r="C45" t="str">
            <v>M2</v>
          </cell>
        </row>
        <row r="46">
          <cell r="B46" t="str">
            <v>SUMINISTRO E INSTALACIÓN PUNTO ELÉCTRICO (SALIDA LÁMPARA TOMA PVC COMPLETA . INC. CABLEADO)</v>
          </cell>
          <cell r="C46" t="str">
            <v>UN</v>
          </cell>
        </row>
        <row r="47">
          <cell r="B47" t="str">
            <v>SUMINISTRO E INSTALACIÓN DE PUNTO AGUA FRÍA PVC. INC. REGISTRO DE BOLA.</v>
          </cell>
          <cell r="C47" t="str">
            <v>UN</v>
          </cell>
        </row>
        <row r="48">
          <cell r="B48" t="str">
            <v>SUMINISTRO E INSTALACIÓN PUNTO DESAGÜES 3" Y 4" PVC</v>
          </cell>
          <cell r="C48" t="str">
            <v>UN</v>
          </cell>
        </row>
        <row r="49">
          <cell r="B49" t="str">
            <v>SUMINISTRO E INSTALACIÓN DE TANQUE ELEVADO 500 LTS</v>
          </cell>
          <cell r="C49" t="str">
            <v>UN</v>
          </cell>
        </row>
        <row r="50">
          <cell r="B50" t="str">
            <v>SUMINISTRO E INSTALACIÓN DE REJILLAS DE PISOS SOSCO 4*4*3 ALUMINIO</v>
          </cell>
          <cell r="C50" t="str">
            <v>UN</v>
          </cell>
        </row>
        <row r="51">
          <cell r="B51" t="str">
            <v>SUMINISTRO E INSTALACIÓN DE VENTANA EN LAMINA CALIBRE 18 CON ANTICORROSIVO. INCLUYE VIDRIO ESMERILADO Y VASCULANTE</v>
          </cell>
          <cell r="C51" t="str">
            <v>M2</v>
          </cell>
        </row>
        <row r="52">
          <cell r="B52" t="str">
            <v>SUMINISTRO E INSTALACIÓN DE PUERTA EN LAMINA CALIBRE 18 CON ANTICORROSIVO.</v>
          </cell>
          <cell r="C52" t="str">
            <v>M2</v>
          </cell>
        </row>
        <row r="53">
          <cell r="B53" t="str">
            <v>SUMINISTRO E INSTALACIÓN DE MARCO PUERTA EN LAMINA CAL 18 INC. ANTICORROSIVO</v>
          </cell>
          <cell r="C53" t="str">
            <v>UN</v>
          </cell>
        </row>
        <row r="54">
          <cell r="B54" t="str">
            <v>SUMINISTRO E INSTALACIÓN TUBERÍA PVC SANITARIA Ø 4"</v>
          </cell>
          <cell r="C54" t="str">
            <v>ML</v>
          </cell>
        </row>
        <row r="55">
          <cell r="B55" t="str">
            <v>CONCRETO 2500 PSI, TAPA Y PISO</v>
          </cell>
          <cell r="C55" t="str">
            <v>M3</v>
          </cell>
        </row>
        <row r="56">
          <cell r="B56" t="str">
            <v>SUMIN FIGURADO Y AMARRE ACERO DE 37000 PSI</v>
          </cell>
          <cell r="C56" t="str">
            <v>KG</v>
          </cell>
        </row>
        <row r="57">
          <cell r="B57" t="str">
            <v>MURO TOLETE COMUN E = 0.12 M</v>
          </cell>
          <cell r="C57" t="str">
            <v>M2</v>
          </cell>
        </row>
        <row r="58">
          <cell r="B58" t="str">
            <v>PAÑETE LISO SOBRE MURO 1:4</v>
          </cell>
          <cell r="C58" t="str">
            <v>M2</v>
          </cell>
        </row>
        <row r="59">
          <cell r="B59" t="str">
            <v>CODO PVC SANITARIO Ø 4"</v>
          </cell>
          <cell r="C59" t="str">
            <v>UN</v>
          </cell>
        </row>
        <row r="60">
          <cell r="B60" t="str">
            <v>SUMINISTROE INSTALACIÓN ADAPTADOR DE LIMPIEZA PVC SANIT. Ø 4"</v>
          </cell>
          <cell r="C60" t="str">
            <v>UN</v>
          </cell>
        </row>
        <row r="61">
          <cell r="B61" t="str">
            <v>PIEDRA GRAVILLA</v>
          </cell>
          <cell r="C61" t="str">
            <v>M3</v>
          </cell>
        </row>
        <row r="62">
          <cell r="B62" t="str">
            <v>EXCAVACION MANUAL RETIRO DE SOBRANTES</v>
          </cell>
          <cell r="C62" t="str">
            <v>M3</v>
          </cell>
        </row>
        <row r="63">
          <cell r="B63" t="str">
            <v>RELLENO CON MATERIAL SELECCIONADO DE EXCAVACIÓN</v>
          </cell>
          <cell r="C63" t="str">
            <v>M3</v>
          </cell>
        </row>
        <row r="64">
          <cell r="B64" t="str">
            <v>PUESTA EN MARCHA</v>
          </cell>
          <cell r="C64">
            <v>0</v>
          </cell>
        </row>
        <row r="65">
          <cell r="B65" t="str">
            <v xml:space="preserve">  AJUSTES  , CALIBRALICION  DE CAUDAL , ,CONEXIONES DE EQUIPOS ,CARACTERIZACION AFLUENTE  EFLUENTE Y MACRO ,MICROMDICION (MONITOREO 30 DIAS) DOSIFICACION DE INSUMOS PARA  LA TRATABILIDAD. CAPACITACION PERSONAL OPERATIVO</v>
          </cell>
          <cell r="C65" t="str">
            <v>GLB</v>
          </cell>
        </row>
        <row r="66">
          <cell r="B66" t="str">
            <v>ACUEDUCTO VEREDA HATILLO</v>
          </cell>
          <cell r="C66" t="str">
            <v>ACUEDUCTO VEREDA HATILLO</v>
          </cell>
        </row>
        <row r="67">
          <cell r="B67" t="str">
            <v>LOCALIZACION Y REPLANTEO</v>
          </cell>
          <cell r="C67" t="str">
            <v>ML</v>
          </cell>
        </row>
        <row r="68">
          <cell r="B68" t="str">
            <v>DEMOLICION CONCRETO CICLOPEO</v>
          </cell>
          <cell r="C68" t="str">
            <v>M3</v>
          </cell>
        </row>
        <row r="69">
          <cell r="B69" t="str">
            <v>EXCAVACIONES EN MATERIAL COMUN (INCLUYE RETIRO)</v>
          </cell>
          <cell r="C69" t="str">
            <v>M3</v>
          </cell>
        </row>
        <row r="70">
          <cell r="B70" t="str">
            <v>EXCAVACION EN CONGLOMERADO</v>
          </cell>
          <cell r="C70" t="str">
            <v>M3</v>
          </cell>
        </row>
        <row r="71">
          <cell r="B71" t="str">
            <v>TOLDILLO EN ANGEO CON ESTRUCTURA EN TUBERIA GALVANIZADA D=1/2" SEGÚN DISEÑO</v>
          </cell>
          <cell r="C71" t="str">
            <v>UN</v>
          </cell>
        </row>
        <row r="72">
          <cell r="B72" t="str">
            <v>SUMIN E INSTAL BY PASS D=3" PVC ACCESORIOS</v>
          </cell>
          <cell r="C72" t="str">
            <v>ML</v>
          </cell>
        </row>
        <row r="73">
          <cell r="B73" t="str">
            <v>IMPERMEABILIZACION DE MUROS CON MORTERO SEGÚN ESPECFICACION SIKA</v>
          </cell>
          <cell r="C73" t="str">
            <v>M2</v>
          </cell>
        </row>
        <row r="74">
          <cell r="B74" t="str">
            <v>SUMINISTRO E INSTALACION VALVULA DE COMPUERTA HF D=3" EXTREMO BRIDA SELLO ELASTICO 250 PSI</v>
          </cell>
          <cell r="C74" t="str">
            <v>UN</v>
          </cell>
        </row>
        <row r="75">
          <cell r="B75" t="str">
            <v>SUMINISTRO E INSTALACION VALVULA DE COMPUERTA HF D=4" EXTREMO BRIDA SELLO ELASTICO 250 PSI</v>
          </cell>
          <cell r="C75" t="str">
            <v>UN</v>
          </cell>
        </row>
        <row r="76">
          <cell r="B76" t="str">
            <v>SUMIN E INSTAL DE VENTOSA 3* 1/2 INCLUYE  COLLAR DE DERIVACION Y ACCESORIOS COMPLEMETARIOS  PARA SU CONEXIÓN</v>
          </cell>
          <cell r="C76" t="str">
            <v>UN</v>
          </cell>
        </row>
        <row r="77">
          <cell r="B77" t="str">
            <v>TRANSPORTE GARGA MULAR HASTA 4 KM</v>
          </cell>
          <cell r="C77" t="str">
            <v>CARGA</v>
          </cell>
        </row>
        <row r="78">
          <cell r="B78" t="str">
            <v>LOCALIZACION Y REPLANTEO</v>
          </cell>
          <cell r="C78" t="str">
            <v>ML</v>
          </cell>
        </row>
        <row r="79">
          <cell r="B79" t="str">
            <v xml:space="preserve">SUMIN E INSTAL TUBERIA PE 100 AGUA 90 MM METRICO  PN 12.5 ( RDE 14 ) NEGRA LINEA AZUL  </v>
          </cell>
          <cell r="C79" t="str">
            <v>ML</v>
          </cell>
        </row>
        <row r="80">
          <cell r="B80" t="str">
            <v xml:space="preserve">SUMIN E INSTAL TUBERIA PE 100 AGUA 90 MM METRICO  PN 16 (RDE 11) NEGRA LINEA AZUL  </v>
          </cell>
          <cell r="C80" t="str">
            <v>ML</v>
          </cell>
        </row>
        <row r="81">
          <cell r="B81" t="str">
            <v>PORTAFLANCHE DIAMETRO 90 MM RDE 14</v>
          </cell>
          <cell r="C81" t="str">
            <v>UN</v>
          </cell>
        </row>
        <row r="82">
          <cell r="B82" t="str">
            <v>PORTAFLANCHE DIAMETRO 90 MM RDE 11</v>
          </cell>
          <cell r="C82" t="str">
            <v>UN</v>
          </cell>
        </row>
        <row r="83">
          <cell r="B83" t="str">
            <v>BRIDA LOCA DIAMETRO 3" HD</v>
          </cell>
          <cell r="C83" t="str">
            <v>UN</v>
          </cell>
        </row>
        <row r="84">
          <cell r="B84" t="str">
            <v>KIT TORNILLERIA Y EMPAQUES</v>
          </cell>
          <cell r="C84" t="str">
            <v>UN</v>
          </cell>
        </row>
        <row r="85">
          <cell r="B85" t="str">
            <v>SUMIN E INSTAL DE VENTOSA 3* 1/2 INCLUYE  COLLAR DE DERIVACION Y ACCESORIOS COMPLEMETARIOS  PARA SU CONEXIÓN</v>
          </cell>
          <cell r="C85" t="str">
            <v>UN</v>
          </cell>
        </row>
        <row r="86">
          <cell r="B86" t="str">
            <v>ANCLAJES SOPORTES Y CIMENTACIN EN CONCRETO (SEG DISEÑO)</v>
          </cell>
          <cell r="C86" t="str">
            <v>GLB</v>
          </cell>
        </row>
        <row r="87">
          <cell r="B87" t="str">
            <v>SUMINISTRO E INSTALACION VALVULA DE COMPUERTA HF D=3" EXTREMO BRIDA SELLO ELASTICO 250 PSI</v>
          </cell>
          <cell r="C87" t="str">
            <v>UN</v>
          </cell>
        </row>
        <row r="88">
          <cell r="B88" t="str">
            <v>LOCALIZACION Y REPLANTEO</v>
          </cell>
          <cell r="C88" t="str">
            <v>ML</v>
          </cell>
        </row>
        <row r="89">
          <cell r="B89" t="str">
            <v>EXCAVACION EN MATERIAL COMUN</v>
          </cell>
          <cell r="C89" t="str">
            <v>M3</v>
          </cell>
        </row>
        <row r="90">
          <cell r="B90" t="str">
            <v>MATERIAL DE AFIRMADO COMPACTADO</v>
          </cell>
          <cell r="C90" t="str">
            <v>M3</v>
          </cell>
        </row>
        <row r="91">
          <cell r="B91" t="str">
            <v>DEMOLICIONE CIMIENTO EN CONCRETO</v>
          </cell>
          <cell r="C91">
            <v>0</v>
          </cell>
        </row>
        <row r="92">
          <cell r="B92" t="str">
            <v>CONCRETO CICLOPEO DE 2500 PSI 40% RAJON</v>
          </cell>
          <cell r="C92" t="str">
            <v>M3</v>
          </cell>
        </row>
        <row r="93">
          <cell r="B93" t="str">
            <v>CONCRETO DE 3000 PSI VIGA DE AMARRE</v>
          </cell>
          <cell r="C93" t="str">
            <v>M3</v>
          </cell>
        </row>
        <row r="94">
          <cell r="B94" t="str">
            <v>SUMIN FIGURADO Y AMARRE ACERO DE 37000 PSI</v>
          </cell>
          <cell r="C94" t="str">
            <v>KG</v>
          </cell>
        </row>
        <row r="95">
          <cell r="B95" t="str">
            <v>SUMIN FIGURADO Y AMARRE ACERO DE 60000 PSI</v>
          </cell>
          <cell r="C95" t="str">
            <v>KG</v>
          </cell>
        </row>
        <row r="96">
          <cell r="B96" t="str">
            <v>MURO SEMIPRENSADO TIPO MAGUNCIA E=0.12 M</v>
          </cell>
          <cell r="C96" t="str">
            <v>M2</v>
          </cell>
        </row>
        <row r="97">
          <cell r="B97" t="str">
            <v>CERRAMIENTO EN MALLA ESLABONADA CAL 10 MM (INCLUYE TUBO DE AGUA NEGRA DE 2" Y ANGULO 1X1X3/16)H=2.1</v>
          </cell>
          <cell r="C97" t="str">
            <v>M2</v>
          </cell>
        </row>
        <row r="98">
          <cell r="B98" t="str">
            <v>LOCALIZACION Y REPLANTEO</v>
          </cell>
          <cell r="C98" t="str">
            <v>M2</v>
          </cell>
        </row>
        <row r="99">
          <cell r="B99" t="str">
            <v>MATERIAL DE AFIRMADO COMPACTADO</v>
          </cell>
          <cell r="C99" t="str">
            <v>M3</v>
          </cell>
        </row>
        <row r="100">
          <cell r="B100" t="str">
            <v>CONCRETO CICLOPEO DE 2500 PSI 40% RAJON</v>
          </cell>
          <cell r="C100" t="str">
            <v>M3</v>
          </cell>
        </row>
        <row r="101">
          <cell r="B101" t="str">
            <v>CONCRETO DE 3000 PSI PLACA DE PISO</v>
          </cell>
          <cell r="C101" t="str">
            <v>M3</v>
          </cell>
        </row>
        <row r="102">
          <cell r="B102" t="str">
            <v xml:space="preserve">LIMPIEZA Y MANTENIMIENTO DESINFECION COMPONENTES </v>
          </cell>
          <cell r="C102" t="str">
            <v>GLB</v>
          </cell>
        </row>
        <row r="103">
          <cell r="B103" t="str">
            <v>ESMALTE LAMINA  LLENA 3 MANOS</v>
          </cell>
          <cell r="C103" t="str">
            <v>M3</v>
          </cell>
        </row>
        <row r="104">
          <cell r="B104" t="str">
            <v>ENCHAPE EN PORCELANA  OLIMPIA  20*20 O SIMILAR</v>
          </cell>
          <cell r="C104" t="str">
            <v>M2</v>
          </cell>
        </row>
        <row r="105">
          <cell r="B105" t="str">
            <v>ESCALERA METALICA CON BARANDA A=0.90M SEGÚN DISEÑO</v>
          </cell>
          <cell r="C105" t="str">
            <v>ML</v>
          </cell>
        </row>
        <row r="106">
          <cell r="B106" t="str">
            <v>SUMINISTRO E INSTALACION VALVULA DE COMPUERTA HF D=3" EXTREMO BRIDA SELLO ELASTICO 250 PSI</v>
          </cell>
          <cell r="C106" t="str">
            <v>UN</v>
          </cell>
        </row>
        <row r="107">
          <cell r="B107" t="str">
            <v>SUMINISTRO E INSTALACION VALVULA DE COMPUERTA HF D=4 EXTREMO BRIDA SELLO ELASTICO 250 PSI</v>
          </cell>
          <cell r="C107" t="str">
            <v>UN</v>
          </cell>
        </row>
        <row r="108">
          <cell r="B108" t="str">
            <v xml:space="preserve">  AJUSTES  , CALIBRALICION  DE CAUDAL , ,CONEXIONES DE EQUIPOS ,CARACTERIZACION AFLUENTE  EFLUENTE Y MACRO ,MICROMDICION (MONITOREO 30 DIAS) DOSIFICACION DE INSUMOS PARA  LA TRATABILIDAD. CAPACITACION PERSONAL OPERATIVO</v>
          </cell>
          <cell r="C108" t="str">
            <v>GLB</v>
          </cell>
        </row>
        <row r="109">
          <cell r="B109" t="str">
            <v>ACUEDUCTO VEREDA CARARE</v>
          </cell>
          <cell r="C109" t="str">
            <v>ACUEDUCTO VEREDA CARARE</v>
          </cell>
        </row>
        <row r="110">
          <cell r="B110" t="str">
            <v>LOCALIZACION Y REPLANTEO</v>
          </cell>
          <cell r="C110" t="str">
            <v>M2</v>
          </cell>
        </row>
        <row r="111">
          <cell r="B111" t="str">
            <v>EXCAVACIONES EN MATERIAL COMUN (INCLUYE RETIRO)</v>
          </cell>
          <cell r="C111" t="str">
            <v>M3</v>
          </cell>
        </row>
        <row r="112">
          <cell r="B112" t="str">
            <v>MATERIAL DE AFIRMADO COMPACTADO</v>
          </cell>
          <cell r="C112" t="str">
            <v>M3</v>
          </cell>
        </row>
        <row r="113">
          <cell r="B113" t="str">
            <v>SUMINISTRO E INSTALACION DE GRAVA Y TUBERIA DE GRES DE 4"</v>
          </cell>
          <cell r="C113" t="str">
            <v>ML</v>
          </cell>
        </row>
        <row r="114">
          <cell r="B114" t="str">
            <v>CONCRETO POBRE E=0,05 DE 2000 PSI</v>
          </cell>
          <cell r="C114" t="str">
            <v>M2</v>
          </cell>
        </row>
        <row r="115">
          <cell r="B115" t="str">
            <v>CONCRETO DE 3000 PSI IMPERMEABILIZADO PARA BASES</v>
          </cell>
          <cell r="C115" t="str">
            <v>M3</v>
          </cell>
        </row>
        <row r="116">
          <cell r="B116" t="str">
            <v>CONCRETO DE 3000 PSI IMPERMEABILIZADO PARA MUROS</v>
          </cell>
          <cell r="C116" t="str">
            <v>M3</v>
          </cell>
        </row>
        <row r="117">
          <cell r="B117" t="str">
            <v>CONCRETO DE 3000 PSI IMPERMEABILIZADO PARA TAPAS</v>
          </cell>
          <cell r="C117" t="str">
            <v>M3</v>
          </cell>
        </row>
        <row r="118">
          <cell r="B118" t="str">
            <v>MURO EN TOLETE COMUN E= 0,25M</v>
          </cell>
          <cell r="C118" t="str">
            <v>M2</v>
          </cell>
        </row>
        <row r="119">
          <cell r="B119" t="str">
            <v>ACERO DE REFUERZO PDR-60</v>
          </cell>
          <cell r="C119" t="str">
            <v>KG</v>
          </cell>
        </row>
        <row r="120">
          <cell r="B120" t="str">
            <v>ACERO DE REFUERZO PDR-37</v>
          </cell>
          <cell r="C120" t="str">
            <v>KG</v>
          </cell>
        </row>
        <row r="121">
          <cell r="B121" t="str">
            <v>SUMINISTRO E INSTALACION DE CINTA PVC Z=0,22</v>
          </cell>
          <cell r="C121" t="str">
            <v>ML</v>
          </cell>
        </row>
        <row r="122">
          <cell r="B122" t="str">
            <v>PAÑETE IMPERMEABILIZADO 1:3</v>
          </cell>
          <cell r="C122" t="str">
            <v>M2</v>
          </cell>
        </row>
        <row r="123">
          <cell r="B123" t="str">
            <v>PAÑETE 1:4</v>
          </cell>
          <cell r="C123" t="str">
            <v>M2</v>
          </cell>
        </row>
        <row r="124">
          <cell r="B124" t="str">
            <v>CAJAS DE INSPECCION  1,0*1,0 CMS EN MAMPOSTERIA (ENTRADA Y SALIDA)</v>
          </cell>
          <cell r="C124" t="str">
            <v>UN</v>
          </cell>
        </row>
        <row r="125">
          <cell r="B125" t="str">
            <v>TAPAS EN LAMINA ALFAJOR CAL 12 (1,0*1,0)</v>
          </cell>
          <cell r="C125" t="str">
            <v>UN</v>
          </cell>
        </row>
        <row r="126">
          <cell r="B126" t="str">
            <v>TUBERIA DE VENTILACION  3" H.G.</v>
          </cell>
          <cell r="C126" t="str">
            <v>UN</v>
          </cell>
        </row>
        <row r="127">
          <cell r="B127" t="str">
            <v>SUMIN E INSTAL VALVULA COMPUERTA HF D=4" EXTREMO LISO SELLO ELASTICO,250 PSI</v>
          </cell>
          <cell r="C127" t="str">
            <v>UN</v>
          </cell>
        </row>
        <row r="128">
          <cell r="B128" t="str">
            <v>SUMIN E INSTAL VALVULA COMPUERTA HF D=3" EXTREMO LISO SELLO ELASTICO,250 PSI</v>
          </cell>
          <cell r="C128" t="str">
            <v>UN</v>
          </cell>
        </row>
        <row r="129">
          <cell r="B129" t="str">
            <v>SUMISN E INSTALL 4" PVC SANITARIA</v>
          </cell>
          <cell r="C129" t="str">
            <v>ML</v>
          </cell>
        </row>
        <row r="130">
          <cell r="B130" t="str">
            <v>SUMIN E INSTAL TUBERIA 3" PVC RDE 21</v>
          </cell>
          <cell r="C130" t="str">
            <v>ML</v>
          </cell>
        </row>
        <row r="131">
          <cell r="B131" t="str">
            <v>TRANSPORTE GARGA MULAR HASTA 4 KM</v>
          </cell>
          <cell r="C131" t="str">
            <v>CARGA</v>
          </cell>
        </row>
        <row r="132">
          <cell r="B132" t="str">
            <v>LOCALIZACION Y REPLANTEO</v>
          </cell>
          <cell r="C132" t="str">
            <v>ML</v>
          </cell>
        </row>
        <row r="133">
          <cell r="B133" t="str">
            <v>EXCAVACIONES EN MATERIAL COMUN (INCLUYE RETIRO)</v>
          </cell>
          <cell r="C133" t="str">
            <v>M3</v>
          </cell>
        </row>
        <row r="134">
          <cell r="B134" t="str">
            <v>MATERIAL DE AFIRMADO COMPACTADO</v>
          </cell>
          <cell r="C134" t="str">
            <v>M3</v>
          </cell>
        </row>
        <row r="135">
          <cell r="B135" t="str">
            <v>CONCRETO CICLOPEO DE 2500 PSI 40% RAJON</v>
          </cell>
          <cell r="C135" t="str">
            <v>M3</v>
          </cell>
        </row>
        <row r="138">
          <cell r="B138" t="str">
            <v>ACUEDUCTO VEREDA GARIBAY</v>
          </cell>
        </row>
        <row r="139">
          <cell r="B139" t="str">
            <v>ACUEDUCTO VEREDA HATILLO</v>
          </cell>
        </row>
        <row r="140">
          <cell r="B140" t="str">
            <v>ACUEDUCTO VEREDA CARARE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actividad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CONT_ADI"/>
      <sheetName val="INDICMICROEMP"/>
      <sheetName val="INDICE"/>
      <sheetName val="Fornato 6"/>
      <sheetName val="Cuadrillas"/>
      <sheetName val="Concretos y morteros"/>
      <sheetName val="Datos iniciales "/>
      <sheetName val="Transporte"/>
      <sheetName val="\I\I\MANTENIMIENTO RUTA 1001_MA"/>
      <sheetName val="\Users\Personal\Downloads\MANTE"/>
      <sheetName val="TOTALES"/>
      <sheetName val="Datos"/>
      <sheetName val="Jornal"/>
      <sheetName val="\G\I\MANTENIMIENTO RUTA 1001_MA"/>
      <sheetName val="\D\MANTENIMIENTO RUTA 1001_MARZ"/>
      <sheetName val="\G\D\MANTENIMIENTO RUTA 1001_MA"/>
      <sheetName val="#REF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ámetros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ESUPUESTO"/>
      <sheetName val="APU´S"/>
      <sheetName val="TTR"/>
      <sheetName val="CPM-PERT, RED MEDIDA"/>
      <sheetName val="CUADRO DE EVENTOS"/>
    </sheetNames>
    <sheetDataSet>
      <sheetData sheetId="0">
        <row r="2">
          <cell r="C2" t="str">
            <v>EQ</v>
          </cell>
        </row>
        <row r="3">
          <cell r="C3" t="str">
            <v>MAT</v>
          </cell>
        </row>
        <row r="4">
          <cell r="C4" t="str">
            <v>TRN</v>
          </cell>
        </row>
        <row r="5">
          <cell r="C5" t="str">
            <v>MDO</v>
          </cell>
        </row>
        <row r="9">
          <cell r="C9" t="str">
            <v>CONTRATO TODO COSTO SEÑALIZACION</v>
          </cell>
          <cell r="D9" t="str">
            <v>GLB</v>
          </cell>
          <cell r="E9">
            <v>18500000</v>
          </cell>
        </row>
        <row r="10">
          <cell r="C10" t="str">
            <v>CONTRATO TODO COSTO MURAL ARTISTICO</v>
          </cell>
          <cell r="D10" t="str">
            <v>GLB</v>
          </cell>
          <cell r="E10">
            <v>12000000</v>
          </cell>
        </row>
        <row r="11">
          <cell r="C11" t="str">
            <v xml:space="preserve">SUBCONTRATO CARPINTERIA METALICA </v>
          </cell>
          <cell r="D11" t="str">
            <v>M2</v>
          </cell>
          <cell r="E11">
            <v>285000</v>
          </cell>
        </row>
        <row r="12">
          <cell r="C12" t="str">
            <v>SUBCONTRATO CORTASOL METALICO EN LAMINA PERFORADA Y PINTADA</v>
          </cell>
          <cell r="D12" t="str">
            <v>M2</v>
          </cell>
          <cell r="E12">
            <v>680000</v>
          </cell>
        </row>
        <row r="13">
          <cell r="C13" t="str">
            <v>SUBCONTRATO  BARRA EN ACERO INOXIDABLE</v>
          </cell>
          <cell r="D13" t="str">
            <v>M2</v>
          </cell>
          <cell r="E13">
            <v>165000</v>
          </cell>
        </row>
        <row r="14">
          <cell r="C14" t="str">
            <v>SUBCONTRATO  DIVISION EN ACERO INOXIDABLE</v>
          </cell>
          <cell r="D14" t="str">
            <v>M2</v>
          </cell>
          <cell r="E14">
            <v>750000</v>
          </cell>
        </row>
        <row r="15">
          <cell r="C15" t="str">
            <v>SUBCONTRATO MESON EN GRANITO PULIDO</v>
          </cell>
          <cell r="D15" t="str">
            <v>GLB</v>
          </cell>
          <cell r="E15">
            <v>280000</v>
          </cell>
        </row>
        <row r="16">
          <cell r="C16" t="str">
            <v>SUBCONTRATO PRUEBAS DE PRESIÓN</v>
          </cell>
          <cell r="D16" t="str">
            <v>GLB</v>
          </cell>
          <cell r="E16">
            <v>324500</v>
          </cell>
        </row>
        <row r="17">
          <cell r="C17" t="str">
            <v xml:space="preserve">SUBCONTRATO PUERTA EN ALUMINIO </v>
          </cell>
          <cell r="D17" t="str">
            <v>M2</v>
          </cell>
          <cell r="E17">
            <v>290000</v>
          </cell>
        </row>
        <row r="18">
          <cell r="C18" t="str">
            <v>SUBCONTRATO PUERTA DE EMERGENCIA</v>
          </cell>
          <cell r="D18" t="str">
            <v>M2</v>
          </cell>
          <cell r="E18">
            <v>650000</v>
          </cell>
        </row>
        <row r="19">
          <cell r="C19" t="str">
            <v xml:space="preserve">SUBCONTRATO PUERTA LAMINA </v>
          </cell>
          <cell r="D19" t="str">
            <v>M2</v>
          </cell>
          <cell r="E19">
            <v>270000</v>
          </cell>
        </row>
        <row r="20">
          <cell r="C20" t="str">
            <v xml:space="preserve">SUBCONTRATO REJAS EN  CARPINTERIA METALICA  </v>
          </cell>
          <cell r="D20" t="str">
            <v>M2</v>
          </cell>
          <cell r="E20">
            <v>250000</v>
          </cell>
        </row>
        <row r="21">
          <cell r="C21" t="str">
            <v>SUBCONTRATO   REJILLA PARA CARCAMO  METALICA</v>
          </cell>
          <cell r="D21" t="str">
            <v>ML</v>
          </cell>
          <cell r="E21">
            <v>185000</v>
          </cell>
        </row>
        <row r="22">
          <cell r="C22" t="str">
            <v>SUBCONTRATO SUSPENSIÓN DE POZO EXISTENTE</v>
          </cell>
          <cell r="D22" t="str">
            <v>GLB</v>
          </cell>
          <cell r="E22">
            <v>4500000</v>
          </cell>
        </row>
        <row r="23">
          <cell r="C23" t="str">
            <v>SUBCONTRATO SIAMESA EN BRONCE</v>
          </cell>
          <cell r="D23" t="str">
            <v>UND</v>
          </cell>
          <cell r="E23">
            <v>2000000</v>
          </cell>
        </row>
        <row r="24">
          <cell r="C24" t="str">
            <v>SUBCONTRATO TABLERO ACRILICO</v>
          </cell>
          <cell r="D24" t="str">
            <v>ML</v>
          </cell>
          <cell r="E24">
            <v>125000</v>
          </cell>
        </row>
        <row r="25">
          <cell r="C25" t="str">
            <v>SUBCONTRATO VENTANERIA EN ALUMINIO DE 4 CM</v>
          </cell>
          <cell r="D25" t="str">
            <v>M2</v>
          </cell>
          <cell r="E25">
            <v>290000</v>
          </cell>
        </row>
        <row r="26">
          <cell r="C26" t="str">
            <v>SUBCONTRATO VIDRIO TEMPLADO FACHADA</v>
          </cell>
          <cell r="D26" t="str">
            <v>M2</v>
          </cell>
          <cell r="E26">
            <v>470000</v>
          </cell>
        </row>
        <row r="27">
          <cell r="C27" t="str">
            <v xml:space="preserve">SUBCONTRATO CAMARA DE AIRE </v>
          </cell>
          <cell r="D27" t="str">
            <v>M2</v>
          </cell>
          <cell r="E27">
            <v>33450</v>
          </cell>
        </row>
        <row r="28">
          <cell r="C28" t="str">
            <v xml:space="preserve">SUBCONTRATO CAPA DE ROCA </v>
          </cell>
          <cell r="D28" t="str">
            <v>M2</v>
          </cell>
          <cell r="E28">
            <v>47500</v>
          </cell>
        </row>
        <row r="29">
          <cell r="C29" t="str">
            <v>SUBCONTRATO CIELORRASO DE  AISLAMIENTO</v>
          </cell>
          <cell r="D29" t="str">
            <v>M2</v>
          </cell>
          <cell r="E29">
            <v>102325</v>
          </cell>
        </row>
        <row r="30">
          <cell r="C30" t="str">
            <v>SUBCONTRATO PUERTA ACUSTICA DOBLE HOJA</v>
          </cell>
          <cell r="D30" t="str">
            <v>UND</v>
          </cell>
          <cell r="E30">
            <v>7904402</v>
          </cell>
        </row>
        <row r="31">
          <cell r="C31" t="str">
            <v>SUBCONTRATO PUERTA ACUSTICA SENCILLA</v>
          </cell>
          <cell r="D31" t="str">
            <v>UND</v>
          </cell>
          <cell r="E31">
            <v>3768662</v>
          </cell>
        </row>
        <row r="32">
          <cell r="C32" t="str">
            <v>SUBCONTRATO VENTANA 1.  ACUSTICA</v>
          </cell>
          <cell r="D32" t="str">
            <v>UND</v>
          </cell>
          <cell r="E32">
            <v>4700947</v>
          </cell>
        </row>
        <row r="33">
          <cell r="C33" t="str">
            <v>SUBCONTRATO VENTANA 4.  ACUSTICA</v>
          </cell>
          <cell r="D33" t="str">
            <v>UND</v>
          </cell>
          <cell r="E33">
            <v>3254502</v>
          </cell>
        </row>
        <row r="34">
          <cell r="C34" t="str">
            <v>SUBCONTRATO PANEL  ACUSTICO EN MADERA</v>
          </cell>
          <cell r="D34" t="str">
            <v>UND</v>
          </cell>
          <cell r="E34">
            <v>1084805</v>
          </cell>
        </row>
        <row r="35">
          <cell r="C35" t="str">
            <v>SUBCONTRATO PANEL  DE  MADERA CIELORASO</v>
          </cell>
          <cell r="D35" t="str">
            <v>M2</v>
          </cell>
          <cell r="E35">
            <v>365245</v>
          </cell>
        </row>
        <row r="36">
          <cell r="C36" t="str">
            <v>SUBCONTRATO  TODO COSTO CARPINTERIA</v>
          </cell>
          <cell r="D36" t="str">
            <v>M2</v>
          </cell>
          <cell r="E36">
            <v>305000</v>
          </cell>
        </row>
        <row r="37">
          <cell r="C37" t="str">
            <v>SUBCONTRATO  SILLA EN CONCRETO</v>
          </cell>
          <cell r="D37" t="str">
            <v>UND</v>
          </cell>
          <cell r="E37">
            <v>558000</v>
          </cell>
        </row>
        <row r="38">
          <cell r="C38" t="str">
            <v>SUBCONTRATO  BUTACA EN CONCRETO</v>
          </cell>
          <cell r="D38" t="str">
            <v>UND</v>
          </cell>
          <cell r="E38">
            <v>850000</v>
          </cell>
        </row>
        <row r="39">
          <cell r="C39" t="str">
            <v>SUBCONTRATO   TOTEN SEGÚN DISEÑO</v>
          </cell>
          <cell r="D39" t="str">
            <v>UND</v>
          </cell>
          <cell r="E39">
            <v>8000000</v>
          </cell>
        </row>
        <row r="40">
          <cell r="C40" t="str">
            <v>SUBCONTRATO  CANECA EN ACERO INOX</v>
          </cell>
          <cell r="D40" t="str">
            <v>UND</v>
          </cell>
          <cell r="E40">
            <v>1250000</v>
          </cell>
        </row>
        <row r="41">
          <cell r="C41" t="str">
            <v>ABRAZADERA</v>
          </cell>
          <cell r="D41" t="str">
            <v>UND</v>
          </cell>
          <cell r="E41">
            <v>750</v>
          </cell>
        </row>
        <row r="42">
          <cell r="C42" t="str">
            <v>Acccesorios conexios sch 40 3/4"</v>
          </cell>
          <cell r="D42" t="str">
            <v>UND</v>
          </cell>
          <cell r="E42">
            <v>21000</v>
          </cell>
        </row>
        <row r="43">
          <cell r="C43" t="str">
            <v>ACCERORIO  1/2"</v>
          </cell>
          <cell r="D43" t="str">
            <v>UND</v>
          </cell>
          <cell r="E43">
            <v>790.89</v>
          </cell>
        </row>
        <row r="44">
          <cell r="C44" t="str">
            <v>ACCERORIO  1-1/2"</v>
          </cell>
          <cell r="D44" t="str">
            <v>UND</v>
          </cell>
          <cell r="E44">
            <v>8841.24</v>
          </cell>
        </row>
        <row r="45">
          <cell r="C45" t="str">
            <v>ACCERORIO  2"</v>
          </cell>
          <cell r="D45" t="str">
            <v>UND</v>
          </cell>
          <cell r="E45">
            <v>14076.12</v>
          </cell>
        </row>
        <row r="46">
          <cell r="C46" t="str">
            <v>ACCERORIO  2-1/2"</v>
          </cell>
          <cell r="D46" t="str">
            <v>UND</v>
          </cell>
          <cell r="E46">
            <v>33390.81</v>
          </cell>
        </row>
        <row r="47">
          <cell r="C47" t="str">
            <v>ACCERORIO  3"</v>
          </cell>
          <cell r="D47" t="str">
            <v>UND</v>
          </cell>
          <cell r="E47">
            <v>32730</v>
          </cell>
        </row>
        <row r="48">
          <cell r="C48" t="str">
            <v>ACCERORIO  3/4"</v>
          </cell>
          <cell r="D48" t="str">
            <v>UND</v>
          </cell>
          <cell r="E48">
            <v>1800</v>
          </cell>
        </row>
        <row r="49">
          <cell r="C49" t="str">
            <v>ACCERORIO  SANT 2"</v>
          </cell>
          <cell r="D49" t="str">
            <v>UND</v>
          </cell>
          <cell r="E49">
            <v>3750</v>
          </cell>
        </row>
        <row r="50">
          <cell r="C50" t="str">
            <v>ACCERORIO  SANT 3"</v>
          </cell>
          <cell r="D50" t="str">
            <v>UND</v>
          </cell>
          <cell r="E50">
            <v>5850</v>
          </cell>
        </row>
        <row r="51">
          <cell r="C51" t="str">
            <v>ACCERORIO  SANT 4"</v>
          </cell>
          <cell r="D51" t="str">
            <v>UND</v>
          </cell>
          <cell r="E51">
            <v>6952.5</v>
          </cell>
        </row>
        <row r="52">
          <cell r="C52" t="str">
            <v>ACCESORIOS BARANDA METÁLICA</v>
          </cell>
          <cell r="D52" t="str">
            <v>ML</v>
          </cell>
          <cell r="E52">
            <v>13500</v>
          </cell>
        </row>
        <row r="53">
          <cell r="C53" t="str">
            <v>ACCESORIOS CUBIERTA POLICARBONATO</v>
          </cell>
          <cell r="D53" t="str">
            <v>UND</v>
          </cell>
          <cell r="E53">
            <v>3500</v>
          </cell>
        </row>
        <row r="54">
          <cell r="C54" t="str">
            <v>ACCESORIOS DE FIJACION A ESTRUCTURA</v>
          </cell>
          <cell r="D54" t="str">
            <v>UND</v>
          </cell>
          <cell r="E54">
            <v>4250</v>
          </cell>
        </row>
        <row r="55">
          <cell r="C55" t="str">
            <v>Accesorios HD -2" RANURADO</v>
          </cell>
          <cell r="D55" t="str">
            <v>UND</v>
          </cell>
          <cell r="E55">
            <v>17848</v>
          </cell>
        </row>
        <row r="56">
          <cell r="C56" t="str">
            <v>Accesorios HD -3" RANURADO</v>
          </cell>
          <cell r="D56" t="str">
            <v>UND</v>
          </cell>
          <cell r="E56">
            <v>30639</v>
          </cell>
        </row>
        <row r="57">
          <cell r="C57" t="str">
            <v>Accesorios HD -4" RANURADO</v>
          </cell>
          <cell r="D57" t="str">
            <v>UND</v>
          </cell>
          <cell r="E57">
            <v>52726.41</v>
          </cell>
        </row>
        <row r="58">
          <cell r="C58" t="str">
            <v>ACCESORIOS PISO LAMINADO</v>
          </cell>
          <cell r="D58" t="str">
            <v>GLB</v>
          </cell>
          <cell r="E58">
            <v>10600</v>
          </cell>
        </row>
        <row r="59">
          <cell r="C59" t="str">
            <v>Accesorios PVC-P 4" U.M.</v>
          </cell>
          <cell r="D59" t="str">
            <v>UND</v>
          </cell>
          <cell r="E59">
            <v>89906</v>
          </cell>
        </row>
        <row r="60">
          <cell r="C60" t="str">
            <v>Accesorios SCH 40 -1"</v>
          </cell>
          <cell r="D60" t="str">
            <v>UND</v>
          </cell>
          <cell r="E60">
            <v>9625</v>
          </cell>
        </row>
        <row r="61">
          <cell r="C61" t="str">
            <v>Accesorios SCH 40 -1/2"</v>
          </cell>
          <cell r="D61" t="str">
            <v>UND</v>
          </cell>
          <cell r="E61">
            <v>4950</v>
          </cell>
        </row>
        <row r="62">
          <cell r="C62" t="str">
            <v>Accesorios SCH 40 -1-1/2" ROSCAR</v>
          </cell>
          <cell r="D62" t="str">
            <v>UND</v>
          </cell>
          <cell r="E62">
            <v>13475</v>
          </cell>
        </row>
        <row r="63">
          <cell r="C63" t="str">
            <v xml:space="preserve">ACELERANTE  </v>
          </cell>
          <cell r="D63" t="str">
            <v>KG</v>
          </cell>
          <cell r="E63">
            <v>3100</v>
          </cell>
        </row>
        <row r="64">
          <cell r="C64" t="str">
            <v>ACERO FIGURADO 6000 PSI</v>
          </cell>
          <cell r="D64" t="str">
            <v>KG</v>
          </cell>
          <cell r="E64">
            <v>3100</v>
          </cell>
        </row>
        <row r="65">
          <cell r="C65" t="str">
            <v>ACOMETIDA DE CONTROL DE CABLE 4X14</v>
          </cell>
          <cell r="D65" t="str">
            <v>UND</v>
          </cell>
          <cell r="E65">
            <v>18914</v>
          </cell>
        </row>
        <row r="66">
          <cell r="C66" t="str">
            <v>ACOPLES HIDRO-SANITARIOS</v>
          </cell>
          <cell r="D66" t="str">
            <v>UND</v>
          </cell>
          <cell r="E66">
            <v>5500</v>
          </cell>
        </row>
        <row r="67">
          <cell r="C67" t="str">
            <v>ADOQUÍN CONCRETO 20X10X6 CM GRIS</v>
          </cell>
          <cell r="D67" t="str">
            <v>UND</v>
          </cell>
          <cell r="E67">
            <v>1200</v>
          </cell>
        </row>
        <row r="68">
          <cell r="C68" t="str">
            <v>AGUA</v>
          </cell>
          <cell r="D68" t="str">
            <v>LT</v>
          </cell>
          <cell r="E68">
            <v>3.5</v>
          </cell>
        </row>
        <row r="69">
          <cell r="C69" t="str">
            <v>AGUA DE CARROTANQUE - VIAJE 12 M3</v>
          </cell>
          <cell r="D69" t="str">
            <v>VIAJE</v>
          </cell>
          <cell r="E69">
            <v>185000</v>
          </cell>
        </row>
        <row r="70">
          <cell r="C70" t="str">
            <v>AISLADORES PARA ALAMBRON</v>
          </cell>
          <cell r="D70" t="str">
            <v>UND</v>
          </cell>
          <cell r="E70">
            <v>7646.6019999999999</v>
          </cell>
        </row>
        <row r="71">
          <cell r="C71" t="str">
            <v>ALAMBRE NEGRO CAL. 17 ( ROLLO 30 KG )</v>
          </cell>
          <cell r="D71" t="str">
            <v>KG</v>
          </cell>
          <cell r="E71">
            <v>4457.7</v>
          </cell>
        </row>
        <row r="72">
          <cell r="C72" t="str">
            <v>ALAMBRON 8MM</v>
          </cell>
          <cell r="D72" t="str">
            <v>ML</v>
          </cell>
          <cell r="E72">
            <v>1882.038</v>
          </cell>
        </row>
        <row r="73">
          <cell r="C73" t="str">
            <v>ANCLAJE 3/8" L=30 CM REALIZADO CON SIKA</v>
          </cell>
          <cell r="D73" t="str">
            <v>UND</v>
          </cell>
          <cell r="E73">
            <v>7650</v>
          </cell>
        </row>
        <row r="74">
          <cell r="C74" t="str">
            <v>AP WI-FI</v>
          </cell>
          <cell r="D74" t="str">
            <v>UND</v>
          </cell>
          <cell r="E74">
            <v>1100000</v>
          </cell>
        </row>
        <row r="75">
          <cell r="C75" t="str">
            <v>APUNTALAMIENTO ESCALERA</v>
          </cell>
          <cell r="D75" t="str">
            <v>UND</v>
          </cell>
          <cell r="E75">
            <v>156700</v>
          </cell>
        </row>
        <row r="76">
          <cell r="C76" t="str">
            <v>ARENA DE PEÑA</v>
          </cell>
          <cell r="D76" t="str">
            <v>M3</v>
          </cell>
          <cell r="E76">
            <v>45000</v>
          </cell>
        </row>
        <row r="77">
          <cell r="C77" t="str">
            <v>ARENA DE RÍO</v>
          </cell>
          <cell r="D77" t="str">
            <v>M3</v>
          </cell>
          <cell r="E77">
            <v>96500</v>
          </cell>
        </row>
        <row r="78">
          <cell r="C78" t="str">
            <v xml:space="preserve">ARENA LAVADA DE RIO </v>
          </cell>
          <cell r="D78" t="str">
            <v>M3</v>
          </cell>
          <cell r="E78">
            <v>128000</v>
          </cell>
        </row>
        <row r="79">
          <cell r="C79" t="str">
            <v>AUTOMATICO BIPOLAR ENCHUFABLE 2 X 30</v>
          </cell>
          <cell r="D79" t="str">
            <v>UND</v>
          </cell>
          <cell r="E79">
            <v>58000</v>
          </cell>
        </row>
        <row r="80">
          <cell r="C80" t="str">
            <v>AUTOMATICO MONOPOLAR ENBCHUFABLE 1 X 2O</v>
          </cell>
          <cell r="D80" t="str">
            <v>UND</v>
          </cell>
          <cell r="E80">
            <v>12500</v>
          </cell>
        </row>
        <row r="81">
          <cell r="C81" t="str">
            <v>AUTOMATICO TRIPOLAR INDUSTRIAL 3 X 40</v>
          </cell>
          <cell r="D81" t="str">
            <v>UND</v>
          </cell>
          <cell r="E81">
            <v>164000</v>
          </cell>
        </row>
        <row r="82">
          <cell r="C82" t="str">
            <v>AVISO TRIANGULAR</v>
          </cell>
          <cell r="D82" t="str">
            <v>UND</v>
          </cell>
          <cell r="E82">
            <v>12857.986000000001</v>
          </cell>
        </row>
        <row r="83">
          <cell r="C83" t="str">
            <v>BALDOSA  CERAMICA  TRAFICO 4 45X45 O SIMILAR</v>
          </cell>
          <cell r="D83" t="str">
            <v>M2</v>
          </cell>
          <cell r="E83">
            <v>42000</v>
          </cell>
        </row>
        <row r="84">
          <cell r="C84" t="str">
            <v>BANDA PELIGRO ENERGIA</v>
          </cell>
          <cell r="D84" t="str">
            <v>ML</v>
          </cell>
          <cell r="E84">
            <v>65.45</v>
          </cell>
        </row>
        <row r="85">
          <cell r="C85" t="str">
            <v>BANDEJA PORTACABLE CON ACCESORIOS</v>
          </cell>
          <cell r="D85" t="str">
            <v>ML</v>
          </cell>
          <cell r="E85">
            <v>24800</v>
          </cell>
        </row>
        <row r="86">
          <cell r="C86" t="str">
            <v>BARANDA METÁLICA PASAMANOS CON TUBO DE 2,5"</v>
          </cell>
          <cell r="D86" t="str">
            <v>ML</v>
          </cell>
          <cell r="E86">
            <v>57300</v>
          </cell>
        </row>
        <row r="87">
          <cell r="C87" t="str">
            <v>BARRA DE COBRE PARA PUESTA A TIERRA DE 20CMX3"</v>
          </cell>
          <cell r="D87" t="str">
            <v>UND</v>
          </cell>
          <cell r="E87">
            <v>341949.03</v>
          </cell>
        </row>
        <row r="88">
          <cell r="C88" t="str">
            <v>BASE  PLASTICA PARA PUNTA CAPTADORA</v>
          </cell>
          <cell r="D88" t="str">
            <v>UND</v>
          </cell>
          <cell r="E88">
            <v>37889.32</v>
          </cell>
        </row>
        <row r="89">
          <cell r="C89" t="str">
            <v>BASE GRANULAR (NORMA INVIAS 320)</v>
          </cell>
          <cell r="D89" t="str">
            <v>M3</v>
          </cell>
          <cell r="E89">
            <v>98127.27</v>
          </cell>
        </row>
        <row r="90">
          <cell r="C90" t="str">
            <v>BLOQUE H5 ( 33 X 23 X 11,5 )</v>
          </cell>
          <cell r="D90" t="str">
            <v>UND</v>
          </cell>
          <cell r="E90">
            <v>800</v>
          </cell>
        </row>
        <row r="91">
          <cell r="C91" t="str">
            <v>Bomba centrífuga de eje vertical camisa del eje y anillos de fricción en bronce, impulsor en bronce, eje en acero o equivalente, anillos del prensa-empaque en T.F.E. grafito impregnado. Motor eléctrico de inducción, de disposición vertical.</v>
          </cell>
          <cell r="D91" t="str">
            <v>UND</v>
          </cell>
          <cell r="E91">
            <v>28000000</v>
          </cell>
        </row>
        <row r="92">
          <cell r="C92" t="str">
            <v>BORDILLO PREFABRICADO A-80</v>
          </cell>
          <cell r="D92" t="str">
            <v>ML</v>
          </cell>
          <cell r="E92">
            <v>38600</v>
          </cell>
        </row>
        <row r="93">
          <cell r="C93" t="str">
            <v>BORNA ESTAÑADA 1/0</v>
          </cell>
          <cell r="D93" t="str">
            <v>UND</v>
          </cell>
          <cell r="E93">
            <v>5950</v>
          </cell>
        </row>
        <row r="94">
          <cell r="C94" t="str">
            <v>BORNA ESTAÑADA 10</v>
          </cell>
          <cell r="D94" t="str">
            <v>UND</v>
          </cell>
          <cell r="E94">
            <v>850</v>
          </cell>
        </row>
        <row r="95">
          <cell r="C95" t="str">
            <v>BORNA ESTAÑADA 2</v>
          </cell>
          <cell r="D95" t="str">
            <v>UND</v>
          </cell>
          <cell r="E95">
            <v>5100</v>
          </cell>
        </row>
        <row r="96">
          <cell r="C96" t="str">
            <v>BORNA ESTAÑADA 2/0</v>
          </cell>
          <cell r="D96" t="str">
            <v>UND</v>
          </cell>
          <cell r="E96">
            <v>4250</v>
          </cell>
        </row>
        <row r="97">
          <cell r="C97" t="str">
            <v>BORNA ESTAÑADA 250</v>
          </cell>
          <cell r="D97" t="str">
            <v>UND</v>
          </cell>
          <cell r="E97">
            <v>10200</v>
          </cell>
        </row>
        <row r="98">
          <cell r="C98" t="str">
            <v>BORNA ESTAÑADA 4</v>
          </cell>
          <cell r="D98" t="str">
            <v>UND</v>
          </cell>
          <cell r="E98">
            <v>1700</v>
          </cell>
        </row>
        <row r="99">
          <cell r="C99" t="str">
            <v>BORNA ESTAÑADA 4/0</v>
          </cell>
          <cell r="D99" t="str">
            <v>UND</v>
          </cell>
          <cell r="E99">
            <v>8500</v>
          </cell>
        </row>
        <row r="100">
          <cell r="C100" t="str">
            <v>BORNA ESTAÑADA 400</v>
          </cell>
          <cell r="D100" t="str">
            <v>UND</v>
          </cell>
          <cell r="E100">
            <v>22100</v>
          </cell>
        </row>
        <row r="101">
          <cell r="C101" t="str">
            <v>BORNA ESTAÑADA 6</v>
          </cell>
          <cell r="D101" t="str">
            <v>UND</v>
          </cell>
          <cell r="E101">
            <v>2550</v>
          </cell>
        </row>
        <row r="102">
          <cell r="C102" t="str">
            <v>BORNA ESTAÑADA 8</v>
          </cell>
          <cell r="D102" t="str">
            <v>UND</v>
          </cell>
          <cell r="E102">
            <v>1190</v>
          </cell>
        </row>
        <row r="103">
          <cell r="C103" t="str">
            <v>BRAZOS PARA LUMINARIA</v>
          </cell>
          <cell r="D103" t="str">
            <v>UND</v>
          </cell>
          <cell r="E103">
            <v>59500</v>
          </cell>
        </row>
        <row r="104">
          <cell r="C104" t="str">
            <v>BRIDA FLEXIBLE CORATA CON TORINILLOS PARA SANITARIO</v>
          </cell>
          <cell r="D104" t="str">
            <v>UND</v>
          </cell>
          <cell r="E104">
            <v>1150</v>
          </cell>
        </row>
        <row r="105">
          <cell r="C105" t="str">
            <v>Brida H.D. 4"</v>
          </cell>
          <cell r="D105" t="str">
            <v>UND</v>
          </cell>
          <cell r="E105">
            <v>129000</v>
          </cell>
        </row>
        <row r="106">
          <cell r="C106" t="str">
            <v>Cabezal de prueba 4"X 2-1/2" X 2-1/2"</v>
          </cell>
          <cell r="D106" t="str">
            <v>UND</v>
          </cell>
          <cell r="E106">
            <v>1677500</v>
          </cell>
        </row>
        <row r="107">
          <cell r="C107" t="str">
            <v>CABLE  8 DESNUDO AWG</v>
          </cell>
          <cell r="D107" t="str">
            <v>ML</v>
          </cell>
          <cell r="E107">
            <v>3400</v>
          </cell>
        </row>
        <row r="108">
          <cell r="C108" t="str">
            <v>CABLE 1/0 AWG</v>
          </cell>
          <cell r="D108" t="str">
            <v>ML</v>
          </cell>
          <cell r="E108">
            <v>18700</v>
          </cell>
        </row>
        <row r="109">
          <cell r="C109" t="str">
            <v>CABLE 1/0 AWG XLPE</v>
          </cell>
          <cell r="D109" t="str">
            <v>ML</v>
          </cell>
          <cell r="E109">
            <v>52699.818200000002</v>
          </cell>
        </row>
        <row r="110">
          <cell r="C110" t="str">
            <v>CABLE 10 AWG</v>
          </cell>
          <cell r="D110" t="str">
            <v>ML</v>
          </cell>
          <cell r="E110">
            <v>2550</v>
          </cell>
        </row>
        <row r="111">
          <cell r="C111" t="str">
            <v>CABLE 2 AWG</v>
          </cell>
          <cell r="D111" t="str">
            <v>ML</v>
          </cell>
          <cell r="E111">
            <v>15300</v>
          </cell>
        </row>
        <row r="112">
          <cell r="C112" t="str">
            <v>CABLE 2/0 AWG</v>
          </cell>
          <cell r="D112" t="str">
            <v>ML</v>
          </cell>
          <cell r="E112">
            <v>20400</v>
          </cell>
        </row>
        <row r="113">
          <cell r="C113" t="str">
            <v>CABLE 2/0 AWG DESNUDO</v>
          </cell>
          <cell r="D113" t="str">
            <v>ML</v>
          </cell>
          <cell r="E113">
            <v>25500</v>
          </cell>
        </row>
        <row r="114">
          <cell r="C114" t="str">
            <v>CABLE 250 MCM</v>
          </cell>
          <cell r="D114" t="str">
            <v>ML</v>
          </cell>
          <cell r="E114">
            <v>48300</v>
          </cell>
        </row>
        <row r="115">
          <cell r="C115" t="str">
            <v>CABLE 4 AWG</v>
          </cell>
          <cell r="D115" t="str">
            <v>ML</v>
          </cell>
          <cell r="E115">
            <v>8500</v>
          </cell>
        </row>
        <row r="116">
          <cell r="C116" t="str">
            <v>CABLE 400 AWG</v>
          </cell>
          <cell r="D116" t="str">
            <v>ML</v>
          </cell>
          <cell r="E116">
            <v>83895.87</v>
          </cell>
        </row>
        <row r="117">
          <cell r="C117" t="str">
            <v>CABLE 6 AWG</v>
          </cell>
          <cell r="D117" t="str">
            <v>ML</v>
          </cell>
          <cell r="E117">
            <v>4250</v>
          </cell>
        </row>
        <row r="118">
          <cell r="C118" t="str">
            <v>CABLE 8 AWG</v>
          </cell>
          <cell r="D118" t="str">
            <v>ML</v>
          </cell>
          <cell r="E118">
            <v>3400</v>
          </cell>
        </row>
        <row r="119">
          <cell r="C119" t="str">
            <v>CABLE COBRE 3 No + 8 + T</v>
          </cell>
          <cell r="D119" t="str">
            <v>ML</v>
          </cell>
          <cell r="E119">
            <v>14280</v>
          </cell>
        </row>
        <row r="120">
          <cell r="C120" t="str">
            <v>CABLE DESOXIGENADO</v>
          </cell>
          <cell r="D120" t="str">
            <v>ML</v>
          </cell>
          <cell r="E120">
            <v>5100</v>
          </cell>
        </row>
        <row r="121">
          <cell r="C121" t="str">
            <v>CABLE ENCAUCHETADO 3 X 12</v>
          </cell>
          <cell r="D121" t="str">
            <v>ML</v>
          </cell>
          <cell r="E121">
            <v>5800</v>
          </cell>
        </row>
        <row r="122">
          <cell r="C122" t="str">
            <v>CABLE ENCAUCHETADO 3 X 14</v>
          </cell>
          <cell r="D122" t="str">
            <v>ML</v>
          </cell>
          <cell r="E122">
            <v>4600</v>
          </cell>
        </row>
        <row r="123">
          <cell r="C123" t="str">
            <v>CABLE LIBRE DE HALOGENURO 10 AWG</v>
          </cell>
          <cell r="D123" t="str">
            <v>ML</v>
          </cell>
          <cell r="E123">
            <v>2805</v>
          </cell>
        </row>
        <row r="124">
          <cell r="C124" t="str">
            <v>CABLE LIBRE DE HALOGENURO 12 AWG</v>
          </cell>
          <cell r="D124" t="str">
            <v>ML</v>
          </cell>
          <cell r="E124">
            <v>1955</v>
          </cell>
        </row>
        <row r="125">
          <cell r="C125" t="str">
            <v>CABLE UTP CATEGORIA 6</v>
          </cell>
          <cell r="D125" t="str">
            <v>ML</v>
          </cell>
          <cell r="E125">
            <v>2200.4807000000001</v>
          </cell>
        </row>
        <row r="126">
          <cell r="C126" t="str">
            <v>CABLE1/0 AWG</v>
          </cell>
          <cell r="D126" t="str">
            <v>ML</v>
          </cell>
          <cell r="E126">
            <v>18700</v>
          </cell>
        </row>
        <row r="127">
          <cell r="C127" t="str">
            <v>CABLE2/0 AWG</v>
          </cell>
          <cell r="D127" t="str">
            <v>ML</v>
          </cell>
          <cell r="E127">
            <v>20400</v>
          </cell>
        </row>
        <row r="128">
          <cell r="C128" t="str">
            <v>CABLE4 AWG</v>
          </cell>
          <cell r="D128" t="str">
            <v>ML</v>
          </cell>
          <cell r="E128">
            <v>8500</v>
          </cell>
        </row>
        <row r="129">
          <cell r="C129" t="str">
            <v>CABLE4/0 AWG</v>
          </cell>
          <cell r="D129" t="str">
            <v>ML</v>
          </cell>
          <cell r="E129">
            <v>18700</v>
          </cell>
        </row>
        <row r="130">
          <cell r="C130" t="str">
            <v>CABLEADO 3X12AWG</v>
          </cell>
          <cell r="D130" t="str">
            <v>ML</v>
          </cell>
          <cell r="E130">
            <v>4675</v>
          </cell>
        </row>
        <row r="131">
          <cell r="C131" t="str">
            <v>CAJA 4 X 4 CON SUPLEMENTO</v>
          </cell>
          <cell r="D131" t="str">
            <v>UND</v>
          </cell>
          <cell r="E131">
            <v>3800</v>
          </cell>
        </row>
        <row r="132">
          <cell r="C132" t="str">
            <v>CAJA DE INSPECCION DE 30 X 30</v>
          </cell>
          <cell r="D132" t="str">
            <v>UND</v>
          </cell>
          <cell r="E132">
            <v>59500</v>
          </cell>
        </row>
        <row r="133">
          <cell r="C133" t="str">
            <v>CAJA DE INSPEECION AE 287 -1</v>
          </cell>
          <cell r="D133" t="str">
            <v>UND</v>
          </cell>
          <cell r="E133">
            <v>1320000</v>
          </cell>
        </row>
        <row r="134">
          <cell r="C134" t="str">
            <v>CAJA METALICA 15X15CM</v>
          </cell>
          <cell r="D134" t="str">
            <v>UND</v>
          </cell>
          <cell r="E134">
            <v>21250</v>
          </cell>
        </row>
        <row r="135">
          <cell r="C135" t="str">
            <v>CAJA RADWELL</v>
          </cell>
          <cell r="D135" t="str">
            <v>ML</v>
          </cell>
          <cell r="E135">
            <v>17600</v>
          </cell>
        </row>
        <row r="136">
          <cell r="C136" t="str">
            <v>CAJA RAWELT  HEXAGONAL</v>
          </cell>
          <cell r="D136" t="str">
            <v>UND</v>
          </cell>
          <cell r="E136">
            <v>11900</v>
          </cell>
        </row>
        <row r="137">
          <cell r="C137" t="str">
            <v>CAJA RAWELT  RECTANGULAR</v>
          </cell>
          <cell r="D137" t="str">
            <v>UND</v>
          </cell>
          <cell r="E137">
            <v>11900</v>
          </cell>
        </row>
        <row r="138">
          <cell r="C138" t="str">
            <v>CAJA RECTANGULAR BLANCA</v>
          </cell>
          <cell r="D138" t="str">
            <v>UND</v>
          </cell>
          <cell r="E138">
            <v>11050</v>
          </cell>
        </row>
        <row r="139">
          <cell r="C139" t="str">
            <v>CALIBRACION DEL MEDIDOR ANTE ENERTOLIMA</v>
          </cell>
          <cell r="D139" t="str">
            <v>UND</v>
          </cell>
          <cell r="E139">
            <v>1020000</v>
          </cell>
        </row>
        <row r="140">
          <cell r="C140" t="str">
            <v>CAMARA PTZ PROFESIONAL IP. CMOS.IRC.1920X1080 30 FPS/CARD SLOT/</v>
          </cell>
          <cell r="D140" t="str">
            <v>UND</v>
          </cell>
          <cell r="E140">
            <v>3685200</v>
          </cell>
        </row>
        <row r="141">
          <cell r="C141" t="str">
            <v>CAMARA TIPO BALA</v>
          </cell>
          <cell r="D141" t="str">
            <v>UND</v>
          </cell>
          <cell r="E141">
            <v>612000</v>
          </cell>
        </row>
        <row r="142">
          <cell r="C142" t="str">
            <v>CAMARA TIPO DOMO</v>
          </cell>
          <cell r="D142" t="str">
            <v>UND</v>
          </cell>
          <cell r="E142">
            <v>612000</v>
          </cell>
        </row>
        <row r="143">
          <cell r="C143" t="str">
            <v>CANAL EN LAMINA CAL.20 DESARROLLO 50cms</v>
          </cell>
          <cell r="D143" t="str">
            <v>ML</v>
          </cell>
          <cell r="E143">
            <v>39850</v>
          </cell>
        </row>
        <row r="144">
          <cell r="C144" t="str">
            <v>CAOLIN</v>
          </cell>
          <cell r="D144" t="str">
            <v>BULTO</v>
          </cell>
          <cell r="E144">
            <v>11280</v>
          </cell>
        </row>
        <row r="145">
          <cell r="C145" t="str">
            <v>CELDA DE MEDIDA MEDIA TENSION</v>
          </cell>
          <cell r="D145" t="str">
            <v>UND</v>
          </cell>
          <cell r="E145">
            <v>8500000</v>
          </cell>
        </row>
        <row r="146">
          <cell r="C146" t="str">
            <v>CELDA DE PRPOTECCION 15KV</v>
          </cell>
          <cell r="D146" t="str">
            <v>UND</v>
          </cell>
          <cell r="E146">
            <v>9349682.1799999997</v>
          </cell>
        </row>
        <row r="147">
          <cell r="C147" t="str">
            <v xml:space="preserve">CELDA PAR TRANSFORMADOR </v>
          </cell>
          <cell r="D147" t="str">
            <v>UND</v>
          </cell>
          <cell r="E147">
            <v>4249059.41</v>
          </cell>
        </row>
        <row r="148">
          <cell r="C148" t="str">
            <v>CEMENTO BLANCO 40 KG BOQUILLA</v>
          </cell>
          <cell r="D148" t="str">
            <v>KG</v>
          </cell>
          <cell r="E148">
            <v>1098</v>
          </cell>
        </row>
        <row r="149">
          <cell r="C149" t="str">
            <v>CEMENTO EXPANCIVO</v>
          </cell>
          <cell r="D149" t="str">
            <v>KG</v>
          </cell>
          <cell r="E149">
            <v>5500</v>
          </cell>
        </row>
        <row r="150">
          <cell r="C150" t="str">
            <v>CEMENTO GRIS BTL 50KL</v>
          </cell>
          <cell r="D150" t="str">
            <v>BULTO</v>
          </cell>
          <cell r="E150">
            <v>27500</v>
          </cell>
        </row>
        <row r="151">
          <cell r="C151" t="str">
            <v>CERTIFICACION RETIE</v>
          </cell>
          <cell r="D151" t="str">
            <v>UND</v>
          </cell>
          <cell r="E151">
            <v>14500000</v>
          </cell>
        </row>
        <row r="152">
          <cell r="C152" t="str">
            <v>CERTIFICACION RETILAP</v>
          </cell>
          <cell r="D152" t="str">
            <v>UND</v>
          </cell>
          <cell r="E152">
            <v>9000000</v>
          </cell>
        </row>
        <row r="153">
          <cell r="C153" t="str">
            <v>CERTIFICADO PUNTOS DE VOZ Y DATOS</v>
          </cell>
          <cell r="D153" t="str">
            <v>UND</v>
          </cell>
          <cell r="E153">
            <v>23800</v>
          </cell>
        </row>
        <row r="154">
          <cell r="C154" t="str">
            <v xml:space="preserve">Cheque amortiguado 4" brida </v>
          </cell>
          <cell r="D154" t="str">
            <v>UND</v>
          </cell>
          <cell r="E154">
            <v>1870295</v>
          </cell>
        </row>
        <row r="155">
          <cell r="C155" t="str">
            <v>Cheque cortina HD 4"</v>
          </cell>
          <cell r="D155" t="str">
            <v>UND</v>
          </cell>
          <cell r="E155">
            <v>1150350</v>
          </cell>
        </row>
        <row r="156">
          <cell r="C156" t="str">
            <v>CINTA BANDIT</v>
          </cell>
          <cell r="D156" t="str">
            <v>ML</v>
          </cell>
          <cell r="E156">
            <v>4250</v>
          </cell>
        </row>
        <row r="157">
          <cell r="C157" t="str">
            <v>CINTA MALLA 4"</v>
          </cell>
          <cell r="D157" t="str">
            <v>ROLLO</v>
          </cell>
          <cell r="E157">
            <v>9000</v>
          </cell>
        </row>
        <row r="158">
          <cell r="C158" t="str">
            <v>CINTA PAPEL 75 ML ANCHO 5 CM</v>
          </cell>
          <cell r="D158" t="str">
            <v>UND</v>
          </cell>
          <cell r="E158">
            <v>9853.2000000000007</v>
          </cell>
        </row>
        <row r="159">
          <cell r="C159" t="str">
            <v xml:space="preserve">CINTA PVC DE 0-22 CM  </v>
          </cell>
          <cell r="D159" t="str">
            <v>ML</v>
          </cell>
          <cell r="E159">
            <v>41994</v>
          </cell>
        </row>
        <row r="160">
          <cell r="C160" t="str">
            <v>CINTA SCOTT 33</v>
          </cell>
          <cell r="D160" t="str">
            <v>UND</v>
          </cell>
          <cell r="E160">
            <v>18627.45</v>
          </cell>
        </row>
        <row r="161">
          <cell r="C161" t="str">
            <v>COMMUTADOR KXT 7030</v>
          </cell>
          <cell r="D161" t="str">
            <v>UND</v>
          </cell>
          <cell r="E161">
            <v>514574.26</v>
          </cell>
        </row>
        <row r="162">
          <cell r="C162" t="str">
            <v xml:space="preserve">CONCRETO CORRIENTE GRAVA COMUN 3000 PSI </v>
          </cell>
          <cell r="D162" t="str">
            <v>M3</v>
          </cell>
          <cell r="E162">
            <v>372593</v>
          </cell>
        </row>
        <row r="163">
          <cell r="C163" t="str">
            <v>CONDULETA  EMT DE 1/2</v>
          </cell>
          <cell r="D163" t="str">
            <v>UND</v>
          </cell>
          <cell r="E163">
            <v>5950</v>
          </cell>
        </row>
        <row r="164">
          <cell r="C164" t="str">
            <v>CONDULETA EMTE 3/4</v>
          </cell>
          <cell r="D164" t="str">
            <v>UND</v>
          </cell>
          <cell r="E164">
            <v>5950</v>
          </cell>
        </row>
        <row r="165">
          <cell r="C165" t="str">
            <v>CONECTOR BIMETALICO</v>
          </cell>
          <cell r="D165" t="str">
            <v>UND</v>
          </cell>
          <cell r="E165">
            <v>8105.77</v>
          </cell>
        </row>
        <row r="166">
          <cell r="C166" t="str">
            <v>CONECTOR DE COBRE</v>
          </cell>
          <cell r="D166" t="str">
            <v>UND</v>
          </cell>
          <cell r="E166">
            <v>4696.08</v>
          </cell>
        </row>
        <row r="167">
          <cell r="C167" t="str">
            <v>CONECTORES TIPO RESORTE</v>
          </cell>
          <cell r="D167" t="str">
            <v>UND</v>
          </cell>
          <cell r="E167">
            <v>850</v>
          </cell>
        </row>
        <row r="168">
          <cell r="C168" t="str">
            <v>CONFIGURACION DEL SISTEMA GRABACIÓN</v>
          </cell>
          <cell r="D168" t="str">
            <v>UND</v>
          </cell>
          <cell r="E168">
            <v>1000000</v>
          </cell>
        </row>
        <row r="169">
          <cell r="C169" t="str">
            <v>CONFIGURACION DEL SISTEMA</v>
          </cell>
          <cell r="D169" t="str">
            <v>UND</v>
          </cell>
          <cell r="E169">
            <v>400000</v>
          </cell>
        </row>
        <row r="170">
          <cell r="C170" t="str">
            <v>CONFIGURACION DEL SISTEMA</v>
          </cell>
          <cell r="D170" t="str">
            <v>UND</v>
          </cell>
          <cell r="E170">
            <v>200000</v>
          </cell>
        </row>
        <row r="171">
          <cell r="C171" t="str">
            <v>CORREA TIPO CAJON EN PERFIL 220X80X1,5</v>
          </cell>
          <cell r="D171" t="str">
            <v>KG</v>
          </cell>
          <cell r="E171">
            <v>4896</v>
          </cell>
        </row>
        <row r="172">
          <cell r="C172" t="str">
            <v>CURVA EMT DE 1/2</v>
          </cell>
          <cell r="D172" t="str">
            <v>UND</v>
          </cell>
          <cell r="E172">
            <v>1275</v>
          </cell>
        </row>
        <row r="173">
          <cell r="C173" t="str">
            <v>CURVA EMT DE 3/4</v>
          </cell>
          <cell r="D173" t="str">
            <v>UND</v>
          </cell>
          <cell r="E173">
            <v>1530</v>
          </cell>
        </row>
        <row r="174">
          <cell r="C174" t="str">
            <v>CURVA IMC 4 PULGADAS</v>
          </cell>
          <cell r="D174" t="str">
            <v>UND</v>
          </cell>
          <cell r="E174">
            <v>186950</v>
          </cell>
        </row>
        <row r="175">
          <cell r="C175" t="str">
            <v>DESAGUE</v>
          </cell>
          <cell r="D175" t="str">
            <v>UND</v>
          </cell>
          <cell r="E175">
            <v>15300</v>
          </cell>
        </row>
        <row r="176">
          <cell r="C176" t="str">
            <v>DESAGUE + CANASTILLA</v>
          </cell>
          <cell r="D176" t="str">
            <v>UND</v>
          </cell>
          <cell r="E176">
            <v>36450</v>
          </cell>
        </row>
        <row r="177">
          <cell r="C177" t="str">
            <v>DISCO CORTE BLOQUE 14"</v>
          </cell>
          <cell r="D177" t="str">
            <v>UND</v>
          </cell>
          <cell r="E177">
            <v>25300</v>
          </cell>
        </row>
        <row r="178">
          <cell r="C178" t="str">
            <v>DISCO DURO PORPULLET 8 TERAS</v>
          </cell>
          <cell r="D178" t="str">
            <v>UND</v>
          </cell>
          <cell r="E178">
            <v>2680000</v>
          </cell>
        </row>
        <row r="179">
          <cell r="C179" t="str">
            <v xml:space="preserve">DPS </v>
          </cell>
          <cell r="D179" t="str">
            <v>UND</v>
          </cell>
          <cell r="E179">
            <v>170000</v>
          </cell>
        </row>
        <row r="180">
          <cell r="C180" t="str">
            <v>DUCHA REGISTRO SENCILLA</v>
          </cell>
          <cell r="D180" t="str">
            <v>UND</v>
          </cell>
          <cell r="E180">
            <v>119589</v>
          </cell>
        </row>
        <row r="181">
          <cell r="C181" t="str">
            <v>DUCTO EN CLIMAVER NETO DE FIBERGLAS</v>
          </cell>
          <cell r="D181" t="str">
            <v>M2</v>
          </cell>
          <cell r="E181">
            <v>98356</v>
          </cell>
        </row>
        <row r="182">
          <cell r="C182" t="str">
            <v>DUCTO EN METALICO EXTRACCION</v>
          </cell>
          <cell r="D182" t="str">
            <v>M2</v>
          </cell>
          <cell r="E182">
            <v>98365</v>
          </cell>
        </row>
        <row r="183">
          <cell r="C183" t="str">
            <v>DURMIENTE 9X9X250 ( POSTES )</v>
          </cell>
          <cell r="D183" t="str">
            <v>UND</v>
          </cell>
          <cell r="E183">
            <v>10850</v>
          </cell>
        </row>
        <row r="184">
          <cell r="C184" t="str">
            <v xml:space="preserve">EMPALME DE RESINA </v>
          </cell>
          <cell r="D184" t="str">
            <v>UND</v>
          </cell>
          <cell r="E184">
            <v>153000</v>
          </cell>
        </row>
        <row r="185">
          <cell r="C185" t="str">
            <v>EMULSION ASFALTICA SIKA 18 KG</v>
          </cell>
          <cell r="D185" t="str">
            <v>KG</v>
          </cell>
          <cell r="E185">
            <v>64570</v>
          </cell>
        </row>
        <row r="186">
          <cell r="C186" t="str">
            <v>ENCHAPE CERAMICA  0,33*0,33 M</v>
          </cell>
          <cell r="D186" t="str">
            <v>M2</v>
          </cell>
          <cell r="E186">
            <v>35600</v>
          </cell>
        </row>
        <row r="187">
          <cell r="C187" t="str">
            <v>ENCHAPE PARED</v>
          </cell>
          <cell r="D187" t="str">
            <v>M2</v>
          </cell>
          <cell r="E187">
            <v>29818.61</v>
          </cell>
        </row>
        <row r="188">
          <cell r="C188" t="str">
            <v>Equipo de presion de agua potable con 2 bombas de potencia mínima 5.5 H.P. para funcionamiento alterno incluido tanque hidroneumático para funcionamiento con electrico trifásico</v>
          </cell>
          <cell r="D188" t="str">
            <v>UND</v>
          </cell>
          <cell r="E188">
            <v>24252397</v>
          </cell>
        </row>
        <row r="189">
          <cell r="C189" t="str">
            <v>EQUIPO TIPO CASSETTE INVERTER R-410A, 220/1/60 MINIMO 23,900 BTU/HR</v>
          </cell>
          <cell r="D189" t="str">
            <v>UND</v>
          </cell>
          <cell r="E189">
            <v>6944000</v>
          </cell>
        </row>
        <row r="190">
          <cell r="C190" t="str">
            <v>EQUIPO TIPO CASSETTE INVERTER R-410A, 220/1/60 MINIMO 34,000 BTU/HR</v>
          </cell>
          <cell r="D190" t="str">
            <v>UND</v>
          </cell>
          <cell r="E190">
            <v>8179000</v>
          </cell>
        </row>
        <row r="191">
          <cell r="C191" t="str">
            <v>EQUIPO TIPO CASSETTE INVERTER R-410A, 220/1/60 MINIMO 54,000 BTU/HR</v>
          </cell>
          <cell r="D191" t="str">
            <v>UND</v>
          </cell>
          <cell r="E191">
            <v>10853000</v>
          </cell>
        </row>
        <row r="192">
          <cell r="C192" t="str">
            <v>EQUIPO TIPO MINISPLIT INVERTER R-410A, 220/1/60 MINIMO 17,500 BTU/HR</v>
          </cell>
          <cell r="D192" t="str">
            <v>UND</v>
          </cell>
          <cell r="E192">
            <v>3267000</v>
          </cell>
        </row>
        <row r="193">
          <cell r="C193" t="str">
            <v>EQUIPO TIPO MINISPLIT INVERTER R-410A, 220/1/60 MINIMO 24000 BTU/HR</v>
          </cell>
          <cell r="D193" t="str">
            <v>UND</v>
          </cell>
          <cell r="E193">
            <v>5022000</v>
          </cell>
        </row>
        <row r="194">
          <cell r="C194" t="str">
            <v>Escudo Rociador</v>
          </cell>
          <cell r="D194" t="str">
            <v>UND</v>
          </cell>
          <cell r="E194">
            <v>18000</v>
          </cell>
        </row>
        <row r="195">
          <cell r="C195" t="str">
            <v>ESDPARRAGO</v>
          </cell>
          <cell r="D195" t="str">
            <v>UND</v>
          </cell>
          <cell r="E195">
            <v>2800</v>
          </cell>
        </row>
        <row r="196">
          <cell r="C196" t="str">
            <v>ESGRAFIADO GRANIPLAST</v>
          </cell>
          <cell r="D196" t="str">
            <v>KG</v>
          </cell>
          <cell r="E196">
            <v>8600</v>
          </cell>
        </row>
        <row r="197">
          <cell r="C197" t="str">
            <v>ESMALTE PARA  ESTRUCTURA METÁLICA DOS MANOS</v>
          </cell>
          <cell r="D197" t="str">
            <v>M2</v>
          </cell>
          <cell r="E197">
            <v>11627.27</v>
          </cell>
        </row>
        <row r="198">
          <cell r="C198" t="str">
            <v>ESPEJO DE CRISTAL DE 4 MM</v>
          </cell>
          <cell r="D198" t="str">
            <v>UND</v>
          </cell>
          <cell r="E198">
            <v>46029</v>
          </cell>
        </row>
        <row r="199">
          <cell r="C199" t="str">
            <v>ESPUMA DE POLIURETANO</v>
          </cell>
          <cell r="D199" t="str">
            <v>UND</v>
          </cell>
          <cell r="E199">
            <v>59133.981</v>
          </cell>
        </row>
        <row r="200">
          <cell r="C200" t="str">
            <v>ESTACION MANUAL</v>
          </cell>
          <cell r="D200" t="str">
            <v>UND</v>
          </cell>
          <cell r="E200">
            <v>374000</v>
          </cell>
        </row>
        <row r="201">
          <cell r="C201" t="str">
            <v>ESTRUCTURA SB 401</v>
          </cell>
          <cell r="D201" t="str">
            <v>UND</v>
          </cell>
          <cell r="E201">
            <v>2635000</v>
          </cell>
        </row>
        <row r="202">
          <cell r="C202" t="str">
            <v>EXCAVACION PARA CABLE 2/0</v>
          </cell>
          <cell r="D202" t="str">
            <v>ML</v>
          </cell>
          <cell r="E202">
            <v>3444.1170000000002</v>
          </cell>
        </row>
        <row r="203">
          <cell r="C203" t="str">
            <v>EXCAVACION PARA MALLA A TIERRA</v>
          </cell>
          <cell r="D203" t="str">
            <v>UND</v>
          </cell>
          <cell r="E203">
            <v>578000</v>
          </cell>
        </row>
        <row r="204">
          <cell r="C204" t="str">
            <v>FACE PLATE</v>
          </cell>
          <cell r="D204" t="str">
            <v>UND</v>
          </cell>
          <cell r="E204">
            <v>8125</v>
          </cell>
        </row>
        <row r="205">
          <cell r="C205" t="str">
            <v>FACE PLATE DE 45 GRADOS</v>
          </cell>
          <cell r="D205" t="str">
            <v>UND</v>
          </cell>
          <cell r="E205">
            <v>17000</v>
          </cell>
        </row>
        <row r="206">
          <cell r="C206" t="str">
            <v>FAROL 40 W</v>
          </cell>
          <cell r="D206" t="str">
            <v>UND</v>
          </cell>
          <cell r="E206">
            <v>1445200</v>
          </cell>
        </row>
        <row r="207">
          <cell r="C207" t="str">
            <v>FIBRA DE VIDRIO 5 CM</v>
          </cell>
          <cell r="D207" t="str">
            <v>M2</v>
          </cell>
          <cell r="E207">
            <v>10230</v>
          </cell>
        </row>
        <row r="208">
          <cell r="C208" t="str">
            <v>FORMALETA ESCALERA</v>
          </cell>
          <cell r="D208" t="str">
            <v>UND</v>
          </cell>
          <cell r="E208">
            <v>187331</v>
          </cell>
        </row>
        <row r="209">
          <cell r="C209" t="str">
            <v>FOTOCELDA Y BASE PARA ANCLARLA</v>
          </cell>
          <cell r="D209" t="str">
            <v>UND</v>
          </cell>
          <cell r="E209">
            <v>25178.641</v>
          </cell>
        </row>
        <row r="210">
          <cell r="C210" t="str">
            <v>FUSIBLE HH 25 A</v>
          </cell>
          <cell r="D210" t="str">
            <v>UND</v>
          </cell>
          <cell r="E210">
            <v>340000</v>
          </cell>
        </row>
        <row r="211">
          <cell r="C211" t="str">
            <v>Gabinete contra incendios Clase II</v>
          </cell>
          <cell r="D211" t="str">
            <v>UND</v>
          </cell>
          <cell r="E211">
            <v>1346000</v>
          </cell>
        </row>
        <row r="212">
          <cell r="C212" t="str">
            <v>Gabinete contra incendios Clase II A Inox.</v>
          </cell>
          <cell r="D212" t="str">
            <v>UND</v>
          </cell>
          <cell r="E212">
            <v>3138200</v>
          </cell>
        </row>
        <row r="213">
          <cell r="C213" t="str">
            <v>geodren circular 66mm x 1mt de ancho</v>
          </cell>
          <cell r="D213" t="str">
            <v>ML</v>
          </cell>
          <cell r="E213">
            <v>35500</v>
          </cell>
        </row>
        <row r="214">
          <cell r="C214" t="str">
            <v>GRAFIL 4MM X 6M</v>
          </cell>
          <cell r="D214" t="str">
            <v>UND</v>
          </cell>
          <cell r="E214">
            <v>1520</v>
          </cell>
        </row>
        <row r="215">
          <cell r="C215" t="str">
            <v>GRANITO SUELTO TAM. MAX. 4 MM</v>
          </cell>
          <cell r="D215" t="str">
            <v>M3</v>
          </cell>
          <cell r="E215">
            <v>229800</v>
          </cell>
        </row>
        <row r="216">
          <cell r="C216" t="str">
            <v>Gramoquin 40 x 40 x 8 cm</v>
          </cell>
          <cell r="D216" t="str">
            <v>UND</v>
          </cell>
          <cell r="E216">
            <v>9027.2999999999993</v>
          </cell>
        </row>
        <row r="217">
          <cell r="C217" t="str">
            <v>GRAPA LINEA A TIEERA</v>
          </cell>
          <cell r="D217" t="str">
            <v>UND</v>
          </cell>
          <cell r="E217">
            <v>10600</v>
          </cell>
        </row>
        <row r="218">
          <cell r="C218" t="str">
            <v>GRIFERIA</v>
          </cell>
          <cell r="D218" t="str">
            <v>UND</v>
          </cell>
          <cell r="E218">
            <v>75200</v>
          </cell>
        </row>
        <row r="219">
          <cell r="C219" t="str">
            <v>GUARDAESCOBA MOLDURA 2,4</v>
          </cell>
          <cell r="D219" t="str">
            <v>UND</v>
          </cell>
          <cell r="E219">
            <v>25750</v>
          </cell>
        </row>
        <row r="220">
          <cell r="C220" t="str">
            <v>IGOL DENSO</v>
          </cell>
          <cell r="D220" t="str">
            <v>KG</v>
          </cell>
          <cell r="E220">
            <v>11776.041666666668</v>
          </cell>
        </row>
        <row r="221">
          <cell r="C221" t="str">
            <v xml:space="preserve">IGOL IMPRIMANTE </v>
          </cell>
          <cell r="D221" t="str">
            <v>KG</v>
          </cell>
          <cell r="E221">
            <v>13248.046875</v>
          </cell>
        </row>
        <row r="222">
          <cell r="C222" t="str">
            <v xml:space="preserve">IMPERMEABILIZANTE </v>
          </cell>
          <cell r="D222" t="str">
            <v>KG</v>
          </cell>
          <cell r="E222">
            <v>14200</v>
          </cell>
        </row>
        <row r="223">
          <cell r="C223" t="str">
            <v>Incluye tapar registro .20x.20</v>
          </cell>
          <cell r="D223" t="str">
            <v>UND</v>
          </cell>
          <cell r="E223">
            <v>12500</v>
          </cell>
        </row>
        <row r="224">
          <cell r="C224" t="str">
            <v>INCRUSTACIONES  PARA BAÑO</v>
          </cell>
          <cell r="D224" t="str">
            <v>UND</v>
          </cell>
          <cell r="E224">
            <v>102500</v>
          </cell>
        </row>
        <row r="225">
          <cell r="C225" t="str">
            <v>INSTALACION DE REJILLAS</v>
          </cell>
          <cell r="D225" t="str">
            <v>UND</v>
          </cell>
          <cell r="E225">
            <v>31524</v>
          </cell>
        </row>
        <row r="226">
          <cell r="C226" t="str">
            <v>INTERUPTOR CONMUTABLE</v>
          </cell>
          <cell r="D226" t="str">
            <v>UND</v>
          </cell>
          <cell r="E226">
            <v>7000</v>
          </cell>
        </row>
        <row r="227">
          <cell r="C227" t="str">
            <v>INTERUPTOR DOBLE</v>
          </cell>
          <cell r="D227" t="str">
            <v>UND</v>
          </cell>
          <cell r="E227">
            <v>7000</v>
          </cell>
        </row>
        <row r="228">
          <cell r="C228" t="str">
            <v xml:space="preserve">INTERUPTOR SENCILLO </v>
          </cell>
          <cell r="D228" t="str">
            <v>UND</v>
          </cell>
          <cell r="E228">
            <v>7000</v>
          </cell>
        </row>
        <row r="229">
          <cell r="C229" t="str">
            <v>JACK CAT 6</v>
          </cell>
          <cell r="D229" t="str">
            <v>UND</v>
          </cell>
          <cell r="E229">
            <v>12875</v>
          </cell>
        </row>
        <row r="230">
          <cell r="C230" t="str">
            <v>JOSTICK CONTROL DE MESA</v>
          </cell>
          <cell r="D230" t="str">
            <v>UND</v>
          </cell>
          <cell r="E230">
            <v>3168000</v>
          </cell>
        </row>
        <row r="231">
          <cell r="C231" t="str">
            <v>LADRILLO RECISIDO OSCURO BOGOTA</v>
          </cell>
          <cell r="D231" t="str">
            <v>UND</v>
          </cell>
          <cell r="E231">
            <v>550</v>
          </cell>
        </row>
        <row r="232">
          <cell r="C232" t="str">
            <v>LAMINA TIPO STANDING SEAM, CALIBRE 26, SIN TRASLAPO PINTADA CARA INFERIOR COLOR BLANCO (Fabricada en Obra)</v>
          </cell>
          <cell r="D232" t="str">
            <v>M2</v>
          </cell>
          <cell r="E232">
            <v>48107.98</v>
          </cell>
        </row>
        <row r="233">
          <cell r="C233" t="str">
            <v>LAVAMANOS DE EMPOTRAR</v>
          </cell>
          <cell r="D233" t="str">
            <v>UND</v>
          </cell>
          <cell r="E233">
            <v>265000</v>
          </cell>
        </row>
        <row r="234">
          <cell r="C234" t="str">
            <v>LAVAMANOS DE PEDESTAL</v>
          </cell>
          <cell r="D234" t="str">
            <v>UND</v>
          </cell>
          <cell r="E234">
            <v>175000</v>
          </cell>
        </row>
        <row r="235">
          <cell r="C235" t="str">
            <v>LEGALIZACION DE L PROYECTO</v>
          </cell>
          <cell r="D235" t="str">
            <v>UND</v>
          </cell>
          <cell r="E235">
            <v>3600000</v>
          </cell>
        </row>
        <row r="236">
          <cell r="C236" t="str">
            <v>LIJA DE AGUA 150</v>
          </cell>
          <cell r="D236" t="str">
            <v>UND</v>
          </cell>
          <cell r="E236">
            <v>1117</v>
          </cell>
        </row>
        <row r="237">
          <cell r="C237" t="str">
            <v>Limpiador rem.PVC 760 gr</v>
          </cell>
          <cell r="D237" t="str">
            <v>UND</v>
          </cell>
          <cell r="E237">
            <v>33689.699999999997</v>
          </cell>
        </row>
        <row r="238">
          <cell r="C238" t="str">
            <v>LISTÓN MADERA 4X4X250 ( ANCLAJES HORIZ. )</v>
          </cell>
          <cell r="D238" t="str">
            <v>UND</v>
          </cell>
          <cell r="E238">
            <v>8850</v>
          </cell>
        </row>
        <row r="239">
          <cell r="C239" t="str">
            <v>LLAVE LAVAMANOS</v>
          </cell>
          <cell r="D239" t="str">
            <v>UND</v>
          </cell>
          <cell r="E239">
            <v>38600</v>
          </cell>
        </row>
        <row r="240">
          <cell r="C240" t="str">
            <v>LLAVE MANGERA</v>
          </cell>
          <cell r="D240" t="str">
            <v>UND</v>
          </cell>
          <cell r="E240">
            <v>35200</v>
          </cell>
        </row>
        <row r="241">
          <cell r="C241" t="str">
            <v xml:space="preserve">LOSETA EN CONCRETO </v>
          </cell>
          <cell r="D241" t="str">
            <v>M2</v>
          </cell>
          <cell r="E241">
            <v>65520</v>
          </cell>
        </row>
        <row r="242">
          <cell r="C242" t="str">
            <v>Lubricante PVC 500 gr</v>
          </cell>
          <cell r="D242" t="str">
            <v>UND</v>
          </cell>
          <cell r="E242">
            <v>33689.699999999997</v>
          </cell>
        </row>
        <row r="243">
          <cell r="C243" t="str">
            <v>LUMINARIA DE EMERGENCIA  TIPOMICKEY MOUSE</v>
          </cell>
          <cell r="D243" t="str">
            <v>UND</v>
          </cell>
          <cell r="E243">
            <v>79135.437000000005</v>
          </cell>
        </row>
        <row r="244">
          <cell r="C244" t="str">
            <v>LUMINARIA HERMETICA TIPO  LED DE 2 X18W</v>
          </cell>
          <cell r="D244" t="str">
            <v>UND</v>
          </cell>
          <cell r="E244">
            <v>134824.76</v>
          </cell>
        </row>
        <row r="245">
          <cell r="C245" t="str">
            <v>LUMINARIA TIPO PANEL DE 18 W</v>
          </cell>
          <cell r="D245" t="str">
            <v>UND</v>
          </cell>
          <cell r="E245">
            <v>71504.369000000006</v>
          </cell>
        </row>
        <row r="246">
          <cell r="C246" t="str">
            <v>LUMINARIA TIPO PANEL DE 40W</v>
          </cell>
          <cell r="D246" t="str">
            <v>UND</v>
          </cell>
          <cell r="E246">
            <v>117927.67</v>
          </cell>
        </row>
        <row r="247">
          <cell r="C247" t="str">
            <v>LUMINARIA TIPO REFLECTOR LED DE 20W</v>
          </cell>
          <cell r="D247" t="str">
            <v>UND</v>
          </cell>
          <cell r="E247">
            <v>46750</v>
          </cell>
        </row>
        <row r="248">
          <cell r="C248" t="str">
            <v>MALLA ELECTROSOLDADA 15X15cm ESPESOR 4.0mm 18X2.35m</v>
          </cell>
          <cell r="D248" t="str">
            <v>KG</v>
          </cell>
          <cell r="E248">
            <v>4335</v>
          </cell>
        </row>
        <row r="249">
          <cell r="C249" t="str">
            <v>Manómetro glicerina 2"</v>
          </cell>
          <cell r="D249" t="str">
            <v>UND</v>
          </cell>
          <cell r="E249">
            <v>81950</v>
          </cell>
        </row>
        <row r="250">
          <cell r="C250" t="str">
            <v>MANTO ELASTOPLY MINERAL 3,5 mm</v>
          </cell>
          <cell r="D250" t="str">
            <v>M2</v>
          </cell>
          <cell r="E250">
            <v>28590</v>
          </cell>
        </row>
        <row r="251">
          <cell r="C251" t="str">
            <v>MARCO REALIZADO EN ÁNGULO METÁLICO, INCLUSO ANTICORROS.</v>
          </cell>
          <cell r="D251" t="str">
            <v>UND</v>
          </cell>
          <cell r="E251">
            <v>67500</v>
          </cell>
        </row>
        <row r="252">
          <cell r="C252" t="str">
            <v>MASILLA ESPECIAL DRYWALL INTERIORES 5GL</v>
          </cell>
          <cell r="D252" t="str">
            <v>UND</v>
          </cell>
          <cell r="E252">
            <v>31950</v>
          </cell>
        </row>
        <row r="253">
          <cell r="C253" t="str">
            <v>MASILLA SUPERMASTICO</v>
          </cell>
          <cell r="D253" t="str">
            <v>UND</v>
          </cell>
          <cell r="E253">
            <v>55600</v>
          </cell>
        </row>
        <row r="254">
          <cell r="C254" t="str">
            <v>MEDIDA DE RESISTENCIA DE PUESTA A TIERRA</v>
          </cell>
          <cell r="D254" t="str">
            <v>UND</v>
          </cell>
          <cell r="E254">
            <v>962000</v>
          </cell>
        </row>
        <row r="255">
          <cell r="C255" t="str">
            <v>MEDIDOR TRIFASICO CON MODEN</v>
          </cell>
          <cell r="D255" t="str">
            <v>UND</v>
          </cell>
          <cell r="E255">
            <v>2974455.45</v>
          </cell>
        </row>
        <row r="256">
          <cell r="C256" t="str">
            <v>MEGAJUNTAS</v>
          </cell>
          <cell r="D256" t="str">
            <v>UND</v>
          </cell>
          <cell r="E256">
            <v>140000</v>
          </cell>
        </row>
        <row r="257">
          <cell r="C257" t="str">
            <v>METALDEECK 2" CAL. 22</v>
          </cell>
          <cell r="D257" t="str">
            <v>M2</v>
          </cell>
          <cell r="E257">
            <v>36500</v>
          </cell>
        </row>
        <row r="258">
          <cell r="C258" t="str">
            <v>MODULO CONTROL</v>
          </cell>
          <cell r="D258" t="str">
            <v>UND</v>
          </cell>
          <cell r="E258">
            <v>960000</v>
          </cell>
        </row>
        <row r="259">
          <cell r="C259" t="str">
            <v>MONITOR 32 "</v>
          </cell>
          <cell r="D259" t="str">
            <v>UND</v>
          </cell>
          <cell r="E259">
            <v>1900000</v>
          </cell>
        </row>
        <row r="260">
          <cell r="C260" t="str">
            <v>MONTAJE Y ARRANQUE DE EQUIPOS TIPO CASSETTE</v>
          </cell>
          <cell r="D260" t="str">
            <v>UND</v>
          </cell>
          <cell r="E260">
            <v>950000</v>
          </cell>
        </row>
        <row r="261">
          <cell r="C261" t="str">
            <v>MONTAJE Y ARRANQUE DE EQUIPOS TIPO MINISPLIT</v>
          </cell>
          <cell r="D261" t="str">
            <v>UND</v>
          </cell>
          <cell r="E261">
            <v>650000</v>
          </cell>
        </row>
        <row r="262">
          <cell r="C262" t="str">
            <v>MONTAJE Y ARRANQUE DE EXTRACTORES</v>
          </cell>
          <cell r="D262" t="str">
            <v>UND</v>
          </cell>
          <cell r="E262">
            <v>315244</v>
          </cell>
        </row>
        <row r="263">
          <cell r="C263" t="str">
            <v>MULTITOMA RACK 12 SALIODAS CON INTERUPTOR PDU</v>
          </cell>
          <cell r="D263" t="str">
            <v>UND</v>
          </cell>
          <cell r="E263">
            <v>297500</v>
          </cell>
        </row>
        <row r="264">
          <cell r="C264" t="str">
            <v>MULTITOMA RACK 12 SALIODAS CON INTERUPTOR PDU</v>
          </cell>
          <cell r="D264" t="str">
            <v>UND</v>
          </cell>
          <cell r="E264">
            <v>297500</v>
          </cell>
        </row>
        <row r="265">
          <cell r="C265" t="str">
            <v>NVR 64 CH CON POE INYECTOR</v>
          </cell>
          <cell r="D265" t="str">
            <v>UND</v>
          </cell>
          <cell r="E265">
            <v>8800000</v>
          </cell>
        </row>
        <row r="266">
          <cell r="C266" t="str">
            <v>ORGANIZADOR HORIZONTAL</v>
          </cell>
          <cell r="D266" t="str">
            <v>UND</v>
          </cell>
          <cell r="E266">
            <v>76500</v>
          </cell>
        </row>
        <row r="267">
          <cell r="C267" t="str">
            <v>ORINAL INSTITUCIONAL CONEXIÓN POSTERIOR</v>
          </cell>
          <cell r="D267" t="str">
            <v>UND</v>
          </cell>
          <cell r="E267">
            <v>625000</v>
          </cell>
        </row>
        <row r="268">
          <cell r="C268" t="str">
            <v>PACTH CORD DE 1 MT AZUL Y ROJO  CAT 6</v>
          </cell>
          <cell r="D268" t="str">
            <v>UND</v>
          </cell>
          <cell r="E268">
            <v>21250</v>
          </cell>
        </row>
        <row r="269">
          <cell r="C269" t="str">
            <v>PANEL DE INCEDIOS</v>
          </cell>
          <cell r="D269" t="str">
            <v>UND</v>
          </cell>
          <cell r="E269">
            <v>3640000</v>
          </cell>
        </row>
        <row r="270">
          <cell r="C270" t="str">
            <v>PARAL  89 X 42 6 MM</v>
          </cell>
          <cell r="D270" t="str">
            <v>UND</v>
          </cell>
          <cell r="E270">
            <v>20600</v>
          </cell>
        </row>
        <row r="271">
          <cell r="C271" t="str">
            <v>PATCH PANEL DE 24 PUERTOS CAT6</v>
          </cell>
          <cell r="D271" t="str">
            <v>UND</v>
          </cell>
          <cell r="E271">
            <v>765000</v>
          </cell>
        </row>
        <row r="272">
          <cell r="C272" t="str">
            <v>PEGACOR 25 KG GRIS</v>
          </cell>
          <cell r="D272" t="str">
            <v>UND</v>
          </cell>
          <cell r="E272">
            <v>24300</v>
          </cell>
        </row>
        <row r="273">
          <cell r="C273" t="str">
            <v>PEGANTE</v>
          </cell>
          <cell r="D273" t="str">
            <v>UND</v>
          </cell>
          <cell r="E273">
            <v>11600</v>
          </cell>
        </row>
        <row r="274">
          <cell r="C274" t="str">
            <v xml:space="preserve">Perfil en H de policarbonato </v>
          </cell>
          <cell r="D274" t="str">
            <v>M2</v>
          </cell>
          <cell r="E274">
            <v>8500</v>
          </cell>
        </row>
        <row r="275">
          <cell r="C275" t="str">
            <v xml:space="preserve">Perfil en U de policarbonato </v>
          </cell>
          <cell r="D275" t="str">
            <v>M2</v>
          </cell>
          <cell r="E275">
            <v>3500</v>
          </cell>
        </row>
        <row r="276">
          <cell r="C276" t="str">
            <v>PERFILERÍA PARAL CANAL 3-5/8X1" 0,46 mm</v>
          </cell>
          <cell r="D276" t="str">
            <v>UND</v>
          </cell>
          <cell r="E276">
            <v>11281.2</v>
          </cell>
        </row>
        <row r="277">
          <cell r="C277" t="str">
            <v>PIEDRA TAMAÑO DIÁMETRO MEDIO 12" RAJONEADA</v>
          </cell>
          <cell r="D277" t="str">
            <v>M3</v>
          </cell>
          <cell r="E277">
            <v>126000</v>
          </cell>
        </row>
        <row r="278">
          <cell r="C278" t="str">
            <v>PIEZA DE REMATE EN LAMINA (Flanche) DESARROLLO 30cms</v>
          </cell>
          <cell r="D278" t="str">
            <v>ML</v>
          </cell>
          <cell r="E278">
            <v>18300</v>
          </cell>
        </row>
        <row r="279">
          <cell r="C279" t="str">
            <v>PINTURA ALTO TRAFICO</v>
          </cell>
          <cell r="D279" t="str">
            <v>GLN</v>
          </cell>
          <cell r="E279">
            <v>65200</v>
          </cell>
        </row>
        <row r="280">
          <cell r="C280" t="str">
            <v>PINTURA ANTICORROSIVA Y ESMALTE (analisis ancho 50cms)</v>
          </cell>
          <cell r="D280" t="str">
            <v>ML</v>
          </cell>
          <cell r="E280">
            <v>15400</v>
          </cell>
        </row>
        <row r="281">
          <cell r="C281" t="str">
            <v>PINTURA VINILO 5 GALONES ( 30 KG ) TIPO 1 BLANCO</v>
          </cell>
          <cell r="D281" t="str">
            <v>UND</v>
          </cell>
          <cell r="E281">
            <v>250000</v>
          </cell>
        </row>
        <row r="282">
          <cell r="C282" t="str">
            <v xml:space="preserve">PISO EN BALDOSA  PORCELANATO 3 3,8 X 33,8  </v>
          </cell>
          <cell r="D282" t="str">
            <v>M2</v>
          </cell>
          <cell r="E282">
            <v>38900</v>
          </cell>
        </row>
        <row r="283">
          <cell r="C283" t="str">
            <v xml:space="preserve">PISO EN BALDOSA PORCELANATO 56,6 X 56,6 </v>
          </cell>
          <cell r="D283" t="str">
            <v>M2</v>
          </cell>
          <cell r="E283">
            <v>49000</v>
          </cell>
        </row>
        <row r="284">
          <cell r="C284" t="str">
            <v>PISO LAMINADOS SOBRE MORTERO 12 MM</v>
          </cell>
          <cell r="D284" t="str">
            <v>M2</v>
          </cell>
          <cell r="E284">
            <v>95200</v>
          </cell>
        </row>
        <row r="285">
          <cell r="C285" t="str">
            <v>PLACA DE YESO 3/8" ( DRYWALL ) 20 KG</v>
          </cell>
          <cell r="D285" t="str">
            <v>UND</v>
          </cell>
          <cell r="E285">
            <v>22562.400000000001</v>
          </cell>
        </row>
        <row r="286">
          <cell r="C286" t="str">
            <v>PLACA SUPERBOARD(E= 8MM), 2440X1220</v>
          </cell>
          <cell r="D286" t="str">
            <v>UND</v>
          </cell>
          <cell r="E286">
            <v>73800</v>
          </cell>
        </row>
        <row r="287">
          <cell r="C287" t="str">
            <v>Placa translúcida plana de policarbonato</v>
          </cell>
          <cell r="D287" t="str">
            <v>M2</v>
          </cell>
          <cell r="E287">
            <v>47500</v>
          </cell>
        </row>
        <row r="288">
          <cell r="C288" t="str">
            <v>PLANATA TELEFONICA TES824</v>
          </cell>
          <cell r="D288" t="str">
            <v>UND</v>
          </cell>
          <cell r="E288">
            <v>2295000</v>
          </cell>
        </row>
        <row r="289">
          <cell r="C289" t="str">
            <v>PLAQUETA RECTANGULAR</v>
          </cell>
          <cell r="D289" t="str">
            <v>UND</v>
          </cell>
          <cell r="E289">
            <v>7660</v>
          </cell>
        </row>
        <row r="290">
          <cell r="C290" t="str">
            <v>PLATERO EN ACERO INOXIDABLE</v>
          </cell>
          <cell r="D290" t="str">
            <v>UND</v>
          </cell>
          <cell r="E290">
            <v>120200</v>
          </cell>
        </row>
        <row r="291">
          <cell r="C291" t="str">
            <v>PORCELANATO 60 X 60 CM GRIS</v>
          </cell>
          <cell r="D291" t="str">
            <v>M2</v>
          </cell>
          <cell r="E291">
            <v>51000</v>
          </cell>
        </row>
        <row r="292">
          <cell r="C292" t="str">
            <v>POSTE EN CONCRETO 12 METROS 750 KG</v>
          </cell>
          <cell r="D292" t="str">
            <v>UND</v>
          </cell>
          <cell r="E292">
            <v>1019781.82</v>
          </cell>
        </row>
        <row r="293">
          <cell r="C293" t="str">
            <v>POSTE METALICO DE 4,5 M  UNIPROPOSITO</v>
          </cell>
          <cell r="D293" t="str">
            <v>UND</v>
          </cell>
          <cell r="E293">
            <v>506320.59</v>
          </cell>
        </row>
        <row r="294">
          <cell r="C294" t="str">
            <v>PREMOLDEADO 15KV</v>
          </cell>
          <cell r="D294" t="str">
            <v>UND</v>
          </cell>
          <cell r="E294">
            <v>259191.06</v>
          </cell>
        </row>
        <row r="295">
          <cell r="C295" t="str">
            <v>PRUEBA VLF</v>
          </cell>
          <cell r="D295" t="str">
            <v>UND</v>
          </cell>
          <cell r="E295">
            <v>240333.33300000001</v>
          </cell>
        </row>
        <row r="296">
          <cell r="C296" t="str">
            <v>PRUEBAS DE PRESION CON NITROGENO</v>
          </cell>
          <cell r="D296" t="str">
            <v>UND</v>
          </cell>
          <cell r="E296">
            <v>1513170</v>
          </cell>
        </row>
        <row r="297">
          <cell r="C297" t="str">
            <v>PUERTA METÁLICA EN LÁMINA CAL. 16</v>
          </cell>
          <cell r="D297" t="str">
            <v>M2</v>
          </cell>
          <cell r="E297">
            <v>141687</v>
          </cell>
        </row>
        <row r="298">
          <cell r="C298" t="str">
            <v>PUNTA CAPTADORA DE 60 CM</v>
          </cell>
          <cell r="D298" t="str">
            <v>UND</v>
          </cell>
          <cell r="E298">
            <v>37968.449999999997</v>
          </cell>
        </row>
        <row r="299">
          <cell r="C299" t="str">
            <v>PUNTILLA CON CABEZA DE 2 1/2"</v>
          </cell>
          <cell r="D299" t="str">
            <v>LB</v>
          </cell>
          <cell r="E299">
            <v>2842</v>
          </cell>
        </row>
        <row r="300">
          <cell r="C300" t="str">
            <v>PUNTILLAS 1 * 400GRS</v>
          </cell>
          <cell r="D300" t="str">
            <v>KG</v>
          </cell>
          <cell r="E300">
            <v>2074</v>
          </cell>
        </row>
        <row r="301">
          <cell r="C301" t="str">
            <v xml:space="preserve">RACK DE PISO </v>
          </cell>
          <cell r="D301" t="str">
            <v>UND</v>
          </cell>
          <cell r="E301">
            <v>2422500</v>
          </cell>
        </row>
        <row r="302">
          <cell r="C302" t="str">
            <v>RECEBO</v>
          </cell>
          <cell r="D302" t="str">
            <v>M3</v>
          </cell>
          <cell r="E302">
            <v>33500</v>
          </cell>
        </row>
        <row r="303">
          <cell r="C303" t="str">
            <v>REFRIGERANTE R-410A</v>
          </cell>
          <cell r="D303" t="str">
            <v>UND</v>
          </cell>
          <cell r="E303">
            <v>23958</v>
          </cell>
        </row>
        <row r="304">
          <cell r="C304" t="str">
            <v>Registro 1/2", red White</v>
          </cell>
          <cell r="D304" t="str">
            <v>UND</v>
          </cell>
          <cell r="E304">
            <v>75200</v>
          </cell>
        </row>
        <row r="305">
          <cell r="C305" t="str">
            <v>Registro 2", red White</v>
          </cell>
          <cell r="D305" t="str">
            <v>UND</v>
          </cell>
          <cell r="E305">
            <v>230370</v>
          </cell>
        </row>
        <row r="306">
          <cell r="C306" t="str">
            <v>REJILLA ANTICUCARACHA</v>
          </cell>
          <cell r="D306" t="str">
            <v>UND</v>
          </cell>
          <cell r="E306">
            <v>18000</v>
          </cell>
        </row>
        <row r="307">
          <cell r="C307" t="str">
            <v>REJILLA DE EXTRACCION TIPO CUBO CON DAMPER, COLOR BLANCO 24"X24"</v>
          </cell>
          <cell r="D307" t="str">
            <v>UND</v>
          </cell>
          <cell r="E307">
            <v>361899</v>
          </cell>
        </row>
        <row r="308">
          <cell r="C308" t="str">
            <v>REJILLA DE EXTRACCION TIPO CUBO CON DAMPER, COLOR BLANCO 8"X8"</v>
          </cell>
          <cell r="D308" t="str">
            <v>UND</v>
          </cell>
          <cell r="E308">
            <v>100878</v>
          </cell>
        </row>
        <row r="309">
          <cell r="C309" t="str">
            <v>RELECTOR LED 150 W</v>
          </cell>
          <cell r="D309" t="str">
            <v>UND</v>
          </cell>
          <cell r="E309">
            <v>163200</v>
          </cell>
        </row>
        <row r="310">
          <cell r="C310" t="str">
            <v>RIEL CHANEL</v>
          </cell>
          <cell r="D310" t="str">
            <v>ML</v>
          </cell>
          <cell r="E310">
            <v>38000</v>
          </cell>
        </row>
        <row r="311">
          <cell r="C311" t="str">
            <v>Rociador montante / pendiente QR=. 5,6</v>
          </cell>
          <cell r="D311" t="str">
            <v>UND</v>
          </cell>
          <cell r="E311">
            <v>38220</v>
          </cell>
        </row>
        <row r="312">
          <cell r="C312" t="str">
            <v>RUEDAS PARA TRANSFORMADOR</v>
          </cell>
          <cell r="D312" t="str">
            <v>UND</v>
          </cell>
          <cell r="E312">
            <v>85000</v>
          </cell>
        </row>
        <row r="313">
          <cell r="C313" t="str">
            <v>SANITARIO INSTITUCIONAL VALVULA ANTIVANDALICA</v>
          </cell>
          <cell r="D313" t="str">
            <v>UND</v>
          </cell>
          <cell r="E313">
            <v>625647</v>
          </cell>
        </row>
        <row r="314">
          <cell r="C314" t="str">
            <v>SEKECTOR TIPO BAYPASS</v>
          </cell>
          <cell r="D314" t="str">
            <v>UND</v>
          </cell>
          <cell r="E314">
            <v>1145602.5</v>
          </cell>
        </row>
        <row r="315">
          <cell r="C315" t="str">
            <v>Sensor de flujo 2"</v>
          </cell>
          <cell r="D315" t="str">
            <v>UND</v>
          </cell>
          <cell r="E315">
            <v>765676</v>
          </cell>
        </row>
        <row r="316">
          <cell r="C316" t="str">
            <v>SENSOR DE HUMO</v>
          </cell>
          <cell r="D316" t="str">
            <v>UND</v>
          </cell>
          <cell r="E316">
            <v>286000</v>
          </cell>
        </row>
        <row r="317">
          <cell r="C317" t="str">
            <v>SIKA -1 (20KG)</v>
          </cell>
          <cell r="D317" t="str">
            <v>KG</v>
          </cell>
          <cell r="E317">
            <v>8120</v>
          </cell>
        </row>
        <row r="318">
          <cell r="C318" t="str">
            <v>SIKALATEX</v>
          </cell>
          <cell r="D318" t="str">
            <v>LT</v>
          </cell>
          <cell r="E318">
            <v>13780</v>
          </cell>
        </row>
        <row r="319">
          <cell r="C319" t="str">
            <v>SILICONA LIQUIDA 300 ML</v>
          </cell>
          <cell r="D319" t="str">
            <v>UND</v>
          </cell>
          <cell r="E319">
            <v>7911</v>
          </cell>
        </row>
        <row r="320">
          <cell r="C320" t="str">
            <v xml:space="preserve">SILLA YEE DE 4" </v>
          </cell>
          <cell r="D320" t="str">
            <v>ML</v>
          </cell>
          <cell r="E320">
            <v>194698.75000000003</v>
          </cell>
        </row>
        <row r="321">
          <cell r="C321" t="str">
            <v>SIRENA LUZ ESTROBO</v>
          </cell>
          <cell r="D321" t="str">
            <v>UND</v>
          </cell>
          <cell r="E321">
            <v>398000</v>
          </cell>
        </row>
        <row r="322">
          <cell r="C322" t="str">
            <v>SISTEMA DE INSTALACION VALVULA ANTIVANDALICA ORINAL</v>
          </cell>
          <cell r="D322" t="str">
            <v>UND</v>
          </cell>
          <cell r="E322">
            <v>354608.1</v>
          </cell>
        </row>
        <row r="323">
          <cell r="C323" t="str">
            <v>SISTEMA DE INSTALACION VALVULA ANTIVANDALICA SANITARIO</v>
          </cell>
          <cell r="D323" t="str">
            <v>UND</v>
          </cell>
          <cell r="E323">
            <v>362850</v>
          </cell>
        </row>
        <row r="324">
          <cell r="C324" t="str">
            <v>Soldadura PVC liquida 1/4</v>
          </cell>
          <cell r="D324" t="str">
            <v>UND</v>
          </cell>
          <cell r="E324">
            <v>71689.320000000007</v>
          </cell>
        </row>
        <row r="325">
          <cell r="C325" t="str">
            <v>SOLDADURAS EXOTERMICAS</v>
          </cell>
          <cell r="D325" t="str">
            <v>UND</v>
          </cell>
          <cell r="E325">
            <v>59500</v>
          </cell>
        </row>
        <row r="326">
          <cell r="C326" t="str">
            <v>SOPORTE</v>
          </cell>
          <cell r="D326" t="str">
            <v>UND</v>
          </cell>
          <cell r="E326">
            <v>42500</v>
          </cell>
        </row>
        <row r="327">
          <cell r="C327" t="str">
            <v>SOPORTE PERGOLA</v>
          </cell>
          <cell r="D327" t="str">
            <v>UND</v>
          </cell>
          <cell r="E327">
            <v>14000</v>
          </cell>
        </row>
        <row r="328">
          <cell r="C328" t="str">
            <v>Soporte tipo mensula de 15 cms</v>
          </cell>
          <cell r="D328" t="str">
            <v>UND</v>
          </cell>
          <cell r="E328">
            <v>6697.35</v>
          </cell>
        </row>
        <row r="329">
          <cell r="C329" t="str">
            <v>SOPORTES PARA EQUIPOS TIPO CASSETTE</v>
          </cell>
          <cell r="D329" t="str">
            <v>UND</v>
          </cell>
          <cell r="E329">
            <v>113488</v>
          </cell>
        </row>
        <row r="330">
          <cell r="C330" t="str">
            <v>STRIP TELEFONICO</v>
          </cell>
          <cell r="D330" t="str">
            <v>UND</v>
          </cell>
          <cell r="E330">
            <v>153000</v>
          </cell>
        </row>
        <row r="331">
          <cell r="C331" t="str">
            <v>SUBBASE GRANULAR (NORMA INVIAS 320)</v>
          </cell>
          <cell r="D331" t="str">
            <v>M3</v>
          </cell>
          <cell r="E331">
            <v>82500</v>
          </cell>
        </row>
        <row r="332">
          <cell r="C332" t="str">
            <v>SUPERVISION, INGENIERIA Y ENTREGA DE PLANOS ACTUALIZADOS</v>
          </cell>
          <cell r="D332" t="str">
            <v>UND</v>
          </cell>
          <cell r="E332">
            <v>7565850</v>
          </cell>
        </row>
        <row r="333">
          <cell r="C333" t="str">
            <v>SWITCH DE 24 PUERTOS ADMINISTRABLES</v>
          </cell>
          <cell r="D333" t="str">
            <v>UND</v>
          </cell>
          <cell r="E333">
            <v>1700000</v>
          </cell>
        </row>
        <row r="334">
          <cell r="C334" t="str">
            <v>SWITCH DE 24 PUERTOS NETWORK IP PoE</v>
          </cell>
          <cell r="D334" t="str">
            <v>UND</v>
          </cell>
          <cell r="E334">
            <v>3087000</v>
          </cell>
        </row>
        <row r="335">
          <cell r="C335" t="str">
            <v>TABLA BURRA 3 M</v>
          </cell>
          <cell r="D335" t="str">
            <v>ML</v>
          </cell>
          <cell r="E335">
            <v>3200</v>
          </cell>
        </row>
        <row r="336">
          <cell r="C336" t="str">
            <v>TABLA CHAPA ORDINARIO 0.20</v>
          </cell>
          <cell r="D336" t="str">
            <v>ML</v>
          </cell>
          <cell r="E336">
            <v>3280</v>
          </cell>
        </row>
        <row r="337">
          <cell r="C337" t="str">
            <v>TABLERO  TRIFASICO</v>
          </cell>
          <cell r="D337" t="str">
            <v>UND</v>
          </cell>
          <cell r="E337">
            <v>322549.02</v>
          </cell>
        </row>
        <row r="338">
          <cell r="C338" t="str">
            <v>TABLERO AIRE ACONDICIONADO 1, 24 PUESTOS TRIFASICO SEGÚN UNIFILAR</v>
          </cell>
          <cell r="D338" t="str">
            <v>UND</v>
          </cell>
          <cell r="E338">
            <v>809076.24</v>
          </cell>
        </row>
        <row r="339">
          <cell r="C339" t="str">
            <v>TABLERO AIRE ACONDICIONADO 2, 24 PUESTOS TRIFASICO SEGÚN UNIFILAR</v>
          </cell>
          <cell r="D339" t="str">
            <v>UND</v>
          </cell>
          <cell r="E339">
            <v>722628.22</v>
          </cell>
        </row>
        <row r="340">
          <cell r="C340" t="str">
            <v>TABLERO ALUMBRADO PUBLICO-24 PUESTOS TRIFASICO SEGÚN UNIFILAR</v>
          </cell>
          <cell r="D340" t="str">
            <v>UND</v>
          </cell>
          <cell r="E340">
            <v>731211.39</v>
          </cell>
        </row>
        <row r="341">
          <cell r="C341" t="str">
            <v>TABLERO BANCO DE CONDENSADORES</v>
          </cell>
          <cell r="D341" t="str">
            <v>UND</v>
          </cell>
          <cell r="E341">
            <v>12762120.789999999</v>
          </cell>
        </row>
        <row r="342">
          <cell r="C342" t="str">
            <v>TABLERO ELECRTICO 1- 36 PUESTOS TRIFASICO SEGÚN UNIFILAR</v>
          </cell>
          <cell r="D342" t="str">
            <v>UND</v>
          </cell>
          <cell r="E342">
            <v>1275864.8500000001</v>
          </cell>
        </row>
        <row r="343">
          <cell r="C343" t="str">
            <v>TABLERO ELECRTICO 2- 42 PUESTOS TRIFASICO SEGÚN UNIFILAR</v>
          </cell>
          <cell r="D343" t="str">
            <v>UND</v>
          </cell>
          <cell r="E343">
            <v>1531086.63</v>
          </cell>
        </row>
        <row r="344">
          <cell r="C344" t="str">
            <v>TABLERO GENERAL TGA SEGÚN UNIFILAR</v>
          </cell>
          <cell r="D344" t="str">
            <v>UND</v>
          </cell>
          <cell r="E344">
            <v>16165970.300000001</v>
          </cell>
        </row>
        <row r="345">
          <cell r="C345" t="str">
            <v>TABLERO REGULADO 2- 18 PUESTOD BIFASICO SEGÚN UNIFILAR</v>
          </cell>
          <cell r="D345" t="str">
            <v>UND</v>
          </cell>
          <cell r="E345">
            <v>595410.89500000002</v>
          </cell>
        </row>
        <row r="346">
          <cell r="C346" t="str">
            <v>TABLERO REGULADO1- 18 PUESTOD BIFASICO SEGÚN UNIFILAR</v>
          </cell>
          <cell r="D346" t="str">
            <v>UND</v>
          </cell>
          <cell r="E346">
            <v>595410.89</v>
          </cell>
        </row>
        <row r="347">
          <cell r="C347" t="str">
            <v>TABLERO TARIMA- 36 PUESTOS TRIFASICO SEGÚN UNIFILAR</v>
          </cell>
          <cell r="D347" t="str">
            <v>UND</v>
          </cell>
          <cell r="E347">
            <v>1361167.33</v>
          </cell>
        </row>
        <row r="348">
          <cell r="C348" t="str">
            <v>TABLEROS PARA AIRES ACONDICIONADOS SEGÚN UNIFILAR</v>
          </cell>
          <cell r="D348" t="str">
            <v>UND</v>
          </cell>
          <cell r="E348">
            <v>7316653.4699999997</v>
          </cell>
        </row>
        <row r="349">
          <cell r="C349" t="str">
            <v>TAPA SALIDA DE VOZ Y DATOS</v>
          </cell>
          <cell r="D349" t="str">
            <v>UND</v>
          </cell>
          <cell r="E349">
            <v>9000</v>
          </cell>
        </row>
        <row r="350">
          <cell r="C350" t="str">
            <v>TAPA Y MARCO HOMOLOGADO COMPAÑÍA SB274</v>
          </cell>
          <cell r="D350" t="str">
            <v>UND</v>
          </cell>
          <cell r="E350">
            <v>380450.6</v>
          </cell>
        </row>
        <row r="351">
          <cell r="C351" t="str">
            <v>TAPA Y MARCO HOMOLOGADO COMPAÑÍA SB275</v>
          </cell>
          <cell r="D351" t="str">
            <v>UND</v>
          </cell>
          <cell r="E351">
            <v>650500.54</v>
          </cell>
        </row>
        <row r="352">
          <cell r="C352" t="str">
            <v>TAPA Y MARCO HOMOLOGADOS COMPANIA SB276</v>
          </cell>
          <cell r="D352" t="str">
            <v>UND</v>
          </cell>
          <cell r="E352">
            <v>950499.48</v>
          </cell>
        </row>
        <row r="353">
          <cell r="C353" t="str">
            <v>TAPADERA PARA CARCAMO METALICA 3MM</v>
          </cell>
          <cell r="D353" t="str">
            <v>M2</v>
          </cell>
          <cell r="E353">
            <v>86098.58</v>
          </cell>
        </row>
        <row r="354">
          <cell r="C354" t="str">
            <v>TAPADERA PARA CARCAMO METALICA 3MM</v>
          </cell>
          <cell r="D354" t="str">
            <v>M2</v>
          </cell>
          <cell r="E354">
            <v>84602.934999999998</v>
          </cell>
        </row>
        <row r="355">
          <cell r="C355" t="str">
            <v>Tapon PVC-P 3/4"</v>
          </cell>
          <cell r="D355" t="str">
            <v>UND</v>
          </cell>
          <cell r="E355">
            <v>6029</v>
          </cell>
        </row>
        <row r="356">
          <cell r="C356" t="str">
            <v>TAPETE GRAMA TIPO BERMUDA</v>
          </cell>
          <cell r="D356" t="str">
            <v>M2</v>
          </cell>
          <cell r="E356">
            <v>12460</v>
          </cell>
        </row>
        <row r="357">
          <cell r="C357" t="str">
            <v xml:space="preserve">TEFLON </v>
          </cell>
          <cell r="D357" t="str">
            <v>UND</v>
          </cell>
          <cell r="E357">
            <v>5500</v>
          </cell>
        </row>
        <row r="358">
          <cell r="C358" t="str">
            <v>TEJA ONDULADA DE CINC DE 2,14 X0,8 CAL. 34</v>
          </cell>
          <cell r="D358" t="str">
            <v>UND</v>
          </cell>
          <cell r="E358">
            <v>17510</v>
          </cell>
        </row>
        <row r="359">
          <cell r="C359" t="str">
            <v>TELEFONO NORMAL TS500</v>
          </cell>
          <cell r="D359" t="str">
            <v>UND</v>
          </cell>
          <cell r="E359">
            <v>127000</v>
          </cell>
        </row>
        <row r="360">
          <cell r="C360" t="str">
            <v>TERMINALES EMT DE 1/2</v>
          </cell>
          <cell r="D360" t="str">
            <v>UND</v>
          </cell>
          <cell r="E360">
            <v>255</v>
          </cell>
        </row>
        <row r="361">
          <cell r="C361" t="str">
            <v>TERMINALES EMT DE 3/4</v>
          </cell>
          <cell r="D361" t="str">
            <v>UND</v>
          </cell>
          <cell r="E361">
            <v>425</v>
          </cell>
        </row>
        <row r="362">
          <cell r="C362" t="str">
            <v>TIRO PARA PISTOLA MAMPOSTERIA</v>
          </cell>
          <cell r="D362" t="str">
            <v>UND</v>
          </cell>
          <cell r="E362">
            <v>30000</v>
          </cell>
        </row>
        <row r="363">
          <cell r="C363" t="str">
            <v>TOMA BIFASICA</v>
          </cell>
          <cell r="D363" t="str">
            <v>UND</v>
          </cell>
          <cell r="E363">
            <v>15300</v>
          </cell>
        </row>
        <row r="364">
          <cell r="C364" t="str">
            <v>TOMA GFCI</v>
          </cell>
          <cell r="D364" t="str">
            <v>UND</v>
          </cell>
          <cell r="E364">
            <v>23800</v>
          </cell>
        </row>
        <row r="365">
          <cell r="C365" t="str">
            <v>TOMA MONOFASICA 2P+T  REGULADA</v>
          </cell>
          <cell r="D365" t="str">
            <v>UND</v>
          </cell>
          <cell r="E365">
            <v>11050</v>
          </cell>
        </row>
        <row r="366">
          <cell r="C366" t="str">
            <v xml:space="preserve">TOMAS DOBLES </v>
          </cell>
          <cell r="D366" t="str">
            <v>UND</v>
          </cell>
          <cell r="E366">
            <v>4200</v>
          </cell>
        </row>
        <row r="367">
          <cell r="C367" t="str">
            <v>TORNILLO DE 7X7/16"</v>
          </cell>
          <cell r="D367" t="str">
            <v>UND</v>
          </cell>
          <cell r="E367">
            <v>25</v>
          </cell>
        </row>
        <row r="368">
          <cell r="C368" t="str">
            <v>TRANSFERENCIA AUTOMATICA GENERAL</v>
          </cell>
          <cell r="D368" t="str">
            <v>UND</v>
          </cell>
          <cell r="E368">
            <v>18293094.059999999</v>
          </cell>
        </row>
        <row r="369">
          <cell r="C369" t="str">
            <v>TRANSFERENCIA AUTOMATICA PARA LA BOMBA CONTRA INCENDIOS</v>
          </cell>
          <cell r="D369" t="str">
            <v>UND</v>
          </cell>
          <cell r="E369">
            <v>9783787.125</v>
          </cell>
        </row>
        <row r="370">
          <cell r="C370" t="str">
            <v>TRANSFERENCIA DE EMERGENCIA SEGÚN UNIFILAR</v>
          </cell>
          <cell r="D370" t="str">
            <v>UND</v>
          </cell>
          <cell r="E370">
            <v>10379336.630000001</v>
          </cell>
        </row>
        <row r="371">
          <cell r="C371" t="str">
            <v xml:space="preserve">TRANSFOMADOR 225 KVA </v>
          </cell>
          <cell r="D371" t="str">
            <v>UND</v>
          </cell>
          <cell r="E371">
            <v>17408667.649999999</v>
          </cell>
        </row>
        <row r="372">
          <cell r="C372" t="str">
            <v>TRANSFORMADORES DE CORRIENTE</v>
          </cell>
          <cell r="D372" t="str">
            <v>UND</v>
          </cell>
          <cell r="E372">
            <v>1275000</v>
          </cell>
        </row>
        <row r="373">
          <cell r="C373" t="str">
            <v>TRANSFORMADORES DE POTENCIA</v>
          </cell>
          <cell r="D373" t="str">
            <v>UND</v>
          </cell>
          <cell r="E373">
            <v>1275000</v>
          </cell>
        </row>
        <row r="374">
          <cell r="C374" t="str">
            <v>TRITURADO  DE 3/4</v>
          </cell>
          <cell r="D374" t="str">
            <v>M3</v>
          </cell>
          <cell r="E374">
            <v>90000</v>
          </cell>
        </row>
        <row r="375">
          <cell r="C375" t="str">
            <v>TUBERÍA  PVC LL  4"</v>
          </cell>
          <cell r="D375" t="str">
            <v>ML</v>
          </cell>
          <cell r="E375">
            <v>20857.5</v>
          </cell>
        </row>
        <row r="376">
          <cell r="C376" t="str">
            <v xml:space="preserve">TUBERIA CONDUIT DE 11/2"EDB </v>
          </cell>
          <cell r="D376" t="str">
            <v>ML</v>
          </cell>
          <cell r="E376">
            <v>4300</v>
          </cell>
        </row>
        <row r="377">
          <cell r="C377" t="str">
            <v xml:space="preserve">TUBERIA CONDUIT DE 11/4"EDB </v>
          </cell>
          <cell r="D377" t="str">
            <v>ML</v>
          </cell>
          <cell r="E377">
            <v>3200</v>
          </cell>
        </row>
        <row r="378">
          <cell r="C378" t="str">
            <v>TUBERIA CONDUIT DE 2"EDB  (LISTA PAVCO2017)</v>
          </cell>
          <cell r="D378" t="str">
            <v>ML</v>
          </cell>
          <cell r="E378">
            <v>6782</v>
          </cell>
        </row>
        <row r="379">
          <cell r="C379" t="str">
            <v>TUBERIA CONDUIT DE 3"EDB  (LISTA PAVCO2017)</v>
          </cell>
          <cell r="D379" t="str">
            <v>ML</v>
          </cell>
          <cell r="E379">
            <v>17100</v>
          </cell>
        </row>
        <row r="380">
          <cell r="C380" t="str">
            <v xml:space="preserve">TUBERIA CONDUIT DE 3/4"EDB  </v>
          </cell>
          <cell r="D380" t="str">
            <v>ML</v>
          </cell>
          <cell r="E380">
            <v>1800</v>
          </cell>
        </row>
        <row r="381">
          <cell r="C381" t="str">
            <v xml:space="preserve">TUBERIA CONDUIT DE 4"EDB  </v>
          </cell>
          <cell r="D381" t="str">
            <v>ML</v>
          </cell>
          <cell r="E381">
            <v>38840</v>
          </cell>
        </row>
        <row r="382">
          <cell r="C382" t="str">
            <v xml:space="preserve">TUBERIA CONDUIT DE11/ 2"EDB  </v>
          </cell>
          <cell r="D382" t="str">
            <v>ML</v>
          </cell>
          <cell r="E382">
            <v>4300</v>
          </cell>
        </row>
        <row r="383">
          <cell r="C383" t="str">
            <v>Tuberia de acero al carbon SCH 40 Ø1"</v>
          </cell>
          <cell r="D383" t="str">
            <v>ML</v>
          </cell>
          <cell r="E383">
            <v>11649</v>
          </cell>
        </row>
        <row r="384">
          <cell r="C384" t="str">
            <v>Tuberia de acero al carbon SCH 40 Ø1/2"</v>
          </cell>
          <cell r="D384" t="str">
            <v>ML</v>
          </cell>
          <cell r="E384">
            <v>5918</v>
          </cell>
        </row>
        <row r="385">
          <cell r="C385" t="str">
            <v>Tuberia de acero al carbon SCH 40 Ø1-1/2"</v>
          </cell>
          <cell r="D385" t="str">
            <v>UND</v>
          </cell>
          <cell r="E385">
            <v>18876</v>
          </cell>
        </row>
        <row r="386">
          <cell r="C386" t="str">
            <v>Tuberia de acero al carbon SCH 40 Ø2"</v>
          </cell>
          <cell r="D386" t="str">
            <v>ML</v>
          </cell>
          <cell r="E386">
            <v>24920</v>
          </cell>
        </row>
        <row r="387">
          <cell r="C387" t="str">
            <v>Tuberia de acero al carbon SCH 40 Ø3"</v>
          </cell>
          <cell r="D387" t="str">
            <v>ML</v>
          </cell>
          <cell r="E387">
            <v>57908</v>
          </cell>
        </row>
        <row r="388">
          <cell r="C388" t="str">
            <v>Tuberia de acero al carbon SCH 40 Ø4"</v>
          </cell>
          <cell r="D388" t="str">
            <v>ML</v>
          </cell>
          <cell r="E388">
            <v>88000</v>
          </cell>
        </row>
        <row r="389">
          <cell r="C389" t="str">
            <v>TUBERIA DE COBRE AISLADA INDEPENDIENTE 1/4" X 1/2"</v>
          </cell>
          <cell r="D389" t="str">
            <v>UND</v>
          </cell>
          <cell r="E389">
            <v>44134</v>
          </cell>
        </row>
        <row r="390">
          <cell r="C390" t="str">
            <v>TUBERIA DE COBRE AISLADA INDEPENDIENTE 1/4" X 5/8"</v>
          </cell>
          <cell r="D390" t="str">
            <v>UND</v>
          </cell>
          <cell r="E390">
            <v>60000</v>
          </cell>
        </row>
        <row r="391">
          <cell r="C391" t="str">
            <v>TUBERIA DE COBRE AISLADA INDEPENDIENTE 3/8" X 3/4"</v>
          </cell>
          <cell r="D391" t="str">
            <v>UND</v>
          </cell>
          <cell r="E391">
            <v>65600</v>
          </cell>
        </row>
        <row r="392">
          <cell r="C392" t="str">
            <v>TUBERIA DE COBRE AISLADA INDEPENDIENTE 3/8" X 5/8"</v>
          </cell>
          <cell r="D392" t="str">
            <v>UND</v>
          </cell>
          <cell r="E392">
            <v>65571</v>
          </cell>
        </row>
        <row r="393">
          <cell r="C393" t="str">
            <v>TUBERIA DE COBRE AISLADA INDEPENDIENTE 3/8" X 7/8"</v>
          </cell>
          <cell r="D393" t="str">
            <v>UND</v>
          </cell>
          <cell r="E393">
            <v>94573</v>
          </cell>
        </row>
        <row r="394">
          <cell r="C394" t="str">
            <v>Tubería HDPE Ø 4" corrugada perforada</v>
          </cell>
          <cell r="D394" t="str">
            <v>ML</v>
          </cell>
          <cell r="E394">
            <v>19700</v>
          </cell>
        </row>
        <row r="395">
          <cell r="C395" t="str">
            <v>TUBERIA PVC  NOVAFORT 10"</v>
          </cell>
          <cell r="D395" t="str">
            <v>ML</v>
          </cell>
          <cell r="E395">
            <v>91050.5</v>
          </cell>
        </row>
        <row r="396">
          <cell r="C396" t="str">
            <v>TUBERIA PVC  NOVAFORT 12"</v>
          </cell>
          <cell r="D396" t="str">
            <v>ML</v>
          </cell>
          <cell r="E396">
            <v>118143.63636363637</v>
          </cell>
        </row>
        <row r="397">
          <cell r="C397" t="str">
            <v>TUBERIA PVC  NOVAFORT 24"</v>
          </cell>
          <cell r="D397" t="str">
            <v>ML</v>
          </cell>
          <cell r="E397">
            <v>962727.27</v>
          </cell>
        </row>
        <row r="398">
          <cell r="C398" t="str">
            <v>TUBERIA PVC  NOVAFORT 8"</v>
          </cell>
          <cell r="D398" t="str">
            <v>ML</v>
          </cell>
          <cell r="E398">
            <v>72000</v>
          </cell>
        </row>
        <row r="399">
          <cell r="C399" t="str">
            <v>TUBERIA PVC  PLASTICA 42"</v>
          </cell>
          <cell r="D399" t="str">
            <v>ML</v>
          </cell>
          <cell r="E399">
            <v>1428570</v>
          </cell>
        </row>
        <row r="400">
          <cell r="C400" t="str">
            <v>TUBERIA PVC PRES. 1/2"</v>
          </cell>
          <cell r="D400" t="str">
            <v>ML</v>
          </cell>
          <cell r="E400">
            <v>4000</v>
          </cell>
        </row>
        <row r="401">
          <cell r="C401" t="str">
            <v>TUBERIA PVC PRES. 1-1/2"</v>
          </cell>
          <cell r="D401" t="str">
            <v>ML</v>
          </cell>
          <cell r="E401">
            <v>12850</v>
          </cell>
        </row>
        <row r="402">
          <cell r="C402" t="str">
            <v>TUBERIA PVC PRES. 2"</v>
          </cell>
          <cell r="D402" t="str">
            <v>ML</v>
          </cell>
          <cell r="E402">
            <v>16474.62</v>
          </cell>
        </row>
        <row r="403">
          <cell r="C403" t="str">
            <v>TUBERIA PVC PRES. 2-1/2"</v>
          </cell>
          <cell r="D403" t="str">
            <v>ML</v>
          </cell>
          <cell r="E403">
            <v>26698.38</v>
          </cell>
        </row>
        <row r="404">
          <cell r="C404" t="str">
            <v>TUBERIA PVC PRES. 3"</v>
          </cell>
          <cell r="D404" t="str">
            <v>ML</v>
          </cell>
          <cell r="E404">
            <v>32800</v>
          </cell>
        </row>
        <row r="405">
          <cell r="C405" t="str">
            <v>TUBERIA PVC PRES. 3/4"</v>
          </cell>
          <cell r="D405" t="str">
            <v>ML</v>
          </cell>
          <cell r="E405">
            <v>5500</v>
          </cell>
        </row>
        <row r="406">
          <cell r="C406" t="str">
            <v>TUBERIA PVC SANT 2"</v>
          </cell>
          <cell r="D406" t="str">
            <v>ML</v>
          </cell>
          <cell r="E406">
            <v>15574.757281553397</v>
          </cell>
        </row>
        <row r="407">
          <cell r="C407" t="str">
            <v>TUBERIA PVC SANT 3"</v>
          </cell>
          <cell r="D407" t="str">
            <v>ML</v>
          </cell>
          <cell r="E407">
            <v>17923.883495145634</v>
          </cell>
        </row>
        <row r="408">
          <cell r="C408" t="str">
            <v>TUBERIA PVC SANT 4"</v>
          </cell>
          <cell r="D408" t="str">
            <v>ML</v>
          </cell>
          <cell r="E408">
            <v>20250</v>
          </cell>
        </row>
        <row r="409">
          <cell r="C409" t="str">
            <v>TUBERIA PVC TIPO NOVAFORT O SIMILAR 6"</v>
          </cell>
          <cell r="D409" t="str">
            <v>ML</v>
          </cell>
          <cell r="E409">
            <v>58192.600000000006</v>
          </cell>
        </row>
        <row r="410">
          <cell r="C410" t="str">
            <v>Tubería PVC U.M. Tipo Novafort D=160mm (6")</v>
          </cell>
          <cell r="D410" t="str">
            <v>ML</v>
          </cell>
          <cell r="E410">
            <v>32634.36</v>
          </cell>
        </row>
        <row r="411">
          <cell r="C411" t="str">
            <v>TUBERÍA VENT.  PVCL   Ø 3"</v>
          </cell>
          <cell r="D411" t="str">
            <v>ML</v>
          </cell>
          <cell r="E411">
            <v>21274.65</v>
          </cell>
        </row>
        <row r="412">
          <cell r="C412" t="str">
            <v>TUBO EMT DE 1/2</v>
          </cell>
          <cell r="D412" t="str">
            <v>ML</v>
          </cell>
          <cell r="E412">
            <v>4250</v>
          </cell>
        </row>
        <row r="413">
          <cell r="C413" t="str">
            <v>TUBO EMT DE 3/4</v>
          </cell>
          <cell r="D413" t="str">
            <v>ML</v>
          </cell>
          <cell r="E413">
            <v>5950</v>
          </cell>
        </row>
        <row r="414">
          <cell r="C414" t="str">
            <v>TUBO GALVANIADO 3/4</v>
          </cell>
          <cell r="D414" t="str">
            <v>ML</v>
          </cell>
          <cell r="E414">
            <v>9200</v>
          </cell>
        </row>
        <row r="415">
          <cell r="C415" t="str">
            <v>TUBO GALVANIZADO DE 4 PULGADAS</v>
          </cell>
          <cell r="D415" t="str">
            <v>UND</v>
          </cell>
          <cell r="E415">
            <v>748000</v>
          </cell>
        </row>
        <row r="416">
          <cell r="C416" t="str">
            <v>Tubo pres/21 PVC 4" UM RDE 21</v>
          </cell>
          <cell r="D416" t="str">
            <v>ML</v>
          </cell>
          <cell r="E416">
            <v>34800</v>
          </cell>
        </row>
        <row r="417">
          <cell r="C417" t="str">
            <v>TUBO SCH 40</v>
          </cell>
          <cell r="D417" t="str">
            <v>UND</v>
          </cell>
          <cell r="E417">
            <v>10200</v>
          </cell>
        </row>
        <row r="418">
          <cell r="C418" t="str">
            <v>UNION</v>
          </cell>
          <cell r="D418" t="str">
            <v>UND</v>
          </cell>
          <cell r="E418">
            <v>4800</v>
          </cell>
        </row>
        <row r="419">
          <cell r="C419" t="str">
            <v>Union antivibratoria 3"</v>
          </cell>
          <cell r="D419" t="str">
            <v>UND</v>
          </cell>
          <cell r="E419">
            <v>261800</v>
          </cell>
        </row>
        <row r="420">
          <cell r="C420" t="str">
            <v>UNION EMT 1/2</v>
          </cell>
          <cell r="D420" t="str">
            <v>UND</v>
          </cell>
          <cell r="E420">
            <v>425</v>
          </cell>
        </row>
        <row r="421">
          <cell r="C421" t="str">
            <v>UNION EMT 3/4</v>
          </cell>
          <cell r="D421" t="str">
            <v>UND</v>
          </cell>
          <cell r="E421">
            <v>595</v>
          </cell>
        </row>
        <row r="422">
          <cell r="C422" t="str">
            <v xml:space="preserve">Union excéntrica 3" a 2" </v>
          </cell>
          <cell r="D422" t="str">
            <v>UND</v>
          </cell>
          <cell r="E422">
            <v>245000</v>
          </cell>
        </row>
        <row r="423">
          <cell r="C423" t="str">
            <v>Unión PVC-P U.M. 4"</v>
          </cell>
          <cell r="D423" t="str">
            <v>UND</v>
          </cell>
          <cell r="E423">
            <v>51289</v>
          </cell>
        </row>
        <row r="424">
          <cell r="C424" t="str">
            <v xml:space="preserve">UNIONES DE 4 PULGADAS </v>
          </cell>
          <cell r="D424" t="str">
            <v>UND</v>
          </cell>
          <cell r="E424">
            <v>22000</v>
          </cell>
        </row>
        <row r="425">
          <cell r="C425" t="str">
            <v>UPS DE 7KVA BIFASICA</v>
          </cell>
          <cell r="D425" t="str">
            <v>UND</v>
          </cell>
          <cell r="E425">
            <v>8252700.4950000001</v>
          </cell>
        </row>
        <row r="426">
          <cell r="C426" t="str">
            <v>Valvula - Cheque cortina ranurado 2" ; incluye accesorios</v>
          </cell>
          <cell r="D426" t="str">
            <v>UND</v>
          </cell>
          <cell r="E426">
            <v>695556</v>
          </cell>
        </row>
        <row r="427">
          <cell r="C427" t="str">
            <v>Valvula - O S &amp; Y 4"</v>
          </cell>
          <cell r="D427" t="str">
            <v>UND</v>
          </cell>
          <cell r="E427">
            <v>1079092</v>
          </cell>
        </row>
        <row r="428">
          <cell r="C428" t="str">
            <v>Valvula - Siamesa O S &amp; Y 4"</v>
          </cell>
          <cell r="D428" t="str">
            <v>UND</v>
          </cell>
          <cell r="E428">
            <v>2694000</v>
          </cell>
        </row>
        <row r="429">
          <cell r="C429" t="str">
            <v>Válvula 3" brida</v>
          </cell>
          <cell r="D429" t="str">
            <v>UND</v>
          </cell>
          <cell r="E429">
            <v>623560</v>
          </cell>
        </row>
        <row r="430">
          <cell r="C430" t="str">
            <v>Válvula angular de drenaje y prueba 1-1/ 2"</v>
          </cell>
          <cell r="D430" t="str">
            <v>UND</v>
          </cell>
          <cell r="E430">
            <v>1285350</v>
          </cell>
        </row>
        <row r="431">
          <cell r="C431" t="str">
            <v>VALVULA CHEQUE 3"</v>
          </cell>
          <cell r="D431" t="str">
            <v>UND</v>
          </cell>
          <cell r="E431">
            <v>290062</v>
          </cell>
        </row>
        <row r="432">
          <cell r="C432" t="str">
            <v>Válvula de admisión y expulsión de aire</v>
          </cell>
          <cell r="D432" t="str">
            <v>UND</v>
          </cell>
          <cell r="E432">
            <v>385000</v>
          </cell>
        </row>
        <row r="433">
          <cell r="C433" t="str">
            <v>Valvula de cheque 3"</v>
          </cell>
          <cell r="D433" t="str">
            <v>UND</v>
          </cell>
          <cell r="E433">
            <v>704220</v>
          </cell>
        </row>
        <row r="434">
          <cell r="C434" t="str">
            <v>Válvula mariposa indicadora de posición 1-1/2"</v>
          </cell>
          <cell r="D434" t="str">
            <v>UND</v>
          </cell>
          <cell r="E434">
            <v>650000</v>
          </cell>
        </row>
        <row r="435">
          <cell r="C435" t="str">
            <v>Válvula mariposa indicadora de posición 2"</v>
          </cell>
          <cell r="D435" t="str">
            <v>UND</v>
          </cell>
          <cell r="E435">
            <v>805035</v>
          </cell>
        </row>
        <row r="436">
          <cell r="C436" t="str">
            <v>VARA (MADERA) 4X4cms - LARGO 3mts</v>
          </cell>
          <cell r="D436" t="str">
            <v>UND</v>
          </cell>
          <cell r="E436">
            <v>5000</v>
          </cell>
        </row>
        <row r="437">
          <cell r="C437" t="str">
            <v>VARILLA DE COBRE 2.4 MTR POR 5/8 DE DIAMETRO</v>
          </cell>
          <cell r="D437" t="str">
            <v>UND</v>
          </cell>
          <cell r="E437">
            <v>161500</v>
          </cell>
        </row>
        <row r="438">
          <cell r="C438" t="str">
            <v>VARILLON 2.0X1.0CM 3M</v>
          </cell>
          <cell r="D438" t="str">
            <v>UND</v>
          </cell>
          <cell r="E438">
            <v>2000</v>
          </cell>
        </row>
        <row r="439">
          <cell r="C439" t="str">
            <v>VENTANA SENCILLA CAL. 18 + VIDRIO 5 MM</v>
          </cell>
          <cell r="D439" t="str">
            <v>M2</v>
          </cell>
          <cell r="E439">
            <v>175539</v>
          </cell>
        </row>
        <row r="440">
          <cell r="C440" t="str">
            <v>VENTILADOR DE TECHO</v>
          </cell>
          <cell r="D440" t="str">
            <v>UND</v>
          </cell>
          <cell r="E440">
            <v>381653.85</v>
          </cell>
        </row>
        <row r="441">
          <cell r="C441" t="str">
            <v>VENTILADORES DE EXTRACCION CAJA DE VENTILACION 1200 CFM</v>
          </cell>
          <cell r="D441" t="str">
            <v>UND</v>
          </cell>
          <cell r="E441">
            <v>1498038</v>
          </cell>
        </row>
        <row r="442">
          <cell r="C442" t="str">
            <v>YESO CORRIENTE</v>
          </cell>
          <cell r="D442" t="str">
            <v>BULTO</v>
          </cell>
          <cell r="E442">
            <v>25575</v>
          </cell>
        </row>
        <row r="448">
          <cell r="C448" t="str">
            <v>AYUDANTE</v>
          </cell>
          <cell r="D448" t="str">
            <v>JORNAL</v>
          </cell>
          <cell r="E448">
            <v>66000</v>
          </cell>
        </row>
        <row r="449">
          <cell r="C449" t="str">
            <v>OFICIAL</v>
          </cell>
          <cell r="D449" t="str">
            <v>JORNAL</v>
          </cell>
          <cell r="E449">
            <v>87080</v>
          </cell>
        </row>
        <row r="450">
          <cell r="C450" t="str">
            <v>AYUDANTE PINTURA</v>
          </cell>
          <cell r="D450" t="str">
            <v>JORNAL</v>
          </cell>
          <cell r="E450">
            <v>74560</v>
          </cell>
        </row>
        <row r="451">
          <cell r="C451" t="str">
            <v>OFICIAL PINTURA</v>
          </cell>
          <cell r="D451" t="str">
            <v>JORNAL</v>
          </cell>
          <cell r="E451">
            <v>106000</v>
          </cell>
        </row>
        <row r="452">
          <cell r="C452" t="str">
            <v>AYUDANTE INSTALACIONES</v>
          </cell>
          <cell r="D452" t="str">
            <v>JORNAL</v>
          </cell>
          <cell r="E452">
            <v>80500</v>
          </cell>
        </row>
        <row r="453">
          <cell r="C453" t="str">
            <v>OFICIAL INSTALACIONES</v>
          </cell>
          <cell r="D453" t="str">
            <v>JORNAL</v>
          </cell>
          <cell r="E453">
            <v>111000</v>
          </cell>
        </row>
        <row r="454">
          <cell r="C454" t="str">
            <v>CADENERO (Incluidas prestaciones, viajes y viaticos)</v>
          </cell>
          <cell r="D454" t="str">
            <v>JORNAL</v>
          </cell>
          <cell r="E454">
            <v>103333.33333333333</v>
          </cell>
        </row>
        <row r="455">
          <cell r="C455" t="str">
            <v>TOPOGRAFO (Incluidas pestaciones, viajes y viaticos)</v>
          </cell>
          <cell r="D455" t="str">
            <v>JORNAL</v>
          </cell>
          <cell r="E455">
            <v>128333.33333333333</v>
          </cell>
        </row>
        <row r="456">
          <cell r="C456" t="str">
            <v>INGENIERO ESPECIALISTA</v>
          </cell>
          <cell r="D456" t="str">
            <v>JORNAL</v>
          </cell>
          <cell r="E456">
            <v>637500</v>
          </cell>
        </row>
        <row r="457">
          <cell r="C457" t="str">
            <v>TOPOGRAFO</v>
          </cell>
          <cell r="D457" t="str">
            <v>JORNAL</v>
          </cell>
          <cell r="E457">
            <v>222000</v>
          </cell>
        </row>
        <row r="462">
          <cell r="C462" t="str">
            <v>HERRAMIENTA MENOR</v>
          </cell>
          <cell r="D462" t="str">
            <v>GLB</v>
          </cell>
          <cell r="E462">
            <v>1</v>
          </cell>
        </row>
        <row r="463">
          <cell r="C463" t="str">
            <v>CARROTANQUE</v>
          </cell>
          <cell r="D463" t="str">
            <v>DÍA</v>
          </cell>
          <cell r="E463">
            <v>600000</v>
          </cell>
        </row>
        <row r="464">
          <cell r="C464" t="str">
            <v>CAMIÓN GRÚA</v>
          </cell>
          <cell r="D464" t="str">
            <v>DÍA</v>
          </cell>
          <cell r="E464">
            <v>800000</v>
          </cell>
        </row>
        <row r="465">
          <cell r="C465" t="str">
            <v>ANDAMIO METALICO TUBO CAL. 116 11/4 SECC 1.50X1.50</v>
          </cell>
          <cell r="D465" t="str">
            <v>DÍA</v>
          </cell>
          <cell r="E465">
            <v>3500</v>
          </cell>
        </row>
        <row r="466">
          <cell r="C466" t="str">
            <v>COMPRESOR PINTURA</v>
          </cell>
          <cell r="D466" t="str">
            <v>DÍA</v>
          </cell>
          <cell r="E466">
            <v>145000</v>
          </cell>
        </row>
        <row r="467">
          <cell r="C467" t="str">
            <v>EQUIPO DE TRABAJO LINEA VIVA</v>
          </cell>
          <cell r="D467" t="str">
            <v>DÍA</v>
          </cell>
          <cell r="E467">
            <v>4760000</v>
          </cell>
        </row>
        <row r="468">
          <cell r="C468" t="str">
            <v>EQUIPO DE TRABAJO EN ALTURAS</v>
          </cell>
          <cell r="D468" t="str">
            <v>DÍA</v>
          </cell>
          <cell r="E468">
            <v>85000</v>
          </cell>
        </row>
        <row r="469">
          <cell r="C469" t="str">
            <v>EQUIPO DE TOPOGRAFIA (ALQUILER CALIBRADO)</v>
          </cell>
          <cell r="D469" t="str">
            <v>DÍA</v>
          </cell>
          <cell r="E469">
            <v>28333.33</v>
          </cell>
        </row>
        <row r="470">
          <cell r="C470" t="str">
            <v>EQUIPO DE SOLDADURA ELECTRICA 220 AMP</v>
          </cell>
          <cell r="D470" t="str">
            <v>DÍA</v>
          </cell>
          <cell r="E470">
            <v>25520</v>
          </cell>
        </row>
        <row r="471">
          <cell r="C471" t="str">
            <v>FROMALETA PARA CONCRETO A LA VISTA</v>
          </cell>
          <cell r="D471" t="str">
            <v>DÍA</v>
          </cell>
          <cell r="E471">
            <v>33650</v>
          </cell>
        </row>
        <row r="472">
          <cell r="C472" t="str">
            <v>FORMALETA PARA MURO DE CONTENCION EN CONCRETO A LA VISTA INCLUYE ACCESORIOS</v>
          </cell>
          <cell r="D472" t="str">
            <v>DÍA</v>
          </cell>
          <cell r="E472">
            <v>57600</v>
          </cell>
        </row>
        <row r="473">
          <cell r="C473" t="str">
            <v>GRÚA</v>
          </cell>
          <cell r="D473" t="str">
            <v>DÍA</v>
          </cell>
          <cell r="E473">
            <v>1275000</v>
          </cell>
        </row>
        <row r="474">
          <cell r="C474" t="str">
            <v>MAQUINA DOBLADORA PORTATIL PARA FABRICACION DE TEJA STANDING SEAM SIN TRASLAPO</v>
          </cell>
          <cell r="D474" t="str">
            <v>DÍA</v>
          </cell>
          <cell r="E474">
            <v>300000</v>
          </cell>
        </row>
        <row r="475">
          <cell r="C475" t="str">
            <v>MARTILLO NEUMATICO</v>
          </cell>
          <cell r="D475" t="str">
            <v>DÍA</v>
          </cell>
          <cell r="E475">
            <v>480000</v>
          </cell>
        </row>
        <row r="476">
          <cell r="C476" t="str">
            <v>MEZCLADORA DE CONCRETO 1BTL</v>
          </cell>
          <cell r="D476" t="str">
            <v>DÍA</v>
          </cell>
          <cell r="E476">
            <v>45000</v>
          </cell>
        </row>
        <row r="477">
          <cell r="C477" t="str">
            <v>MONTACARGAS</v>
          </cell>
          <cell r="D477" t="str">
            <v>DÍA</v>
          </cell>
          <cell r="E477">
            <v>840000</v>
          </cell>
        </row>
        <row r="478">
          <cell r="C478" t="str">
            <v>RETROEXCAVADORA DE LLANTA</v>
          </cell>
          <cell r="D478" t="str">
            <v>DÍA</v>
          </cell>
          <cell r="E478">
            <v>740800</v>
          </cell>
        </row>
        <row r="479">
          <cell r="C479" t="str">
            <v>SECCION DE ANDAMIOS</v>
          </cell>
          <cell r="D479" t="str">
            <v>DÍA</v>
          </cell>
          <cell r="E479">
            <v>3000</v>
          </cell>
        </row>
        <row r="480">
          <cell r="C480" t="str">
            <v>VIBROCOMPACTADOR O RANA</v>
          </cell>
          <cell r="D480" t="str">
            <v>DÍA</v>
          </cell>
          <cell r="E480">
            <v>364000</v>
          </cell>
        </row>
        <row r="481">
          <cell r="C481" t="str">
            <v>VIBRADOR DE CONCRETO A GASOLINA</v>
          </cell>
          <cell r="D481" t="str">
            <v>DÍA</v>
          </cell>
          <cell r="E481">
            <v>54500</v>
          </cell>
        </row>
        <row r="486">
          <cell r="C486" t="str">
            <v>TRANSPORTE DE MATERIAL HASTA ESCOMBRERA (INCLUYE DERECHO A BOTADERO)</v>
          </cell>
          <cell r="D486" t="str">
            <v>M3/KM</v>
          </cell>
          <cell r="E486">
            <v>2600</v>
          </cell>
        </row>
        <row r="487">
          <cell r="C487" t="str">
            <v>CAMIONETA PARA TRANSPORTE EQUIPO HUMANO Y EQUIPOS DE TOPOGRAFÍA</v>
          </cell>
          <cell r="D487" t="str">
            <v>DÍA</v>
          </cell>
          <cell r="E487">
            <v>85000</v>
          </cell>
        </row>
        <row r="488">
          <cell r="C488" t="str">
            <v>VOLQUETA</v>
          </cell>
          <cell r="D488" t="str">
            <v>DÍA</v>
          </cell>
          <cell r="E488">
            <v>464000</v>
          </cell>
        </row>
        <row r="489">
          <cell r="C489" t="str">
            <v>TRANSPORTE SUMINISTRO ELÉCTRICO</v>
          </cell>
          <cell r="D489" t="str">
            <v>DÍA</v>
          </cell>
          <cell r="E489">
            <v>595000</v>
          </cell>
        </row>
        <row r="490">
          <cell r="C490" t="str">
            <v>TRANSPORTE DE AGREGADOS</v>
          </cell>
          <cell r="D490" t="str">
            <v>M3/KM</v>
          </cell>
          <cell r="E490">
            <v>2600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resupuesto remoción de derrumb"/>
      <sheetName val="Insum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O GRAL"/>
      <sheetName val="PRES-1"/>
      <sheetName val="LISTADO PRECIOS"/>
      <sheetName val="INSUMOS"/>
      <sheetName val="AN.TRF.VLQ"/>
      <sheetName val="MO"/>
      <sheetName val="CUADRILLAS MANO DE OBRA"/>
      <sheetName val="Fact Prestac"/>
      <sheetName val="AIU BILBAO"/>
      <sheetName val="INTERVENTORIA"/>
      <sheetName val="Fact Mult"/>
      <sheetName val="SUELDOS"/>
      <sheetName val="1B"/>
      <sheetName val="2B"/>
      <sheetName val="3B"/>
      <sheetName val="4B"/>
      <sheetName val="5B"/>
      <sheetName val="6B"/>
      <sheetName val="7B"/>
      <sheetName val="8B"/>
      <sheetName val="5.A"/>
      <sheetName val="14"/>
      <sheetName val="15"/>
      <sheetName val="18"/>
      <sheetName val="19"/>
      <sheetName val="20"/>
      <sheetName val="34"/>
      <sheetName val="35"/>
      <sheetName val="36"/>
      <sheetName val="39"/>
      <sheetName val="58"/>
      <sheetName val="121"/>
      <sheetName val="121A"/>
      <sheetName val="122"/>
      <sheetName val="124"/>
      <sheetName val="140"/>
      <sheetName val="141"/>
      <sheetName val="143"/>
      <sheetName val="144"/>
      <sheetName val="147"/>
      <sheetName val="148"/>
      <sheetName val="152"/>
      <sheetName val="153"/>
      <sheetName val="154"/>
      <sheetName val="155"/>
      <sheetName val="156"/>
      <sheetName val="157"/>
      <sheetName val="161"/>
      <sheetName val="162"/>
      <sheetName val="201"/>
      <sheetName val="202"/>
      <sheetName val="203"/>
      <sheetName val="206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306"/>
      <sheetName val="307"/>
      <sheetName val="357"/>
      <sheetName val="358"/>
      <sheetName val="360"/>
      <sheetName val="361"/>
      <sheetName val="362"/>
      <sheetName val="363"/>
      <sheetName val="364"/>
      <sheetName val="365"/>
      <sheetName val="366"/>
      <sheetName val="375"/>
      <sheetName val="DESC PRESTACIONES SOCIALES"/>
    </sheetNames>
    <sheetDataSet>
      <sheetData sheetId="0"/>
      <sheetData sheetId="1"/>
      <sheetData sheetId="2"/>
      <sheetData sheetId="3">
        <row r="1">
          <cell r="A1" t="str">
            <v>LISTA DE INSUMOS</v>
          </cell>
          <cell r="B1">
            <v>0</v>
          </cell>
          <cell r="C1">
            <v>0</v>
          </cell>
          <cell r="D1">
            <v>0</v>
          </cell>
        </row>
        <row r="2">
          <cell r="A2" t="str">
            <v>CODIGO</v>
          </cell>
          <cell r="B2" t="str">
            <v>DESCRIPCION</v>
          </cell>
          <cell r="C2" t="str">
            <v>UNIDAD</v>
          </cell>
          <cell r="D2" t="str">
            <v>VALOR UNITARIO</v>
          </cell>
        </row>
        <row r="3">
          <cell r="A3" t="str">
            <v>MATERIALES</v>
          </cell>
          <cell r="B3">
            <v>0</v>
          </cell>
          <cell r="C3">
            <v>0</v>
          </cell>
          <cell r="D3">
            <v>0</v>
          </cell>
        </row>
        <row r="4">
          <cell r="A4">
            <v>1.1000000000000001</v>
          </cell>
          <cell r="B4" t="str">
            <v xml:space="preserve">Mortero 1:4 </v>
          </cell>
          <cell r="C4" t="str">
            <v>M3</v>
          </cell>
          <cell r="D4">
            <v>602934</v>
          </cell>
        </row>
        <row r="5">
          <cell r="A5">
            <v>1.2</v>
          </cell>
          <cell r="B5" t="str">
            <v>Mezcla Concreto 1:2:3 3000 PSI-21.0 Mpa</v>
          </cell>
          <cell r="C5" t="str">
            <v>M3</v>
          </cell>
          <cell r="D5">
            <v>632004</v>
          </cell>
        </row>
        <row r="6">
          <cell r="A6">
            <v>1.3</v>
          </cell>
          <cell r="B6" t="str">
            <v>Mezcla Concreto 2000 PSI-14.0 Mpa</v>
          </cell>
          <cell r="C6" t="str">
            <v>M3</v>
          </cell>
          <cell r="D6">
            <v>582454</v>
          </cell>
        </row>
        <row r="7">
          <cell r="A7">
            <v>1.4</v>
          </cell>
          <cell r="B7" t="str">
            <v xml:space="preserve">Mortero 1:6 </v>
          </cell>
          <cell r="C7" t="str">
            <v>M3</v>
          </cell>
          <cell r="D7">
            <v>534527</v>
          </cell>
        </row>
        <row r="8">
          <cell r="A8">
            <v>1.5</v>
          </cell>
          <cell r="B8" t="str">
            <v>Mezcla Concreto 2500 PSI-17.0 Mpa</v>
          </cell>
          <cell r="C8" t="str">
            <v>M3</v>
          </cell>
          <cell r="D8">
            <v>601404</v>
          </cell>
        </row>
        <row r="9">
          <cell r="A9">
            <v>1.6</v>
          </cell>
          <cell r="B9" t="str">
            <v>Mezcla Concreto 1:2:2 4000 PSI-28.0 Mpa</v>
          </cell>
          <cell r="C9" t="str">
            <v>M3</v>
          </cell>
          <cell r="D9">
            <v>675304</v>
          </cell>
        </row>
        <row r="10">
          <cell r="A10">
            <v>1.7</v>
          </cell>
          <cell r="B10" t="str">
            <v>Mezcla Concreto Impermeabilizado 1:2:2 4000 PSI-28.0 Mpa123</v>
          </cell>
          <cell r="C10" t="str">
            <v>M3</v>
          </cell>
          <cell r="D10">
            <v>700544</v>
          </cell>
        </row>
        <row r="11">
          <cell r="A11">
            <v>1.8</v>
          </cell>
          <cell r="B11" t="str">
            <v>Mezcla Concreto Impermeabilizado 1:2:3 3000 PSI-21.0 Mpa</v>
          </cell>
          <cell r="C11" t="str">
            <v>M3</v>
          </cell>
          <cell r="D11">
            <v>651235</v>
          </cell>
        </row>
        <row r="12">
          <cell r="A12">
            <v>1</v>
          </cell>
          <cell r="B12" t="str">
            <v>ACERO 60000 PSI</v>
          </cell>
          <cell r="C12" t="str">
            <v>KG</v>
          </cell>
          <cell r="D12">
            <v>2659.65</v>
          </cell>
        </row>
        <row r="13">
          <cell r="A13">
            <v>2</v>
          </cell>
          <cell r="B13" t="str">
            <v>ACERO DE REFUERZO PDR 60</v>
          </cell>
          <cell r="C13" t="str">
            <v>KG</v>
          </cell>
          <cell r="D13">
            <v>2659.65</v>
          </cell>
        </row>
        <row r="14">
          <cell r="A14">
            <v>3</v>
          </cell>
          <cell r="B14" t="str">
            <v>ADHESIVO EPOXICO</v>
          </cell>
          <cell r="C14" t="str">
            <v>GLN</v>
          </cell>
          <cell r="D14">
            <v>406496</v>
          </cell>
        </row>
        <row r="15">
          <cell r="A15">
            <v>4</v>
          </cell>
          <cell r="B15" t="str">
            <v>AGUA</v>
          </cell>
          <cell r="C15" t="str">
            <v>LT</v>
          </cell>
          <cell r="D15">
            <v>50</v>
          </cell>
        </row>
        <row r="16">
          <cell r="A16">
            <v>5</v>
          </cell>
          <cell r="B16" t="str">
            <v>ALAMBRE NEGRO</v>
          </cell>
          <cell r="C16" t="str">
            <v>KG</v>
          </cell>
          <cell r="D16">
            <v>2676</v>
          </cell>
        </row>
        <row r="17">
          <cell r="A17">
            <v>6</v>
          </cell>
          <cell r="B17" t="str">
            <v>ANTISOL ROJO</v>
          </cell>
          <cell r="C17" t="str">
            <v>KG</v>
          </cell>
          <cell r="D17">
            <v>11305</v>
          </cell>
        </row>
        <row r="18">
          <cell r="A18">
            <v>7</v>
          </cell>
          <cell r="B18" t="str">
            <v>ARENA</v>
          </cell>
          <cell r="C18" t="str">
            <v>M3</v>
          </cell>
          <cell r="D18">
            <v>40000</v>
          </cell>
        </row>
        <row r="19">
          <cell r="A19">
            <v>8</v>
          </cell>
          <cell r="B19" t="str">
            <v>ARENA LAVADA DE RIO</v>
          </cell>
          <cell r="C19" t="str">
            <v>M3</v>
          </cell>
          <cell r="D19">
            <v>40000</v>
          </cell>
        </row>
        <row r="20">
          <cell r="A20">
            <v>9</v>
          </cell>
          <cell r="B20" t="str">
            <v>BARRAS DE UNION DE ACERO CORRUGADO 1/2"</v>
          </cell>
          <cell r="C20" t="str">
            <v>KG</v>
          </cell>
          <cell r="D20">
            <v>2098.3333333333335</v>
          </cell>
        </row>
        <row r="21">
          <cell r="A21">
            <v>10</v>
          </cell>
          <cell r="B21" t="str">
            <v>BASE GRANULAR BG (NORMA ET-2005 IDU)</v>
          </cell>
          <cell r="C21" t="str">
            <v>M3</v>
          </cell>
          <cell r="D21">
            <v>50000</v>
          </cell>
        </row>
        <row r="22">
          <cell r="A22">
            <v>11</v>
          </cell>
          <cell r="B22" t="str">
            <v>BASE PARA POZO D=170CM  E=20CM PREFABRICADA</v>
          </cell>
          <cell r="C22" t="str">
            <v>M</v>
          </cell>
          <cell r="D22">
            <v>962115</v>
          </cell>
        </row>
        <row r="23">
          <cell r="A23">
            <v>12</v>
          </cell>
          <cell r="B23" t="str">
            <v>CEMENTO GRIS</v>
          </cell>
          <cell r="C23" t="str">
            <v>KG</v>
          </cell>
          <cell r="D23">
            <v>570</v>
          </cell>
        </row>
        <row r="24">
          <cell r="A24">
            <v>13</v>
          </cell>
          <cell r="B24" t="str">
            <v>CINTA MÉTRICA METÁLICA</v>
          </cell>
          <cell r="C24" t="str">
            <v>M</v>
          </cell>
          <cell r="D24">
            <v>2336.3666666666668</v>
          </cell>
        </row>
        <row r="25">
          <cell r="A25">
            <v>14</v>
          </cell>
          <cell r="B25" t="str">
            <v xml:space="preserve">CINTA DE SEÑALIZACIÓN </v>
          </cell>
          <cell r="C25" t="str">
            <v>M</v>
          </cell>
          <cell r="D25">
            <v>149</v>
          </cell>
        </row>
        <row r="26">
          <cell r="A26">
            <v>15</v>
          </cell>
          <cell r="B26" t="str">
            <v>CIZALLA</v>
          </cell>
          <cell r="C26" t="str">
            <v>H</v>
          </cell>
          <cell r="D26">
            <v>575</v>
          </cell>
        </row>
        <row r="27">
          <cell r="A27">
            <v>16</v>
          </cell>
          <cell r="B27" t="str">
            <v>CODO 45° 6" PEAD ALC</v>
          </cell>
          <cell r="C27" t="str">
            <v>UN</v>
          </cell>
          <cell r="D27">
            <v>49640.85</v>
          </cell>
        </row>
        <row r="28">
          <cell r="A28">
            <v>17</v>
          </cell>
          <cell r="B28" t="str">
            <v>CODO 90° 6" PEAD ALC</v>
          </cell>
          <cell r="C28" t="str">
            <v>UN</v>
          </cell>
          <cell r="D28">
            <v>56911.75</v>
          </cell>
        </row>
        <row r="29">
          <cell r="A29">
            <v>18</v>
          </cell>
          <cell r="B29" t="str">
            <v>CONCRETO F'C 14 MPA MEZCLADO EN OBRA</v>
          </cell>
          <cell r="C29" t="str">
            <v>M3</v>
          </cell>
          <cell r="D29">
            <v>284982</v>
          </cell>
        </row>
        <row r="30">
          <cell r="A30">
            <v>19</v>
          </cell>
          <cell r="B30" t="str">
            <v>CONCRETO F'C 21 MPA (210 KG/CM2) MEZCLADO EN OBRA</v>
          </cell>
          <cell r="C30" t="str">
            <v>M3</v>
          </cell>
          <cell r="D30">
            <v>330356</v>
          </cell>
        </row>
        <row r="31">
          <cell r="A31">
            <v>20</v>
          </cell>
          <cell r="B31" t="str">
            <v>ESLINGAS</v>
          </cell>
          <cell r="C31" t="str">
            <v>UN</v>
          </cell>
          <cell r="D31">
            <v>180000</v>
          </cell>
        </row>
        <row r="32">
          <cell r="A32">
            <v>21</v>
          </cell>
          <cell r="B32" t="str">
            <v>ESTACA DE MADERA</v>
          </cell>
          <cell r="C32" t="str">
            <v>UN</v>
          </cell>
          <cell r="D32">
            <v>1281</v>
          </cell>
        </row>
        <row r="33">
          <cell r="A33">
            <v>22</v>
          </cell>
          <cell r="B33" t="str">
            <v>ESTROBOS</v>
          </cell>
          <cell r="C33" t="str">
            <v>UN</v>
          </cell>
          <cell r="D33">
            <v>250000</v>
          </cell>
        </row>
        <row r="34">
          <cell r="A34">
            <v>23</v>
          </cell>
          <cell r="B34" t="str">
            <v>FORMALETA ANCLAJE</v>
          </cell>
          <cell r="C34" t="str">
            <v>M2</v>
          </cell>
          <cell r="D34">
            <v>6000</v>
          </cell>
        </row>
        <row r="35">
          <cell r="A35">
            <v>24</v>
          </cell>
          <cell r="B35" t="str">
            <v>FORMALETA CAJA</v>
          </cell>
          <cell r="C35" t="str">
            <v>M2</v>
          </cell>
          <cell r="D35">
            <v>12770</v>
          </cell>
        </row>
        <row r="36">
          <cell r="A36">
            <v>25</v>
          </cell>
          <cell r="B36" t="str">
            <v>FORMALETA EN MADERA</v>
          </cell>
          <cell r="C36" t="str">
            <v>M3</v>
          </cell>
          <cell r="D36">
            <v>213834</v>
          </cell>
        </row>
        <row r="37">
          <cell r="A37">
            <v>26</v>
          </cell>
          <cell r="B37" t="str">
            <v>GRAVA 1/2"</v>
          </cell>
          <cell r="C37" t="str">
            <v>M3</v>
          </cell>
          <cell r="D37">
            <v>90000</v>
          </cell>
        </row>
        <row r="38">
          <cell r="A38">
            <v>27</v>
          </cell>
          <cell r="B38" t="str">
            <v>GRAVILLA</v>
          </cell>
          <cell r="C38" t="str">
            <v>M3</v>
          </cell>
          <cell r="D38">
            <v>90000</v>
          </cell>
        </row>
        <row r="39">
          <cell r="A39">
            <v>28</v>
          </cell>
          <cell r="B39" t="str">
            <v>HERRAMIENTA MENOR</v>
          </cell>
          <cell r="C39" t="str">
            <v>%MO</v>
          </cell>
          <cell r="D39">
            <v>0</v>
          </cell>
        </row>
        <row r="40">
          <cell r="A40">
            <v>29</v>
          </cell>
          <cell r="B40" t="str">
            <v>INSERTA TEE 15" X6" PEAD ALC</v>
          </cell>
          <cell r="C40" t="str">
            <v>UN</v>
          </cell>
          <cell r="D40">
            <v>182087.85</v>
          </cell>
        </row>
        <row r="41">
          <cell r="A41">
            <v>30</v>
          </cell>
          <cell r="B41" t="str">
            <v>INSERTA TEE 24"X6" PEAD ALC</v>
          </cell>
          <cell r="C41" t="str">
            <v>UN</v>
          </cell>
          <cell r="D41">
            <v>200749.43</v>
          </cell>
        </row>
        <row r="42">
          <cell r="A42">
            <v>31</v>
          </cell>
          <cell r="B42" t="str">
            <v>LAMINA METALICA</v>
          </cell>
          <cell r="C42" t="str">
            <v>UN</v>
          </cell>
          <cell r="D42">
            <v>4000</v>
          </cell>
        </row>
        <row r="43">
          <cell r="A43">
            <v>32</v>
          </cell>
          <cell r="B43" t="str">
            <v xml:space="preserve">LIMPIADOR  </v>
          </cell>
          <cell r="C43" t="str">
            <v>GL</v>
          </cell>
          <cell r="D43">
            <v>53550</v>
          </cell>
        </row>
        <row r="44">
          <cell r="A44">
            <v>33</v>
          </cell>
          <cell r="B44" t="str">
            <v>LONA VERDE</v>
          </cell>
          <cell r="C44" t="str">
            <v>M</v>
          </cell>
          <cell r="D44">
            <v>1959</v>
          </cell>
        </row>
        <row r="45">
          <cell r="A45">
            <v>34</v>
          </cell>
          <cell r="B45" t="str">
            <v>LUBRICANTE (500 G)</v>
          </cell>
          <cell r="C45" t="str">
            <v>UN</v>
          </cell>
          <cell r="D45">
            <v>22705</v>
          </cell>
        </row>
        <row r="46">
          <cell r="A46">
            <v>35</v>
          </cell>
          <cell r="B46" t="str">
            <v>MORTERO 1:6</v>
          </cell>
          <cell r="C46" t="str">
            <v>M3</v>
          </cell>
          <cell r="D46">
            <v>235663</v>
          </cell>
        </row>
        <row r="47">
          <cell r="A47">
            <v>36</v>
          </cell>
          <cell r="B47" t="str">
            <v>PASADORES DE ACERO LISO 1 1/4"</v>
          </cell>
          <cell r="C47" t="str">
            <v>KG</v>
          </cell>
          <cell r="D47">
            <v>2117.0282708744244</v>
          </cell>
        </row>
        <row r="48">
          <cell r="A48">
            <v>37</v>
          </cell>
          <cell r="B48" t="str">
            <v>PERFIL METALICO</v>
          </cell>
          <cell r="C48" t="str">
            <v>M</v>
          </cell>
          <cell r="D48">
            <v>2000</v>
          </cell>
        </row>
        <row r="49">
          <cell r="A49">
            <v>38</v>
          </cell>
          <cell r="B49" t="str">
            <v xml:space="preserve">PLACA CUBIERTA POZO D=170CM-E=20CM--27,6MPA-4000PSI </v>
          </cell>
          <cell r="C49" t="str">
            <v>M</v>
          </cell>
          <cell r="D49">
            <v>1012809</v>
          </cell>
        </row>
        <row r="50">
          <cell r="A50">
            <v>39</v>
          </cell>
          <cell r="B50" t="str">
            <v>PUNTAL SECCIÓN 0.10 X 0.20 M LONG. 3 M</v>
          </cell>
          <cell r="C50" t="str">
            <v>M</v>
          </cell>
          <cell r="D50">
            <v>9666.6666666666661</v>
          </cell>
        </row>
        <row r="51">
          <cell r="A51">
            <v>40</v>
          </cell>
          <cell r="B51" t="str">
            <v>PUNTILLA 1`` - 4``</v>
          </cell>
          <cell r="C51" t="str">
            <v>KG</v>
          </cell>
          <cell r="D51">
            <v>4190</v>
          </cell>
        </row>
        <row r="52">
          <cell r="A52">
            <v>41</v>
          </cell>
          <cell r="B52" t="str">
            <v>RECEBO</v>
          </cell>
          <cell r="C52" t="str">
            <v>M3</v>
          </cell>
          <cell r="D52">
            <v>25000</v>
          </cell>
        </row>
        <row r="53">
          <cell r="A53">
            <v>42</v>
          </cell>
          <cell r="B53" t="str">
            <v>REPISA 0.05X0.10X3 M</v>
          </cell>
          <cell r="C53" t="str">
            <v>UN</v>
          </cell>
          <cell r="D53">
            <v>8139</v>
          </cell>
        </row>
        <row r="54">
          <cell r="A54">
            <v>43</v>
          </cell>
          <cell r="B54" t="str">
            <v>SECCION CILINDRICA DE POZO D=100CM</v>
          </cell>
          <cell r="C54" t="str">
            <v>M</v>
          </cell>
          <cell r="D54">
            <v>716261</v>
          </cell>
        </row>
        <row r="55">
          <cell r="A55">
            <v>44</v>
          </cell>
          <cell r="B55" t="str">
            <v>SENALIZADOR TRAFICO 1.3M BASE CAUCHO</v>
          </cell>
          <cell r="C55" t="str">
            <v>UN</v>
          </cell>
          <cell r="D55">
            <v>33900</v>
          </cell>
        </row>
        <row r="56">
          <cell r="A56">
            <v>45</v>
          </cell>
          <cell r="B56" t="str">
            <v>SIKASET L</v>
          </cell>
          <cell r="C56" t="str">
            <v>KG</v>
          </cell>
          <cell r="D56">
            <v>6426</v>
          </cell>
        </row>
        <row r="57">
          <cell r="A57">
            <v>46</v>
          </cell>
          <cell r="B57" t="str">
            <v>SOLDADURA E70XX</v>
          </cell>
          <cell r="C57" t="str">
            <v>KG</v>
          </cell>
          <cell r="D57">
            <v>14500</v>
          </cell>
        </row>
        <row r="58">
          <cell r="A58">
            <v>47</v>
          </cell>
          <cell r="B58" t="str">
            <v>SUBBASE GRANULAR SBG4 (NORMA ET-2005 IDU)</v>
          </cell>
          <cell r="C58" t="str">
            <v>M3</v>
          </cell>
          <cell r="D58">
            <v>40000</v>
          </cell>
        </row>
        <row r="59">
          <cell r="A59">
            <v>48</v>
          </cell>
          <cell r="B59" t="str">
            <v>TABLA BURRA ORDINARIO 0.04 X 0.20 X 3.0 M</v>
          </cell>
          <cell r="C59" t="str">
            <v>M</v>
          </cell>
          <cell r="D59">
            <v>6000</v>
          </cell>
        </row>
        <row r="60">
          <cell r="A60">
            <v>49</v>
          </cell>
          <cell r="B60" t="str">
            <v xml:space="preserve">TAPA PARA POZO D=70CM MATERIAL NO RECICLABLE </v>
          </cell>
          <cell r="C60" t="str">
            <v>UN</v>
          </cell>
          <cell r="D60">
            <v>172788</v>
          </cell>
        </row>
        <row r="61">
          <cell r="A61">
            <v>50</v>
          </cell>
          <cell r="B61" t="str">
            <v>TORNILLERIA</v>
          </cell>
          <cell r="C61" t="str">
            <v>GL</v>
          </cell>
          <cell r="D61">
            <v>1500</v>
          </cell>
        </row>
        <row r="62">
          <cell r="A62">
            <v>51</v>
          </cell>
          <cell r="B62" t="str">
            <v>TRITURADO 3/4"</v>
          </cell>
          <cell r="C62" t="str">
            <v>M3</v>
          </cell>
          <cell r="D62">
            <v>85000</v>
          </cell>
        </row>
        <row r="63">
          <cell r="A63">
            <v>52</v>
          </cell>
          <cell r="B63" t="str">
            <v>TUBERÍA POLIETILENO CORRUGADO JUNTA MECÁNICA CON HIDROSELLO DE CAUCHO NTC5447 DIÁMETRO NOMINAL 250 MM (10")</v>
          </cell>
          <cell r="C63" t="str">
            <v>M</v>
          </cell>
          <cell r="D63">
            <v>67574.149999999994</v>
          </cell>
        </row>
        <row r="64">
          <cell r="A64">
            <v>53</v>
          </cell>
          <cell r="B64" t="str">
            <v>TUBERÍA POLIETILENO CORRUGADO JUNTA MECÁNICA CON HIDROSELLO DE CAUCHO NTC5447 DIÁMETRO NOMINAL 150 MM (6")</v>
          </cell>
          <cell r="C64" t="str">
            <v>M</v>
          </cell>
          <cell r="D64">
            <v>34730.15</v>
          </cell>
        </row>
        <row r="65">
          <cell r="A65">
            <v>54</v>
          </cell>
          <cell r="B65" t="str">
            <v>TUBERÍA POLIETILENO CORRUGADO JUNTA MECÁNICA CON HIDROSELLO DE CAUCHO NTC5447 DIÁMETRO NOMINAL 200 MM (8")</v>
          </cell>
          <cell r="C65" t="str">
            <v>M</v>
          </cell>
          <cell r="D65">
            <v>45963.75</v>
          </cell>
        </row>
        <row r="66">
          <cell r="A66">
            <v>55</v>
          </cell>
          <cell r="B66" t="str">
            <v>TUBERÍA POLIETILENO CORRUGADO JUNTA MECÁNICA CON HIDROSELLO DE CAUCHO NTC5447 DIÁMETRO NOMINAL 300 MM (12")</v>
          </cell>
          <cell r="C66" t="str">
            <v>M</v>
          </cell>
          <cell r="D66">
            <v>100138.5</v>
          </cell>
        </row>
        <row r="67">
          <cell r="A67">
            <v>56</v>
          </cell>
          <cell r="B67" t="str">
            <v>TUBERÍA POLIETILENO CORRUGADO JUNTA MECÁNICA CON HIDROSELLO DE CAUCHO NTC5447 DIÁMETRO NOMINAL 375 MM (15")</v>
          </cell>
          <cell r="C67" t="str">
            <v>M</v>
          </cell>
          <cell r="D67">
            <v>154295.4</v>
          </cell>
        </row>
        <row r="68">
          <cell r="A68">
            <v>57</v>
          </cell>
          <cell r="B68" t="str">
            <v>TUBERÍA POLIETILENO CORRUGADO JUNTA MECÁNICA CON HIDROSELLO DE CAUCHO NTC5447 DIÁMETRO NOMINAL 450 MM (18")</v>
          </cell>
          <cell r="C68" t="str">
            <v>M</v>
          </cell>
          <cell r="D68">
            <v>218234.09999999998</v>
          </cell>
        </row>
        <row r="69">
          <cell r="A69">
            <v>58</v>
          </cell>
          <cell r="B69" t="str">
            <v>TUBERÍA POLIETILENO CORRUGADO JUNTA MECÁNICA CON HIDROSELLO DE CAUCHO NTC5447 DIÁMETRO NOMINAL 600 MM (24")</v>
          </cell>
          <cell r="C69" t="str">
            <v>M</v>
          </cell>
          <cell r="D69">
            <v>394461.19999999995</v>
          </cell>
        </row>
        <row r="70">
          <cell r="A70">
            <v>59</v>
          </cell>
          <cell r="B70" t="str">
            <v>TUBERÍA POLIETILENO CORRUGADO JUNTA MECÁNICA CON HIDROSELLO DE CAUCHO NTC5447 DIÁMETRO NOMINAL 1050 MM (42")</v>
          </cell>
          <cell r="C70" t="str">
            <v>M</v>
          </cell>
          <cell r="D70">
            <v>1644651.4</v>
          </cell>
        </row>
        <row r="71">
          <cell r="A71">
            <v>60</v>
          </cell>
          <cell r="B71" t="str">
            <v>VARA DE CLAVO</v>
          </cell>
          <cell r="C71" t="str">
            <v>M</v>
          </cell>
          <cell r="D71">
            <v>1552</v>
          </cell>
        </row>
        <row r="72">
          <cell r="A72">
            <v>61</v>
          </cell>
          <cell r="B72" t="str">
            <v>YEE 6"X10" PEAD ALC</v>
          </cell>
          <cell r="C72" t="str">
            <v>UN</v>
          </cell>
          <cell r="D72">
            <v>215754.13999999998</v>
          </cell>
        </row>
        <row r="73">
          <cell r="A73">
            <v>62</v>
          </cell>
          <cell r="B73" t="str">
            <v>YEE 6"X12" PEAD ALC</v>
          </cell>
          <cell r="C73" t="str">
            <v>UN</v>
          </cell>
          <cell r="D73">
            <v>360823.47</v>
          </cell>
        </row>
        <row r="74">
          <cell r="A74">
            <v>63</v>
          </cell>
          <cell r="B74" t="str">
            <v>YEE 6"X8" PEAD ALC</v>
          </cell>
          <cell r="C74" t="str">
            <v>UN</v>
          </cell>
          <cell r="D74">
            <v>103025.44</v>
          </cell>
        </row>
        <row r="75">
          <cell r="A75">
            <v>64</v>
          </cell>
          <cell r="B75" t="str">
            <v>MORTERO 1:4</v>
          </cell>
          <cell r="C75" t="str">
            <v>M3</v>
          </cell>
          <cell r="D75">
            <v>297692</v>
          </cell>
        </row>
        <row r="76">
          <cell r="A76">
            <v>65</v>
          </cell>
          <cell r="B76" t="str">
            <v>ESTACÓN 2,50 METROS X 10 CM</v>
          </cell>
          <cell r="C76" t="str">
            <v>UN</v>
          </cell>
          <cell r="D76">
            <v>28900</v>
          </cell>
        </row>
        <row r="77">
          <cell r="A77">
            <v>66</v>
          </cell>
          <cell r="B77" t="str">
            <v>BAKE-ROD ESPUMA DE POLIETILENO</v>
          </cell>
          <cell r="C77" t="str">
            <v>M</v>
          </cell>
          <cell r="D77">
            <v>714</v>
          </cell>
        </row>
        <row r="78">
          <cell r="A78">
            <v>67</v>
          </cell>
          <cell r="B78" t="str">
            <v>SELLADOR ELÁSTICO POLIURETANO</v>
          </cell>
          <cell r="C78" t="str">
            <v>UN</v>
          </cell>
          <cell r="D78">
            <v>26775</v>
          </cell>
        </row>
        <row r="79">
          <cell r="A79">
            <v>68</v>
          </cell>
          <cell r="B79" t="str">
            <v>SOLDADURAS</v>
          </cell>
          <cell r="C79" t="str">
            <v>GL</v>
          </cell>
          <cell r="D79">
            <v>1500</v>
          </cell>
        </row>
        <row r="80">
          <cell r="A80">
            <v>69</v>
          </cell>
          <cell r="B80" t="str">
            <v>SELLO ELASTOMERICO PEAD 6"</v>
          </cell>
          <cell r="C80" t="str">
            <v>UN</v>
          </cell>
          <cell r="D80">
            <v>6910.33</v>
          </cell>
        </row>
        <row r="81">
          <cell r="A81">
            <v>70</v>
          </cell>
          <cell r="B81" t="str">
            <v>SELLO ELASTOMERICO PEAD 8"</v>
          </cell>
          <cell r="C81" t="str">
            <v>UN</v>
          </cell>
          <cell r="D81">
            <v>13047.16</v>
          </cell>
        </row>
        <row r="82">
          <cell r="A82">
            <v>71</v>
          </cell>
          <cell r="B82" t="str">
            <v>SELLO ELASTOMERICO PEAD 10"</v>
          </cell>
          <cell r="C82" t="str">
            <v>UN</v>
          </cell>
          <cell r="D82">
            <v>29663.129999999997</v>
          </cell>
        </row>
        <row r="83">
          <cell r="A83">
            <v>72</v>
          </cell>
          <cell r="B83" t="str">
            <v>SELLO ELASTOMERICO PEAD 12"</v>
          </cell>
          <cell r="C83" t="str">
            <v>UN</v>
          </cell>
          <cell r="D83">
            <v>52615.85</v>
          </cell>
        </row>
        <row r="84">
          <cell r="A84">
            <v>73</v>
          </cell>
          <cell r="B84" t="str">
            <v>SELLO ELASTOMERICO PEAD 15"</v>
          </cell>
          <cell r="C84" t="str">
            <v>UN</v>
          </cell>
          <cell r="D84">
            <v>36559.18</v>
          </cell>
        </row>
        <row r="85">
          <cell r="A85">
            <v>74</v>
          </cell>
          <cell r="B85" t="str">
            <v>SELLO ELASTOMERICO PEAD 18"</v>
          </cell>
          <cell r="C85" t="str">
            <v>UN</v>
          </cell>
          <cell r="D85">
            <v>58780.049999999996</v>
          </cell>
        </row>
        <row r="86">
          <cell r="A86">
            <v>75</v>
          </cell>
          <cell r="B86" t="str">
            <v>SELLO ELASTOMERICO PEAD 24"</v>
          </cell>
          <cell r="C86" t="str">
            <v>UN</v>
          </cell>
          <cell r="D86">
            <v>75983.87999999999</v>
          </cell>
        </row>
        <row r="87">
          <cell r="A87">
            <v>76</v>
          </cell>
          <cell r="B87" t="str">
            <v>SELLO ELASTOMERICO PEAD 42"</v>
          </cell>
          <cell r="C87" t="str">
            <v>UN</v>
          </cell>
          <cell r="D87">
            <v>168346.91999999998</v>
          </cell>
        </row>
        <row r="88">
          <cell r="A88">
            <v>77</v>
          </cell>
          <cell r="B88" t="str">
            <v xml:space="preserve">ACERO A36 </v>
          </cell>
          <cell r="C88" t="str">
            <v>KG</v>
          </cell>
          <cell r="D88">
            <v>8400</v>
          </cell>
        </row>
        <row r="89">
          <cell r="A89">
            <v>78</v>
          </cell>
          <cell r="B89" t="str">
            <v>ACERO A325</v>
          </cell>
          <cell r="C89" t="str">
            <v>KG</v>
          </cell>
          <cell r="D89">
            <v>4125</v>
          </cell>
        </row>
        <row r="90">
          <cell r="A90">
            <v>79</v>
          </cell>
          <cell r="B90" t="str">
            <v>ACERO A572</v>
          </cell>
          <cell r="C90" t="str">
            <v>KG</v>
          </cell>
          <cell r="D90">
            <v>10000</v>
          </cell>
        </row>
        <row r="91">
          <cell r="A91">
            <v>80</v>
          </cell>
          <cell r="B91" t="str">
            <v>SOLDADURA ELECTRODOS E70XX</v>
          </cell>
          <cell r="C91" t="str">
            <v>KG</v>
          </cell>
          <cell r="D91">
            <v>9000</v>
          </cell>
        </row>
        <row r="92">
          <cell r="A92">
            <v>81</v>
          </cell>
          <cell r="B92" t="str">
            <v>ANTICORROSIVO ALQUÍDICO</v>
          </cell>
          <cell r="C92" t="str">
            <v>GLN</v>
          </cell>
          <cell r="D92">
            <v>75900</v>
          </cell>
        </row>
        <row r="93">
          <cell r="A93">
            <v>82</v>
          </cell>
          <cell r="B93" t="str">
            <v>ESMALTE SINTÉTICO</v>
          </cell>
          <cell r="C93" t="str">
            <v>GLN</v>
          </cell>
          <cell r="D93">
            <v>67000</v>
          </cell>
        </row>
        <row r="94">
          <cell r="A94">
            <v>83</v>
          </cell>
          <cell r="B94" t="str">
            <v>TUBERÍA POLIETILENO CORRUGADO JUNTA MECÁNICA CON HIDROSELLO DE CAUCHO NTC5447 DIÁMETRO NOMINAL 1000 MM (40")</v>
          </cell>
          <cell r="C94" t="str">
            <v>M</v>
          </cell>
          <cell r="D94">
            <v>1428583.0999999999</v>
          </cell>
        </row>
        <row r="95">
          <cell r="A95">
            <v>84</v>
          </cell>
          <cell r="B95" t="str">
            <v>TUBERÍA POLIETILENO CORRUGADO JUNTA MECÁNICA CON HIDROSELLO DE CAUCHO NTC5447 DIÁMETRO NOMINAL 1200 MM (48")</v>
          </cell>
          <cell r="C95" t="str">
            <v>M</v>
          </cell>
          <cell r="D95">
            <v>2231636.75</v>
          </cell>
        </row>
        <row r="96">
          <cell r="A96">
            <v>85</v>
          </cell>
          <cell r="B96" t="str">
            <v>TUBERÍA POLIETILENO CORRUGADO JUNTA MECÁNICA CON HIDROSELLO DE CAUCHO NTC5447 DIÁMETRO NOMINAL 750 MM (30")</v>
          </cell>
          <cell r="C96" t="str">
            <v>M</v>
          </cell>
          <cell r="D96">
            <v>554450.75</v>
          </cell>
        </row>
        <row r="97">
          <cell r="A97">
            <v>86</v>
          </cell>
          <cell r="B97" t="str">
            <v>TUBERÍA POLIETILENO CORRUGADO JUNTA MECÁNICA CON HIDROSELLO DE CAUCHO NTC5447 DIÁMETRO NOMINAL 900 MM (36")</v>
          </cell>
          <cell r="C97" t="str">
            <v>M</v>
          </cell>
          <cell r="D97">
            <v>1041892.6</v>
          </cell>
        </row>
        <row r="98">
          <cell r="A98">
            <v>87</v>
          </cell>
          <cell r="B98" t="str">
            <v>LADRILLOS 0,06 X 0,12 X 0,24 M</v>
          </cell>
          <cell r="C98" t="str">
            <v xml:space="preserve"> UN </v>
          </cell>
          <cell r="D98">
            <v>718.10344827586209</v>
          </cell>
        </row>
        <row r="99">
          <cell r="A99">
            <v>88</v>
          </cell>
          <cell r="B99" t="str">
            <v>GEOTEXTIL NT 1600</v>
          </cell>
          <cell r="C99" t="str">
            <v xml:space="preserve"> M2 </v>
          </cell>
          <cell r="D99">
            <v>3631.5517241379316</v>
          </cell>
        </row>
        <row r="100">
          <cell r="A100">
            <v>89</v>
          </cell>
          <cell r="B100" t="str">
            <v>ESPUMA DE POLIURETANO</v>
          </cell>
          <cell r="C100" t="str">
            <v xml:space="preserve"> M2 </v>
          </cell>
          <cell r="D100">
            <v>1846.5517241379312</v>
          </cell>
        </row>
        <row r="101">
          <cell r="A101">
            <v>90</v>
          </cell>
          <cell r="B101" t="str">
            <v>IMPERMEABILIZANTE PARA MORTERO (SIKA 1 O SIMILAR)</v>
          </cell>
          <cell r="C101" t="str">
            <v>KG</v>
          </cell>
          <cell r="D101">
            <v>11662</v>
          </cell>
        </row>
        <row r="102">
          <cell r="A102">
            <v>91</v>
          </cell>
          <cell r="B102" t="str">
            <v>FORMALETA POZOS INSPECCION</v>
          </cell>
          <cell r="C102" t="str">
            <v>M2</v>
          </cell>
          <cell r="D102">
            <v>13100</v>
          </cell>
        </row>
        <row r="103">
          <cell r="A103">
            <v>92</v>
          </cell>
          <cell r="B103" t="str">
            <v>IMPERMEABILIZANTE PARA CONCRETO (PLASTOCRETE DM O SIMILAR)</v>
          </cell>
          <cell r="C103" t="str">
            <v>KG</v>
          </cell>
          <cell r="D103">
            <v>12019.111111111111</v>
          </cell>
        </row>
        <row r="104">
          <cell r="A104">
            <v>93</v>
          </cell>
          <cell r="B104" t="str">
            <v>CONCRETO SIMPLE 4000 PSI</v>
          </cell>
          <cell r="C104" t="str">
            <v>M3</v>
          </cell>
          <cell r="D104">
            <v>369016</v>
          </cell>
        </row>
        <row r="105">
          <cell r="A105">
            <v>94</v>
          </cell>
          <cell r="B105" t="str">
            <v>FORMALETA CABEZAL DESCARGA</v>
          </cell>
          <cell r="C105" t="str">
            <v>M2</v>
          </cell>
          <cell r="D105">
            <v>13000</v>
          </cell>
        </row>
        <row r="106">
          <cell r="A106">
            <v>95</v>
          </cell>
          <cell r="B106" t="str">
            <v>CONCRETO F'C 17 MPA MEZCLADO EN OBRA</v>
          </cell>
          <cell r="C106" t="str">
            <v>M3</v>
          </cell>
          <cell r="D106">
            <v>302540</v>
          </cell>
        </row>
        <row r="107">
          <cell r="A107">
            <v>96</v>
          </cell>
          <cell r="B107" t="str">
            <v>SELLO ELASTOMERICO PEAD 30"</v>
          </cell>
          <cell r="C107" t="str">
            <v>UN</v>
          </cell>
          <cell r="D107">
            <v>134333.15</v>
          </cell>
        </row>
        <row r="108">
          <cell r="A108">
            <v>97</v>
          </cell>
          <cell r="B108" t="str">
            <v>SELLO ELASTOMERICO PEAD 36"</v>
          </cell>
          <cell r="C108" t="str">
            <v>UN</v>
          </cell>
          <cell r="D108">
            <v>157702.37</v>
          </cell>
        </row>
        <row r="109">
          <cell r="A109">
            <v>98</v>
          </cell>
          <cell r="B109" t="str">
            <v>TEE PEAD ALCANTARILLADO 12"</v>
          </cell>
          <cell r="C109" t="str">
            <v>UN</v>
          </cell>
          <cell r="D109">
            <v>467253.5</v>
          </cell>
        </row>
        <row r="110">
          <cell r="A110">
            <v>99</v>
          </cell>
          <cell r="B110" t="str">
            <v>CODO 90° PEAD ALCANTARILLADO 12"</v>
          </cell>
          <cell r="C110" t="str">
            <v>UN</v>
          </cell>
          <cell r="D110">
            <v>408258.06</v>
          </cell>
        </row>
        <row r="111">
          <cell r="A111">
            <v>100</v>
          </cell>
          <cell r="B111" t="str">
            <v>TEE PEAD ALCANTARILLADO 36"</v>
          </cell>
          <cell r="C111" t="str">
            <v>UN</v>
          </cell>
          <cell r="D111">
            <v>11187825.459999999</v>
          </cell>
        </row>
        <row r="112">
          <cell r="A112">
            <v>101</v>
          </cell>
          <cell r="B112" t="str">
            <v>CODO 90° PEAD ALCANTARILLADO 36"</v>
          </cell>
          <cell r="C112" t="str">
            <v>UN</v>
          </cell>
          <cell r="D112">
            <v>9285904.3899999987</v>
          </cell>
        </row>
        <row r="113">
          <cell r="A113">
            <v>102</v>
          </cell>
          <cell r="B113" t="str">
            <v>COLLARIN DE FIJACIÓN PARA TUBERÍA DE  12"</v>
          </cell>
          <cell r="C113" t="str">
            <v>UN</v>
          </cell>
          <cell r="D113">
            <v>119000</v>
          </cell>
        </row>
        <row r="114">
          <cell r="A114">
            <v>103</v>
          </cell>
          <cell r="B114" t="str">
            <v>ADHESIVO ESTRUCTURAL 600 ML</v>
          </cell>
          <cell r="C114" t="str">
            <v>UN</v>
          </cell>
          <cell r="D114">
            <v>123760</v>
          </cell>
        </row>
        <row r="115">
          <cell r="A115">
            <v>104</v>
          </cell>
          <cell r="B115" t="str">
            <v>JUEGO DE PERNOS DE ANCLAJE</v>
          </cell>
          <cell r="C115" t="str">
            <v>UN</v>
          </cell>
          <cell r="D115">
            <v>30000</v>
          </cell>
        </row>
        <row r="116">
          <cell r="A116">
            <v>105</v>
          </cell>
          <cell r="B116" t="str">
            <v xml:space="preserve">ELASTOMERO </v>
          </cell>
          <cell r="C116" t="str">
            <v>M</v>
          </cell>
          <cell r="D116">
            <v>46000</v>
          </cell>
        </row>
        <row r="117">
          <cell r="A117">
            <v>106</v>
          </cell>
          <cell r="B117" t="str">
            <v>TEE PEAD ALCANTARILLADO 15"</v>
          </cell>
          <cell r="C117" t="str">
            <v>UN</v>
          </cell>
          <cell r="D117">
            <v>1577949.52</v>
          </cell>
        </row>
        <row r="118">
          <cell r="A118">
            <v>107</v>
          </cell>
          <cell r="B118" t="str">
            <v>CODO 90° PEAD ALCANTARILLADO 15"</v>
          </cell>
          <cell r="C118" t="str">
            <v>UN</v>
          </cell>
          <cell r="D118">
            <v>1510794.25</v>
          </cell>
        </row>
        <row r="119">
          <cell r="A119">
            <v>108</v>
          </cell>
          <cell r="B119" t="str">
            <v>TEE PEAD ALCANTARILLADO 18"</v>
          </cell>
          <cell r="C119" t="str">
            <v>UN</v>
          </cell>
          <cell r="D119">
            <v>2370009.9499999997</v>
          </cell>
        </row>
        <row r="120">
          <cell r="A120">
            <v>109</v>
          </cell>
          <cell r="B120" t="str">
            <v>CODO 90° PEAD ALCANTARILLADO 18"</v>
          </cell>
          <cell r="C120" t="str">
            <v>UN</v>
          </cell>
          <cell r="D120">
            <v>1817298.98</v>
          </cell>
        </row>
        <row r="121">
          <cell r="A121">
            <v>110</v>
          </cell>
          <cell r="B121" t="str">
            <v>EMULSIÓN ASFÁLTICA CRR-1</v>
          </cell>
          <cell r="C121" t="str">
            <v>LT</v>
          </cell>
          <cell r="D121">
            <v>3078</v>
          </cell>
        </row>
        <row r="122">
          <cell r="A122">
            <v>111</v>
          </cell>
          <cell r="B122" t="str">
            <v>MEZCLA ASFÁLTICA (MDC 1)</v>
          </cell>
          <cell r="C122" t="str">
            <v>M3</v>
          </cell>
          <cell r="D122">
            <v>461637.93103448278</v>
          </cell>
        </row>
        <row r="123">
          <cell r="A123">
            <v>112</v>
          </cell>
          <cell r="B123" t="str">
            <v>CONCRETO  4000 PSI IMPERMEABILIZADO</v>
          </cell>
          <cell r="C123" t="str">
            <v>M3</v>
          </cell>
          <cell r="D123">
            <v>1004040</v>
          </cell>
        </row>
        <row r="124">
          <cell r="A124">
            <v>113</v>
          </cell>
          <cell r="B124" t="str">
            <v>FORMALETA SECCIÓN CILÍNDRICA POZOS INSPECCION SECCIÓN 1 M</v>
          </cell>
          <cell r="C124" t="str">
            <v>DIA</v>
          </cell>
          <cell r="D124">
            <v>76160</v>
          </cell>
        </row>
        <row r="125">
          <cell r="A125">
            <v>114</v>
          </cell>
          <cell r="B125" t="str">
            <v>ADHESIVO EPÓXICO SIKADUR 32 PRIMER O SIMILAR</v>
          </cell>
          <cell r="C125" t="str">
            <v>KG</v>
          </cell>
          <cell r="D125">
            <v>73780</v>
          </cell>
        </row>
        <row r="126">
          <cell r="A126">
            <v>115</v>
          </cell>
          <cell r="B126" t="str">
            <v>EMPAQUE 42X80 CM POLIPROPILENO</v>
          </cell>
          <cell r="C126" t="str">
            <v>UN</v>
          </cell>
          <cell r="D126">
            <v>800</v>
          </cell>
        </row>
        <row r="127">
          <cell r="A127">
            <v>116</v>
          </cell>
          <cell r="B127" t="str">
            <v>CONCRETO F'C 21 MPA (210 KG/CM2) IMPERMEABILIZADO  MEZCLADO EN OBRA</v>
          </cell>
          <cell r="C127" t="str">
            <v>M3</v>
          </cell>
          <cell r="D127">
            <v>349587</v>
          </cell>
        </row>
        <row r="128">
          <cell r="A128">
            <v>117</v>
          </cell>
          <cell r="B128" t="str">
            <v>SUMINISTRO DE TUBERÍA  POLIETILENO CORRUGADO JUNTA MECÁNICA CON HIDROSELLO DE CAUCHO NTC5447 DN  774 MM (30")</v>
          </cell>
          <cell r="C128" t="str">
            <v>M</v>
          </cell>
          <cell r="D128">
            <v>554450.75</v>
          </cell>
        </row>
        <row r="129">
          <cell r="A129">
            <v>118</v>
          </cell>
          <cell r="B129" t="str">
            <v>SUMINISTRO DE TUBERÍA  POLIETILENO CORRUGADO JUNTA MECÁNICA CON HIDROSELLO DE CAUCHO NTC5447 DN  900 MM (36")</v>
          </cell>
          <cell r="C129" t="str">
            <v>M</v>
          </cell>
          <cell r="D129">
            <v>1041892.6</v>
          </cell>
        </row>
        <row r="130">
          <cell r="A130">
            <v>119</v>
          </cell>
          <cell r="B130" t="str">
            <v>TEE PEAD ALCANTARILLADO 8"</v>
          </cell>
          <cell r="C130" t="str">
            <v>UN</v>
          </cell>
          <cell r="D130">
            <v>112343.14</v>
          </cell>
        </row>
        <row r="131">
          <cell r="A131">
            <v>120</v>
          </cell>
          <cell r="B131" t="str">
            <v>CODO 90° PEAD ALCANTARILLADO 8"</v>
          </cell>
          <cell r="C131" t="str">
            <v>UN</v>
          </cell>
          <cell r="D131">
            <v>101912.79</v>
          </cell>
        </row>
        <row r="132">
          <cell r="A132">
            <v>121</v>
          </cell>
          <cell r="B132" t="str">
            <v>TEE PEAD ALCANTARILLADO 24"</v>
          </cell>
          <cell r="C132" t="str">
            <v>UN</v>
          </cell>
          <cell r="D132">
            <v>4550430.29</v>
          </cell>
        </row>
        <row r="133">
          <cell r="A133">
            <v>122</v>
          </cell>
          <cell r="B133" t="str">
            <v>CODO 90° PEAD ALCANTARILLADO 24"</v>
          </cell>
          <cell r="C133" t="str">
            <v>UN</v>
          </cell>
          <cell r="D133">
            <v>3035305.63</v>
          </cell>
        </row>
        <row r="134">
          <cell r="A134">
            <v>123</v>
          </cell>
          <cell r="B134" t="str">
            <v>CÁMARAS DE INSPECCIÓN EN GRP POLIÉSTER REFORZADO CON FIBRA DE VIDRIO NORMAS NTC 3936, 3826, 3870, 3871, 3877 O EN PEAD NORMAS PERFIL CERRADO SN8 UNE 13476-2 ASTM F894 POZOC1 ALTURA DE CHIMENEA 7.9 M DN2000 MM SALIDA EN 30" ENTRADA EN 30" 15 MÓDULOS DE ESCALERA</v>
          </cell>
          <cell r="C134" t="str">
            <v>UN</v>
          </cell>
          <cell r="D134">
            <v>25720915.849999998</v>
          </cell>
        </row>
        <row r="135">
          <cell r="A135">
            <v>124</v>
          </cell>
          <cell r="B135" t="str">
            <v>CÁMARAS DE INSPECCIÓN GRP POLIÉSTER REFORZADO CON FIBRA DE VIDRIO NORMAS NTC 3936, 3826, 3870, 3871, 3877  O EN PEAD NORMAS PERFIL CERRADO SN8 UNE 13476-2 ASTM F894 POZOC2 ALTURA DE CHIMENEA 7.81 M DN1800 MM SALIDA EN 30" ENTRADA EN 30" 15 MÓDULOS DE ESCALERA INCLUYE LAMINACIÓN TUBO 8"</v>
          </cell>
          <cell r="C135" t="str">
            <v>UN</v>
          </cell>
          <cell r="D135">
            <v>23871734.390000001</v>
          </cell>
        </row>
        <row r="136">
          <cell r="A136">
            <v>125</v>
          </cell>
          <cell r="B136" t="str">
            <v>CÁMARAS DE INSPECCIÓN GRP POLIÉSTER REFORZADO CON FIBRA DE VIDRIO NORMAS NTC 3936, 3826, 3870, 3871, 3877 O EN PEAD NORMAS PERFIL CERRADO SN8 UNE 13476-2 ASTM F894  POZOC3 ALTURA DE CHIMENEA 7.69 M DN1800 MM SALIDA EN 30" ENTRADA EN 30" 15 MÓDULOS DE ESCALERA</v>
          </cell>
          <cell r="C136" t="str">
            <v>UN</v>
          </cell>
          <cell r="D136">
            <v>22832612.109999999</v>
          </cell>
        </row>
        <row r="137">
          <cell r="A137">
            <v>126</v>
          </cell>
          <cell r="B137" t="str">
            <v>CÁMARAS DE INSPECCIÓN GRP POLIÉSTER REFORZADO CON FIBRA DE VIDRIO NORMAS NTC 3936, 3826, 3870, 3871, 3877  O EN PEAD NORMAS PERFIL CERRADO SN8 UNE 13476-2 ASTM F894  POZOC4 ALTURA DE CHIMENEA 7.6 M DN1800 MM SALIDA EN 36" ENTRADA EN 30" 14 MÓDULOS DE ESCALERA</v>
          </cell>
          <cell r="C137" t="str">
            <v>UN</v>
          </cell>
          <cell r="D137">
            <v>23187864</v>
          </cell>
        </row>
        <row r="138">
          <cell r="A138">
            <v>127</v>
          </cell>
          <cell r="B138" t="str">
            <v>CÁMARAS DE INSPECCIÓN GRP POLIÉSTER REFORZADO CON FIBRA DE VIDRIO NORMAS NTC 3936, 3826, 3870, 3871, 3877  O EN PEAD NORMAS PERFIL CERRADO SN8 UNE 13476-2 ASTM F894  POZOC5 ALTURA DE CHIMENEA 7.07 M DN1800 MM SALIDA EN 36" ENTRADA EN 36" 13 MÓDULOS DE ESCALERA INCLUYE LAMINACIÓN TUBO 8"</v>
          </cell>
          <cell r="C138" t="str">
            <v>UN</v>
          </cell>
          <cell r="D138">
            <v>23971523.029999997</v>
          </cell>
        </row>
        <row r="139">
          <cell r="A139">
            <v>128</v>
          </cell>
          <cell r="B139" t="str">
            <v>CÁMARAS DE INSPECCIÓN GRP POLIÉSTER REFORZADO CON FIBRA DE VIDRIO NORMAS NTC 3936, 3826, 3870, 3871, 3877  O EN PEAD NORMAS PERFIL CERRADO SN8 UNE 13476-2 ASTM F894  POZOC6 ALTURA DE CHIMENEA 7.7 M DN1800 MM SALIDA EN 36" ENTRADA EN 36" 15 MÓDULOS DE ESCALERA</v>
          </cell>
          <cell r="C139" t="str">
            <v>UN</v>
          </cell>
          <cell r="D139">
            <v>24553053.419999998</v>
          </cell>
        </row>
        <row r="140">
          <cell r="A140">
            <v>129</v>
          </cell>
          <cell r="B140" t="str">
            <v>CÁMARAS DE INSPECCIÓN GRP POLIÉSTER REFORZADO CON FIBRA DE VIDRIO NORMAS NTC 3936, 3826, 3870, 3871, 3877 O EN PEAD NORMAS PERFIL CERRADO SN8 UNE 13476-2 ASTM F894  POZOC7 ALTURA DE CHIMENEA 6.55 M DN1800 MM SALIDA EN 36" ENTRADA EN 36" 12 MÓDULOS DE ESCALERA</v>
          </cell>
          <cell r="C140" t="str">
            <v>UN</v>
          </cell>
          <cell r="D140">
            <v>22069849.48</v>
          </cell>
        </row>
        <row r="141">
          <cell r="A141">
            <v>130</v>
          </cell>
          <cell r="B141" t="str">
            <v>CÁMARAS DE INSPECCIÓN GRP POLIÉSTER REFORZADO CON FIBRA DE VIDRIO NORMAS NTC 3936, 3826, 3870, 3871, 3877 O EN PEAD NORMAS PERFIL CERRADO SN8 UNE 13476-2 ASTM F894  POZOC8 ALTURA DE CHIMENEA 5.95 M DN1800 MM SALIDA EN 36" ENTRADA EN 36" 11 MÓDULOS DE ESCALERA INCLUYE  (2) LAMINACIÓN TUBO 24"</v>
          </cell>
          <cell r="C141" t="str">
            <v>UN</v>
          </cell>
          <cell r="D141">
            <v>26284964.783</v>
          </cell>
        </row>
        <row r="142">
          <cell r="A142">
            <v>131</v>
          </cell>
          <cell r="B142" t="str">
            <v>CÁMARAS DE INSPECCIÓN GRP POLIÉSTER REFORZADO CON FIBRA DE VIDRIO NORMAS NTC 3936, 3826, 3870, 3871, 3877  O EN PEAD NORMAS PERFIL CERRADO SN8 UNE 13476-2 ASTM F894  POZOC9 ALTURA DE CHIMENEA 5.14 M DN1800 MM SALIDA EN 36" ENTRADA EN 36" 9 MÓDULOS DE ESCALERA</v>
          </cell>
          <cell r="C142" t="str">
            <v>UN</v>
          </cell>
          <cell r="D142">
            <v>19247184.949999999</v>
          </cell>
        </row>
        <row r="143">
          <cell r="A143">
            <v>132</v>
          </cell>
          <cell r="B143" t="str">
            <v>CÁMARAS DE INSPECCIÓN GRP POLIÉSTER REFORZADO CON FIBRA DE VIDRIO NORMAS NTC 3936, 3826, 3870, 3871, 3877 O EN PEAD NORMAS PERFIL CERRADO SN8 UNE 13476-2 ASTM F894   POZOC10 ALTURA DE CHIMENEA 5.15 M DN1800 MM SALIDA EN 36" ENTRADA EN 36" 9 MÓDULOS DE ESCALERA</v>
          </cell>
          <cell r="C143" t="str">
            <v>UN</v>
          </cell>
          <cell r="D143">
            <v>19260241.629999999</v>
          </cell>
        </row>
        <row r="144">
          <cell r="A144">
            <v>133</v>
          </cell>
          <cell r="B144" t="str">
            <v>CÁMARAS DE INSPECCIÓN GRP POLIÉSTER REFORZADO CON FIBRA DE VIDRIO NORMAS NTC 3936, 3826, 3870, 3871, 3877 O EN PEAD NORMAS PERFIL CERRADO SN8 UNE 13476-2 ASTM F894  POZOC11 ALTURA DE CHIMENEA 5.15 M DN1800 MM SALIDA EN 36" ENTRADA EN 36" 9 MÓDULOS DE ESCALERA</v>
          </cell>
          <cell r="C144" t="str">
            <v>UN</v>
          </cell>
          <cell r="D144">
            <v>19273297.119999997</v>
          </cell>
        </row>
        <row r="145">
          <cell r="A145">
            <v>134</v>
          </cell>
          <cell r="B145" t="str">
            <v>CÁMARAS DE INSPECCIÓN GRP POLIÉSTER REFORZADO CON FIBRA DE VIDRIO NORMAS NTC 3936, 3826, 3870, 3871, 3877  O EN PEAD NORMAS PERFIL CERRADO SN8 UNE 13476-2 ASTM F894  POZOC12 ALTURA DE CHIMENEA 4.34 M DN1800 MM SALIDA EN 36" ENTRADA EN 36" 8 MÓDULOS DE ESCALERA</v>
          </cell>
          <cell r="C145" t="str">
            <v>UN</v>
          </cell>
          <cell r="D145">
            <v>17888501.259999998</v>
          </cell>
        </row>
        <row r="146">
          <cell r="A146">
            <v>135</v>
          </cell>
          <cell r="B146" t="str">
            <v>CÁMARAS DE INSPECCIÓN GRP POLIÉSTER REFORZADO CON FIBRA DE VIDRIO NORMAS NTC 3936, 3826, 3870, 3871, 3877 O EN PEAD NORMAS PERFIL CERRADO SN8 UNE 13476-2 ASTM F894  POZOC13 ALTURA DE CHIMENEA 4.38 M DN1800 MM SALIDA EN 36" ENTRADA EN 36" 8 MÓDULOS DE ESCALERA</v>
          </cell>
          <cell r="C146" t="str">
            <v>UN</v>
          </cell>
          <cell r="D146">
            <v>17940725.599999998</v>
          </cell>
        </row>
        <row r="147">
          <cell r="A147">
            <v>136</v>
          </cell>
          <cell r="B147" t="str">
            <v>FLETE CÁMARAS GRP GARZÓN</v>
          </cell>
          <cell r="C147" t="str">
            <v>UN</v>
          </cell>
          <cell r="D147">
            <v>1151932.9984615385</v>
          </cell>
        </row>
        <row r="148">
          <cell r="A148">
            <v>137</v>
          </cell>
          <cell r="B148" t="str">
            <v>ACCESORIO DE CONEXIÓN CINTA REPARACIÓN EN CAMPO MAR MAC DN 750 MM</v>
          </cell>
          <cell r="C148" t="str">
            <v>UN</v>
          </cell>
          <cell r="D148">
            <v>659765.75</v>
          </cell>
        </row>
        <row r="149">
          <cell r="A149">
            <v>138</v>
          </cell>
          <cell r="B149" t="str">
            <v>ACCESORIO DE CONEXIÓN CINTA REPARACIÓN EN CAMPO MAR MAC DN 900 MM</v>
          </cell>
          <cell r="C149" t="str">
            <v>UN</v>
          </cell>
          <cell r="D149">
            <v>771878.02999999991</v>
          </cell>
        </row>
        <row r="150">
          <cell r="A150">
            <v>139</v>
          </cell>
          <cell r="B150" t="str">
            <v xml:space="preserve">INSERTA TEE 72" X 8" </v>
          </cell>
          <cell r="C150" t="str">
            <v>UN</v>
          </cell>
          <cell r="D150">
            <v>559079.85</v>
          </cell>
        </row>
        <row r="151">
          <cell r="A151">
            <v>140</v>
          </cell>
          <cell r="B151" t="str">
            <v>ACCESORIO DE CONEXIÓN CINTA REPARACIÓN EN CAMPO MAR MAC DN 600 MM</v>
          </cell>
          <cell r="C151" t="str">
            <v>UN</v>
          </cell>
          <cell r="D151">
            <v>577474.87</v>
          </cell>
        </row>
        <row r="152">
          <cell r="A152">
            <v>141</v>
          </cell>
          <cell r="B152" t="str">
            <v>ACCESORIO DE CONEXIÓN UNIÓN PASANTE (REPARACIÓN)  DN 200 MM</v>
          </cell>
          <cell r="C152" t="str">
            <v>UN</v>
          </cell>
          <cell r="D152">
            <v>180514.66999999998</v>
          </cell>
        </row>
        <row r="153">
          <cell r="A153">
            <v>142</v>
          </cell>
          <cell r="B153" t="str">
            <v>FORMALETA VIGA PERIMETRAL</v>
          </cell>
          <cell r="C153" t="str">
            <v>M2</v>
          </cell>
          <cell r="D153">
            <v>12770</v>
          </cell>
        </row>
        <row r="154">
          <cell r="A154">
            <v>143</v>
          </cell>
          <cell r="B154" t="str">
            <v>ESPUMA DE POLIURETANO 500 ML</v>
          </cell>
          <cell r="C154" t="str">
            <v>UN</v>
          </cell>
          <cell r="D154">
            <v>17900</v>
          </cell>
        </row>
        <row r="155">
          <cell r="A155">
            <v>144</v>
          </cell>
          <cell r="B155" t="str">
            <v>TUBO  HG 1/1-4"</v>
          </cell>
          <cell r="C155" t="str">
            <v>ML</v>
          </cell>
          <cell r="D155">
            <v>123810.12</v>
          </cell>
        </row>
        <row r="156">
          <cell r="A156">
            <v>145</v>
          </cell>
          <cell r="B156" t="str">
            <v>GANCHO DE ANCLAJE EN VARILLA 1  1/4"</v>
          </cell>
          <cell r="C156" t="str">
            <v>KG</v>
          </cell>
          <cell r="D156">
            <v>5100</v>
          </cell>
        </row>
        <row r="157">
          <cell r="A157">
            <v>146</v>
          </cell>
          <cell r="B157" t="str">
            <v>PLATINA METALICA 0,12*0,12*3/16</v>
          </cell>
          <cell r="C157" t="str">
            <v>UND</v>
          </cell>
          <cell r="D157">
            <v>5000</v>
          </cell>
        </row>
        <row r="158">
          <cell r="A158">
            <v>147</v>
          </cell>
          <cell r="B158" t="str">
            <v xml:space="preserve">REDUCCION DE COPA </v>
          </cell>
          <cell r="C158" t="str">
            <v>UND</v>
          </cell>
          <cell r="D158">
            <v>7540</v>
          </cell>
        </row>
        <row r="159">
          <cell r="A159">
            <v>148</v>
          </cell>
          <cell r="B159" t="str">
            <v>SOLDADURA E-6013</v>
          </cell>
          <cell r="C159" t="str">
            <v>KG</v>
          </cell>
          <cell r="D159">
            <v>9059</v>
          </cell>
        </row>
        <row r="160">
          <cell r="A160">
            <v>149</v>
          </cell>
          <cell r="B160" t="str">
            <v>TUBERIA ACERO INOX. Ø 6"</v>
          </cell>
          <cell r="C160" t="str">
            <v>ML</v>
          </cell>
          <cell r="D160">
            <v>1000000</v>
          </cell>
        </row>
        <row r="161">
          <cell r="A161">
            <v>150</v>
          </cell>
          <cell r="B161" t="str">
            <v>PASAMURO ACERO AL CARBON CLASE 40 EXTREMO LISO L &lt;= 0.4 M. 6"</v>
          </cell>
          <cell r="C161" t="str">
            <v>UND</v>
          </cell>
          <cell r="D161">
            <v>1064076</v>
          </cell>
        </row>
        <row r="162">
          <cell r="A162">
            <v>151</v>
          </cell>
          <cell r="B162" t="str">
            <v>TUBERIA ACERO INOX. Ø 4"</v>
          </cell>
          <cell r="C162" t="str">
            <v>ML</v>
          </cell>
          <cell r="D162">
            <v>800000</v>
          </cell>
        </row>
        <row r="163">
          <cell r="A163">
            <v>152</v>
          </cell>
          <cell r="B163" t="str">
            <v>VÁLVULA EXPULSIÓN DE GAS</v>
          </cell>
          <cell r="C163" t="str">
            <v>UND</v>
          </cell>
          <cell r="D163">
            <v>760000</v>
          </cell>
        </row>
        <row r="164">
          <cell r="A164">
            <v>153</v>
          </cell>
          <cell r="B164" t="str">
            <v>RETENEDOR DE ESPUMAS H. 0.70 M ACERO INX. CALIBRE 3/16"</v>
          </cell>
          <cell r="C164" t="str">
            <v>ML</v>
          </cell>
          <cell r="D164">
            <v>750000</v>
          </cell>
        </row>
        <row r="165">
          <cell r="A165">
            <v>154</v>
          </cell>
          <cell r="B165" t="str">
            <v>CERCHA</v>
          </cell>
          <cell r="C165" t="str">
            <v>KG</v>
          </cell>
          <cell r="D165">
            <v>6500</v>
          </cell>
        </row>
        <row r="166">
          <cell r="A166">
            <v>155</v>
          </cell>
          <cell r="B166" t="str">
            <v>PINTURA</v>
          </cell>
          <cell r="C166" t="str">
            <v>GALON</v>
          </cell>
          <cell r="D166">
            <v>67362</v>
          </cell>
        </row>
        <row r="167">
          <cell r="A167">
            <v>156</v>
          </cell>
          <cell r="B167" t="str">
            <v>CAMPANA DE RECOLECCION DE GAS Ø 0.80 M ACERO INOX.</v>
          </cell>
          <cell r="C167" t="str">
            <v>UND</v>
          </cell>
          <cell r="D167">
            <v>3750000</v>
          </cell>
        </row>
        <row r="168">
          <cell r="A168">
            <v>157</v>
          </cell>
          <cell r="B168" t="str">
            <v>PIEDRA</v>
          </cell>
          <cell r="C168" t="str">
            <v>M3</v>
          </cell>
          <cell r="D168">
            <v>90000</v>
          </cell>
        </row>
        <row r="169">
          <cell r="A169">
            <v>158</v>
          </cell>
          <cell r="B169" t="str">
            <v xml:space="preserve">FORMALETA EN MADERA </v>
          </cell>
          <cell r="C169" t="str">
            <v>M2</v>
          </cell>
          <cell r="D169">
            <v>26020</v>
          </cell>
        </row>
        <row r="170">
          <cell r="A170">
            <v>159</v>
          </cell>
          <cell r="B170" t="str">
            <v>FORMALETA PARA COLUMNA</v>
          </cell>
          <cell r="C170" t="str">
            <v>M2</v>
          </cell>
          <cell r="D170">
            <v>12770</v>
          </cell>
        </row>
        <row r="171">
          <cell r="A171">
            <v>160</v>
          </cell>
          <cell r="B171" t="str">
            <v>FORMALETA PARA ALFAJIA</v>
          </cell>
          <cell r="C171" t="str">
            <v>ML</v>
          </cell>
          <cell r="D171">
            <v>0</v>
          </cell>
        </row>
        <row r="172">
          <cell r="A172">
            <v>161</v>
          </cell>
          <cell r="B172" t="str">
            <v>FORMALETA VIGAS AEREAS</v>
          </cell>
          <cell r="C172" t="str">
            <v>M2</v>
          </cell>
          <cell r="D172">
            <v>13250</v>
          </cell>
        </row>
        <row r="173">
          <cell r="A173">
            <v>162</v>
          </cell>
          <cell r="B173" t="str">
            <v>MALLA ELECTROSOLDADA e=5mm</v>
          </cell>
          <cell r="C173" t="str">
            <v>KG</v>
          </cell>
          <cell r="D173">
            <v>7096.7</v>
          </cell>
        </row>
        <row r="174">
          <cell r="A174">
            <v>163</v>
          </cell>
          <cell r="B174" t="str">
            <v>ANTISOL BLANCO</v>
          </cell>
          <cell r="C174" t="str">
            <v>KG</v>
          </cell>
          <cell r="D174">
            <v>5117</v>
          </cell>
        </row>
        <row r="175">
          <cell r="A175">
            <v>164</v>
          </cell>
          <cell r="B175" t="str">
            <v>FORMALETA PARA ANDENES</v>
          </cell>
          <cell r="C175" t="str">
            <v>M2</v>
          </cell>
          <cell r="D175">
            <v>2100</v>
          </cell>
        </row>
        <row r="176">
          <cell r="A176">
            <v>165</v>
          </cell>
          <cell r="B176" t="str">
            <v>TEJA PARA CUBIERTA TERMO ACUSTICA  11,80X1,07 PVC</v>
          </cell>
          <cell r="C176" t="str">
            <v>M2</v>
          </cell>
          <cell r="D176">
            <v>39209</v>
          </cell>
        </row>
        <row r="177">
          <cell r="A177">
            <v>166</v>
          </cell>
          <cell r="B177" t="str">
            <v>TORNILLO AUTOPERFORANTE 8/18"x1/2" Zinc Hexagonal Metal Tecks</v>
          </cell>
          <cell r="C177" t="str">
            <v>UN</v>
          </cell>
          <cell r="D177">
            <v>2783</v>
          </cell>
        </row>
        <row r="178">
          <cell r="A178">
            <v>167</v>
          </cell>
          <cell r="B178" t="str">
            <v>CANALES EN LAMINA</v>
          </cell>
          <cell r="C178" t="str">
            <v>ML</v>
          </cell>
          <cell r="D178">
            <v>30000</v>
          </cell>
        </row>
        <row r="179">
          <cell r="A179">
            <v>168</v>
          </cell>
          <cell r="B179" t="str">
            <v>FLANCHES EN LAMINA</v>
          </cell>
          <cell r="C179" t="str">
            <v>ML</v>
          </cell>
          <cell r="D179">
            <v>25000</v>
          </cell>
        </row>
        <row r="180">
          <cell r="A180">
            <v>169</v>
          </cell>
          <cell r="B180" t="str">
            <v>BAJANTE EN LAMINA</v>
          </cell>
          <cell r="C180" t="str">
            <v>ML</v>
          </cell>
          <cell r="D180">
            <v>30000</v>
          </cell>
        </row>
        <row r="181">
          <cell r="A181">
            <v>170</v>
          </cell>
          <cell r="B181" t="str">
            <v>LADRILLO TOLETE COMUN</v>
          </cell>
          <cell r="C181" t="str">
            <v>M2</v>
          </cell>
          <cell r="D181">
            <v>890</v>
          </cell>
        </row>
        <row r="182">
          <cell r="A182">
            <v>171</v>
          </cell>
          <cell r="B182" t="str">
            <v>LADRILLO PESADO SANTA FE</v>
          </cell>
          <cell r="C182" t="str">
            <v>M2</v>
          </cell>
          <cell r="D182">
            <v>1100</v>
          </cell>
        </row>
        <row r="183">
          <cell r="A183">
            <v>172</v>
          </cell>
          <cell r="B183" t="str">
            <v>TUBO HG 2"</v>
          </cell>
          <cell r="C183" t="str">
            <v>UND</v>
          </cell>
          <cell r="D183">
            <v>170975.88</v>
          </cell>
        </row>
        <row r="184">
          <cell r="A184">
            <v>173</v>
          </cell>
          <cell r="B184" t="str">
            <v>TUBO HG 2-1/2"</v>
          </cell>
          <cell r="C184" t="str">
            <v>UND</v>
          </cell>
          <cell r="D184">
            <v>207442</v>
          </cell>
        </row>
        <row r="185">
          <cell r="A185">
            <v>174</v>
          </cell>
          <cell r="B185" t="str">
            <v>ANGULO DE 1"X1"X1-1/4"</v>
          </cell>
          <cell r="C185" t="str">
            <v>ML</v>
          </cell>
          <cell r="D185">
            <v>10500</v>
          </cell>
        </row>
        <row r="186">
          <cell r="A186">
            <v>175</v>
          </cell>
          <cell r="B186" t="str">
            <v>MALLA ESLABONADA CAL 10 Y ROMBO DE 2"</v>
          </cell>
          <cell r="C186" t="str">
            <v>M2</v>
          </cell>
          <cell r="D186">
            <v>25235</v>
          </cell>
        </row>
        <row r="187">
          <cell r="A187">
            <v>176</v>
          </cell>
          <cell r="B187" t="str">
            <v xml:space="preserve">CELOSIA EN LAMINA DE 0.7X1,3 </v>
          </cell>
          <cell r="C187" t="str">
            <v>UND</v>
          </cell>
          <cell r="D187">
            <v>200000</v>
          </cell>
        </row>
        <row r="188">
          <cell r="A188">
            <v>177</v>
          </cell>
          <cell r="B188" t="str">
            <v xml:space="preserve">ESTUCO PLASTICO </v>
          </cell>
          <cell r="C188" t="str">
            <v>GL</v>
          </cell>
          <cell r="D188">
            <v>15500</v>
          </cell>
        </row>
        <row r="189">
          <cell r="A189">
            <v>178</v>
          </cell>
          <cell r="B189" t="str">
            <v>VINILO TIPO 1</v>
          </cell>
          <cell r="C189" t="str">
            <v>GL</v>
          </cell>
          <cell r="D189">
            <v>50367</v>
          </cell>
        </row>
        <row r="190">
          <cell r="A190">
            <v>179</v>
          </cell>
          <cell r="B190" t="str">
            <v>CERRADURA METALICA PARA PUERTA</v>
          </cell>
          <cell r="C190" t="str">
            <v>UND</v>
          </cell>
          <cell r="D190">
            <v>90000</v>
          </cell>
        </row>
        <row r="191">
          <cell r="A191">
            <v>180</v>
          </cell>
          <cell r="B191" t="str">
            <v xml:space="preserve">CORREA METALICA TIPO C DE 8X4 cm </v>
          </cell>
          <cell r="C191" t="str">
            <v>KG</v>
          </cell>
          <cell r="D191">
            <v>5600</v>
          </cell>
        </row>
        <row r="192">
          <cell r="A192">
            <v>181</v>
          </cell>
          <cell r="B192" t="str">
            <v>TUBO CONDUIT PVC 1/2"</v>
          </cell>
          <cell r="C192" t="str">
            <v>M</v>
          </cell>
          <cell r="D192">
            <v>2300</v>
          </cell>
        </row>
        <row r="193">
          <cell r="A193">
            <v>182</v>
          </cell>
          <cell r="B193" t="str">
            <v>ALAMBRE DE COBRE# 12 AWG</v>
          </cell>
          <cell r="C193" t="str">
            <v>M</v>
          </cell>
          <cell r="D193">
            <v>750</v>
          </cell>
        </row>
        <row r="194">
          <cell r="A194">
            <v>183</v>
          </cell>
          <cell r="B194" t="str">
            <v>ADAPTADOR TERMINAL PVC 1/2"</v>
          </cell>
          <cell r="C194" t="str">
            <v>UND</v>
          </cell>
          <cell r="D194">
            <v>371</v>
          </cell>
        </row>
        <row r="195">
          <cell r="A195">
            <v>184</v>
          </cell>
          <cell r="B195" t="str">
            <v>CINTA AISLANTE</v>
          </cell>
          <cell r="C195" t="str">
            <v>UND</v>
          </cell>
          <cell r="D195">
            <v>1700</v>
          </cell>
        </row>
        <row r="196">
          <cell r="A196">
            <v>185</v>
          </cell>
          <cell r="B196" t="str">
            <v>CAJA GALVANIZADA DE 2X4</v>
          </cell>
          <cell r="C196" t="str">
            <v>UND</v>
          </cell>
          <cell r="D196">
            <v>1400</v>
          </cell>
        </row>
        <row r="197">
          <cell r="A197">
            <v>186</v>
          </cell>
          <cell r="B197" t="str">
            <v>PLAFON</v>
          </cell>
          <cell r="C197" t="str">
            <v>UND</v>
          </cell>
          <cell r="D197">
            <v>1400</v>
          </cell>
        </row>
        <row r="198">
          <cell r="A198">
            <v>187</v>
          </cell>
          <cell r="B198" t="str">
            <v>INTERRUPTOR SENCILLO</v>
          </cell>
          <cell r="C198" t="str">
            <v>UND</v>
          </cell>
          <cell r="D198">
            <v>4000</v>
          </cell>
        </row>
        <row r="199">
          <cell r="A199">
            <v>188</v>
          </cell>
          <cell r="B199" t="str">
            <v>SOLDADURA PVC (1/4 DE GAL)</v>
          </cell>
          <cell r="C199" t="str">
            <v>GALON</v>
          </cell>
          <cell r="D199">
            <v>86537</v>
          </cell>
        </row>
        <row r="200">
          <cell r="A200">
            <v>189</v>
          </cell>
          <cell r="B200" t="str">
            <v>LIMPIADOR PARA PVC (1/4 O 760 GRMS)</v>
          </cell>
          <cell r="C200" t="str">
            <v>UND</v>
          </cell>
          <cell r="D200">
            <v>38949</v>
          </cell>
        </row>
        <row r="201">
          <cell r="A201">
            <v>190</v>
          </cell>
          <cell r="B201" t="str">
            <v>LAMPARA DE 240 W</v>
          </cell>
          <cell r="C201" t="str">
            <v>UND</v>
          </cell>
          <cell r="D201">
            <v>90000</v>
          </cell>
        </row>
        <row r="202">
          <cell r="A202">
            <v>191</v>
          </cell>
          <cell r="B202" t="str">
            <v xml:space="preserve">SOLDADURA ELECTRICA LONGITUDINAL </v>
          </cell>
          <cell r="C202" t="str">
            <v>ML</v>
          </cell>
          <cell r="D202">
            <v>20000</v>
          </cell>
        </row>
        <row r="203">
          <cell r="A203">
            <v>192</v>
          </cell>
          <cell r="B203" t="str">
            <v>VÁLVULA DE MARIPOSA  Ø 16" CON RUEDA DE MANEJO</v>
          </cell>
          <cell r="C203" t="str">
            <v>UND</v>
          </cell>
          <cell r="D203">
            <v>6136400</v>
          </cell>
        </row>
        <row r="204">
          <cell r="A204">
            <v>193</v>
          </cell>
          <cell r="B204" t="str">
            <v>UNION TIPO DRESSER DN  16" (400 MM)</v>
          </cell>
          <cell r="C204" t="str">
            <v>UND</v>
          </cell>
          <cell r="D204">
            <v>933800</v>
          </cell>
        </row>
        <row r="205">
          <cell r="A205">
            <v>194</v>
          </cell>
          <cell r="B205" t="str">
            <v>VÁLVULA DE RETENCIÓN D = 16" EB</v>
          </cell>
          <cell r="C205" t="str">
            <v>UND</v>
          </cell>
          <cell r="D205">
            <v>6579056</v>
          </cell>
        </row>
        <row r="206">
          <cell r="A206">
            <v>195</v>
          </cell>
          <cell r="B206" t="str">
            <v>CODO ACERO EXTREMO LISO 90º X 16"</v>
          </cell>
          <cell r="C206" t="str">
            <v>UND</v>
          </cell>
          <cell r="D206">
            <v>2673800</v>
          </cell>
        </row>
        <row r="207">
          <cell r="A207">
            <v>196</v>
          </cell>
          <cell r="B207" t="str">
            <v>TEE HD EXTREMO BRIDA PARA PVC O AC 16"X16"</v>
          </cell>
          <cell r="C207" t="str">
            <v>UND</v>
          </cell>
          <cell r="D207">
            <v>4374360</v>
          </cell>
        </row>
        <row r="208">
          <cell r="A208">
            <v>197</v>
          </cell>
          <cell r="B208" t="str">
            <v>REDUCCION HD EXTREMO LISO PARA PVC O AC 16"X10"</v>
          </cell>
          <cell r="C208" t="str">
            <v>UND</v>
          </cell>
          <cell r="D208">
            <v>2040440</v>
          </cell>
        </row>
        <row r="209">
          <cell r="A209">
            <v>198</v>
          </cell>
          <cell r="B209" t="str">
            <v>VÁLVULA DE VENTOSA SENCILLA EB 2"</v>
          </cell>
          <cell r="C209" t="str">
            <v>UND</v>
          </cell>
          <cell r="D209">
            <v>320160</v>
          </cell>
        </row>
        <row r="210">
          <cell r="A210">
            <v>199</v>
          </cell>
          <cell r="B210" t="str">
            <v>BOMBA CENTRIFUGA DE EJE HORIZONTAL Q. 120 L/S HDT. 12 MCA AR</v>
          </cell>
          <cell r="C210" t="str">
            <v>UND</v>
          </cell>
          <cell r="D210">
            <v>19805840</v>
          </cell>
        </row>
        <row r="211">
          <cell r="A211">
            <v>200</v>
          </cell>
          <cell r="B211" t="str">
            <v>REDUCCION HD EXCENTRICA 16" X 10" EB</v>
          </cell>
          <cell r="C211" t="str">
            <v>UND</v>
          </cell>
          <cell r="D211">
            <v>2040440</v>
          </cell>
        </row>
        <row r="212">
          <cell r="A212">
            <v>201</v>
          </cell>
          <cell r="B212" t="str">
            <v>MACROMEDIDOR ULTRASONICO Ø 20"</v>
          </cell>
          <cell r="C212" t="str">
            <v>UND</v>
          </cell>
          <cell r="D212">
            <v>11649300</v>
          </cell>
        </row>
        <row r="213">
          <cell r="A213">
            <v>202</v>
          </cell>
          <cell r="B213" t="str">
            <v>TEE HD EXTREMO BRIDA PARA PVC O AC 20"X20"</v>
          </cell>
          <cell r="C213" t="str">
            <v>UND</v>
          </cell>
          <cell r="D213">
            <v>8864720</v>
          </cell>
        </row>
        <row r="214">
          <cell r="A214">
            <v>203</v>
          </cell>
          <cell r="B214" t="str">
            <v>TUBERIA DE ACERO SCH 40 Ø 20"</v>
          </cell>
          <cell r="C214" t="str">
            <v>ML</v>
          </cell>
          <cell r="D214">
            <v>467480</v>
          </cell>
        </row>
        <row r="215">
          <cell r="A215">
            <v>204</v>
          </cell>
          <cell r="B215" t="str">
            <v>REGISTRO DE 1/2"</v>
          </cell>
          <cell r="C215" t="str">
            <v>UND</v>
          </cell>
          <cell r="D215">
            <v>23064</v>
          </cell>
        </row>
        <row r="216">
          <cell r="A216">
            <v>205</v>
          </cell>
          <cell r="B216" t="str">
            <v>TUBERÍA PVC P 1/2"</v>
          </cell>
          <cell r="C216" t="str">
            <v>ML</v>
          </cell>
          <cell r="D216">
            <v>3789.17</v>
          </cell>
        </row>
        <row r="217">
          <cell r="A217">
            <v>206</v>
          </cell>
          <cell r="B217" t="str">
            <v>LLAVE MANGUERA</v>
          </cell>
          <cell r="C217" t="str">
            <v>UND</v>
          </cell>
          <cell r="D217">
            <v>10000</v>
          </cell>
        </row>
        <row r="218">
          <cell r="A218">
            <v>207</v>
          </cell>
          <cell r="B218" t="str">
            <v>TUBERIA SANITARIA PVC 3"</v>
          </cell>
          <cell r="C218" t="str">
            <v>ML</v>
          </cell>
          <cell r="D218">
            <v>17598.330000000002</v>
          </cell>
        </row>
        <row r="219">
          <cell r="A219">
            <v>208</v>
          </cell>
          <cell r="B219" t="str">
            <v>ACCESORIO SANITARIO PVC 3"</v>
          </cell>
          <cell r="C219" t="str">
            <v>UND</v>
          </cell>
          <cell r="D219">
            <v>9200</v>
          </cell>
        </row>
        <row r="220">
          <cell r="A220">
            <v>209</v>
          </cell>
          <cell r="B220" t="str">
            <v>ACCESORIOS PVC P 1/2"</v>
          </cell>
          <cell r="C220" t="str">
            <v>UND</v>
          </cell>
          <cell r="D220">
            <v>1200</v>
          </cell>
        </row>
        <row r="221">
          <cell r="A221">
            <v>210</v>
          </cell>
          <cell r="B221" t="str">
            <v xml:space="preserve">CINTA PVC DE 15 DE BULTO O SIMILAR </v>
          </cell>
          <cell r="C221" t="str">
            <v>ML</v>
          </cell>
          <cell r="D221">
            <v>9130</v>
          </cell>
        </row>
        <row r="222">
          <cell r="A222">
            <v>211</v>
          </cell>
          <cell r="B222" t="str">
            <v>TAPA CON MECANISMO DE SEGURIDAD HIERRO DUCTIL</v>
          </cell>
          <cell r="C222" t="str">
            <v>UND</v>
          </cell>
          <cell r="D222">
            <v>812321.07</v>
          </cell>
        </row>
        <row r="223">
          <cell r="A223">
            <v>212</v>
          </cell>
          <cell r="B223" t="str">
            <v>Valvula ventosa 2" EB Doble Accion</v>
          </cell>
          <cell r="C223" t="str">
            <v>UND</v>
          </cell>
          <cell r="D223">
            <v>319000</v>
          </cell>
        </row>
        <row r="224">
          <cell r="A224">
            <v>213</v>
          </cell>
          <cell r="B224" t="str">
            <v>Tee 4" x 2" HD EB</v>
          </cell>
          <cell r="C224" t="str">
            <v>UND</v>
          </cell>
          <cell r="D224">
            <v>377300</v>
          </cell>
        </row>
        <row r="225">
          <cell r="A225">
            <v>214</v>
          </cell>
          <cell r="B225" t="str">
            <v>Union Bria -portaflanche 4"</v>
          </cell>
          <cell r="C225" t="str">
            <v>UND</v>
          </cell>
          <cell r="D225">
            <v>94600</v>
          </cell>
        </row>
        <row r="226">
          <cell r="A226">
            <v>215</v>
          </cell>
          <cell r="B226" t="str">
            <v>Niple Pasamuro  HD  EL X EL         L = 0.51 m</v>
          </cell>
          <cell r="C226" t="str">
            <v>UND</v>
          </cell>
          <cell r="D226">
            <v>344001</v>
          </cell>
        </row>
        <row r="227">
          <cell r="A227">
            <v>216</v>
          </cell>
          <cell r="B227" t="str">
            <v>Niple Pasamuro  HD  EL X EL         L = 0.75 m</v>
          </cell>
          <cell r="C227" t="str">
            <v>UND</v>
          </cell>
          <cell r="D227">
            <v>430001</v>
          </cell>
        </row>
        <row r="228">
          <cell r="A228">
            <v>217</v>
          </cell>
          <cell r="B228" t="str">
            <v>Valvula compuerta 4" EB</v>
          </cell>
          <cell r="C228" t="str">
            <v>UND</v>
          </cell>
          <cell r="D228">
            <v>334400</v>
          </cell>
        </row>
        <row r="229">
          <cell r="A229">
            <v>218</v>
          </cell>
          <cell r="B229" t="str">
            <v>Niple  HD  EL X EL     L = 0.28 m</v>
          </cell>
          <cell r="C229" t="str">
            <v>UND</v>
          </cell>
          <cell r="D229">
            <v>344001</v>
          </cell>
        </row>
        <row r="230">
          <cell r="A230">
            <v>219</v>
          </cell>
          <cell r="B230" t="str">
            <v>Union de Desmontaje 4"</v>
          </cell>
          <cell r="C230" t="str">
            <v>UND</v>
          </cell>
          <cell r="D230">
            <v>426800</v>
          </cell>
        </row>
        <row r="231">
          <cell r="A231">
            <v>220</v>
          </cell>
          <cell r="B231" t="str">
            <v>TEJA ONDULADA FIBROCEMENTO #4</v>
          </cell>
          <cell r="C231" t="str">
            <v>M2</v>
          </cell>
          <cell r="D231">
            <v>17892.84</v>
          </cell>
        </row>
        <row r="232">
          <cell r="A232">
            <v>221</v>
          </cell>
          <cell r="B232" t="str">
            <v>CABALLETE FIJO EN FIBRO CEMENTO</v>
          </cell>
          <cell r="C232" t="str">
            <v>UN</v>
          </cell>
          <cell r="D232">
            <v>17900</v>
          </cell>
        </row>
        <row r="233">
          <cell r="A233">
            <v>222</v>
          </cell>
          <cell r="B233" t="str">
            <v xml:space="preserve">AMARRE PARA TEJA </v>
          </cell>
          <cell r="C233" t="str">
            <v>UN</v>
          </cell>
          <cell r="D233">
            <v>179</v>
          </cell>
        </row>
        <row r="234">
          <cell r="A234">
            <v>223</v>
          </cell>
          <cell r="B234" t="str">
            <v>GANCHO PARA TEJA FIBROCEMENTO</v>
          </cell>
          <cell r="C234" t="str">
            <v>UN</v>
          </cell>
          <cell r="D234">
            <v>550</v>
          </cell>
        </row>
        <row r="235">
          <cell r="A235">
            <v>224</v>
          </cell>
          <cell r="B235" t="str">
            <v xml:space="preserve">ACERO A36 </v>
          </cell>
          <cell r="C235" t="str">
            <v>KG</v>
          </cell>
          <cell r="D235">
            <v>6500</v>
          </cell>
        </row>
        <row r="236">
          <cell r="A236">
            <v>225</v>
          </cell>
          <cell r="B236" t="str">
            <v>ACERO A572</v>
          </cell>
          <cell r="C236" t="str">
            <v>KG</v>
          </cell>
          <cell r="D236">
            <v>6500</v>
          </cell>
        </row>
        <row r="237">
          <cell r="A237">
            <v>226</v>
          </cell>
          <cell r="B237" t="str">
            <v>VALVULA COMPUERTA HD 4" EXTREMOS CAMPANA</v>
          </cell>
          <cell r="C237" t="str">
            <v>UN</v>
          </cell>
          <cell r="D237">
            <v>798600</v>
          </cell>
        </row>
        <row r="238">
          <cell r="A238">
            <v>227</v>
          </cell>
          <cell r="B238" t="str">
            <v>ENCHAPE BLANCO DE 20X20 EN CERAMICA</v>
          </cell>
          <cell r="C238" t="str">
            <v>M2</v>
          </cell>
          <cell r="D238">
            <v>8344</v>
          </cell>
        </row>
        <row r="239">
          <cell r="A239">
            <v>228</v>
          </cell>
          <cell r="B239" t="str">
            <v>PEGACOR BLANCO</v>
          </cell>
          <cell r="C239" t="str">
            <v>KG</v>
          </cell>
          <cell r="D239">
            <v>1172</v>
          </cell>
        </row>
        <row r="240">
          <cell r="A240">
            <v>229</v>
          </cell>
          <cell r="B240" t="str">
            <v xml:space="preserve">BLINDBOQUILLA BLANCO </v>
          </cell>
          <cell r="C240" t="str">
            <v>KG</v>
          </cell>
          <cell r="D240">
            <v>3920</v>
          </cell>
        </row>
        <row r="241">
          <cell r="A241">
            <v>230</v>
          </cell>
          <cell r="B241" t="str">
            <v>EPÓXICO AUTOPRIMARIO MODIFICADO INCLUYE CATALIZADOR</v>
          </cell>
          <cell r="C241" t="str">
            <v>GLN</v>
          </cell>
          <cell r="D241">
            <v>231526.45659928661</v>
          </cell>
        </row>
        <row r="242">
          <cell r="A242">
            <v>231</v>
          </cell>
          <cell r="B242" t="str">
            <v>Malla Eslabonada Cal. 10 de 2"</v>
          </cell>
          <cell r="C242" t="str">
            <v>M2</v>
          </cell>
          <cell r="D242">
            <v>8995</v>
          </cell>
        </row>
        <row r="243">
          <cell r="A243">
            <v>232</v>
          </cell>
          <cell r="B243" t="str">
            <v>Alambre Galvanizado cal 18</v>
          </cell>
          <cell r="C243" t="str">
            <v>M2</v>
          </cell>
          <cell r="D243">
            <v>6900</v>
          </cell>
        </row>
        <row r="244">
          <cell r="A244">
            <v>233</v>
          </cell>
          <cell r="B244" t="str">
            <v xml:space="preserve">Soldadura </v>
          </cell>
          <cell r="C244" t="str">
            <v>KG</v>
          </cell>
          <cell r="D244">
            <v>9295</v>
          </cell>
        </row>
        <row r="245">
          <cell r="A245">
            <v>234</v>
          </cell>
          <cell r="B245" t="str">
            <v>Tuberia Galvanizada 2,80 Cal 14 2"</v>
          </cell>
          <cell r="C245" t="str">
            <v>KG</v>
          </cell>
          <cell r="D245">
            <v>25380.5</v>
          </cell>
        </row>
        <row r="246">
          <cell r="A246">
            <v>235</v>
          </cell>
          <cell r="B246" t="str">
            <v>Alambre de Pua Cal 16</v>
          </cell>
          <cell r="C246" t="str">
            <v>M</v>
          </cell>
          <cell r="D246">
            <v>500</v>
          </cell>
        </row>
        <row r="247">
          <cell r="A247">
            <v>236</v>
          </cell>
          <cell r="B247" t="str">
            <v>Argolla 1/4"</v>
          </cell>
          <cell r="C247" t="str">
            <v>M</v>
          </cell>
          <cell r="D247">
            <v>1300</v>
          </cell>
        </row>
        <row r="248">
          <cell r="A248">
            <v>237</v>
          </cell>
          <cell r="B248" t="str">
            <v>Tapon Metálico para Tubo</v>
          </cell>
          <cell r="C248" t="str">
            <v>UN</v>
          </cell>
          <cell r="D248">
            <v>5000</v>
          </cell>
        </row>
        <row r="249">
          <cell r="A249">
            <v>238</v>
          </cell>
          <cell r="B249" t="str">
            <v>ACERO DE REFUERZO fy 60,000 psi</v>
          </cell>
          <cell r="C249" t="str">
            <v>UN</v>
          </cell>
          <cell r="D249">
            <v>2659.65</v>
          </cell>
        </row>
        <row r="250">
          <cell r="A250">
            <v>239</v>
          </cell>
          <cell r="B250" t="str">
            <v>CEMENTO GRIS</v>
          </cell>
          <cell r="C250" t="str">
            <v>kg</v>
          </cell>
          <cell r="D250">
            <v>615.51724137931046</v>
          </cell>
        </row>
        <row r="251">
          <cell r="A251">
            <v>240</v>
          </cell>
          <cell r="B251" t="str">
            <v>ARENA LAVADA DE RÍO</v>
          </cell>
          <cell r="C251" t="str">
            <v>kg</v>
          </cell>
          <cell r="D251">
            <v>85557.5</v>
          </cell>
        </row>
        <row r="252">
          <cell r="A252">
            <v>241</v>
          </cell>
          <cell r="B252" t="str">
            <v>AGUA</v>
          </cell>
          <cell r="C252" t="str">
            <v>m3</v>
          </cell>
          <cell r="D252">
            <v>50</v>
          </cell>
        </row>
        <row r="253">
          <cell r="A253">
            <v>242</v>
          </cell>
          <cell r="B253" t="str">
            <v>UNIÓN DE BAJANTE</v>
          </cell>
          <cell r="C253" t="str">
            <v>UN</v>
          </cell>
          <cell r="D253">
            <v>5810</v>
          </cell>
        </row>
        <row r="254">
          <cell r="A254">
            <v>243</v>
          </cell>
          <cell r="B254" t="str">
            <v>BAJANTE EXTREMO LISO TRAMO 3 M</v>
          </cell>
          <cell r="C254" t="str">
            <v>UN</v>
          </cell>
          <cell r="D254">
            <v>92941</v>
          </cell>
        </row>
        <row r="255">
          <cell r="A255">
            <v>244</v>
          </cell>
          <cell r="B255" t="str">
            <v xml:space="preserve">CODO DE BAJANTE 90° </v>
          </cell>
          <cell r="C255" t="str">
            <v>UN</v>
          </cell>
          <cell r="D255">
            <v>9551</v>
          </cell>
        </row>
        <row r="256">
          <cell r="A256">
            <v>245</v>
          </cell>
          <cell r="B256" t="str">
            <v xml:space="preserve">CODO DE BAJANTE 45° </v>
          </cell>
          <cell r="C256" t="str">
            <v>UN</v>
          </cell>
          <cell r="D256">
            <v>8201</v>
          </cell>
        </row>
        <row r="257">
          <cell r="A257">
            <v>246</v>
          </cell>
          <cell r="B257" t="str">
            <v>CANAL TIPO RAINGO O SIMILAR TRAMO 3 M</v>
          </cell>
          <cell r="C257" t="str">
            <v>UN</v>
          </cell>
          <cell r="D257">
            <v>65478</v>
          </cell>
        </row>
        <row r="258">
          <cell r="A258">
            <v>247</v>
          </cell>
          <cell r="B258" t="str">
            <v>TAPA  EXTERNA CANAL</v>
          </cell>
          <cell r="C258" t="str">
            <v>UN</v>
          </cell>
          <cell r="D258">
            <v>8432</v>
          </cell>
        </row>
        <row r="259">
          <cell r="A259">
            <v>248</v>
          </cell>
          <cell r="B259" t="str">
            <v>UNIÓN CANAL A BAJANTE TIPO RAINGO O SIMILAR</v>
          </cell>
          <cell r="C259" t="str">
            <v>UN</v>
          </cell>
          <cell r="D259">
            <v>10480</v>
          </cell>
        </row>
        <row r="260">
          <cell r="A260">
            <v>249</v>
          </cell>
          <cell r="B260" t="str">
            <v>UNIÓN CANAL</v>
          </cell>
          <cell r="C260" t="str">
            <v>UN</v>
          </cell>
          <cell r="D260">
            <v>10025</v>
          </cell>
        </row>
        <row r="261">
          <cell r="A261">
            <v>250</v>
          </cell>
          <cell r="B261" t="str">
            <v>SOPORTE METÁLICO PARA CANAL TIPO RAINGO O SIMILAR</v>
          </cell>
          <cell r="C261" t="str">
            <v>UN</v>
          </cell>
          <cell r="D261">
            <v>9679</v>
          </cell>
        </row>
        <row r="262">
          <cell r="A262">
            <v>251</v>
          </cell>
          <cell r="B262" t="str">
            <v>SOPORTE DE BAJANTE</v>
          </cell>
          <cell r="C262" t="str">
            <v>UN</v>
          </cell>
          <cell r="D262">
            <v>3074</v>
          </cell>
        </row>
        <row r="263">
          <cell r="A263">
            <v>252</v>
          </cell>
          <cell r="B263" t="str">
            <v>LUBRICANTE DE SILICONA</v>
          </cell>
          <cell r="C263" t="str">
            <v>UN</v>
          </cell>
          <cell r="D263">
            <v>3070</v>
          </cell>
        </row>
        <row r="264">
          <cell r="A264">
            <v>253</v>
          </cell>
          <cell r="B264" t="str">
            <v>TORNILLOS INOXIDABLES</v>
          </cell>
          <cell r="C264" t="str">
            <v>UN</v>
          </cell>
          <cell r="D264">
            <v>235</v>
          </cell>
        </row>
        <row r="265">
          <cell r="A265">
            <v>254</v>
          </cell>
          <cell r="B265" t="str">
            <v xml:space="preserve">VARILLA DE 1/2 CORRUGADA </v>
          </cell>
          <cell r="C265" t="str">
            <v>ML</v>
          </cell>
          <cell r="D265">
            <v>2666.6666666666665</v>
          </cell>
        </row>
        <row r="266">
          <cell r="A266">
            <v>255</v>
          </cell>
          <cell r="B266" t="str">
            <v>TAPA BISAGRA CON ARO INCLUIDO TAPA 70CM –TRÁFICO VEHICULAR PESADO</v>
          </cell>
          <cell r="C266" t="str">
            <v>UN</v>
          </cell>
          <cell r="D266">
            <v>1243550</v>
          </cell>
        </row>
        <row r="267">
          <cell r="A267">
            <v>256</v>
          </cell>
          <cell r="B267" t="str">
            <v>VENTANA TIPO 1  DETALLES SEGÚN PLANOS Y COTIZACIÓN (VENTANAS EN MALLA ESLABONADA DE 2.80 X1.20 M)</v>
          </cell>
          <cell r="C267" t="str">
            <v>UN</v>
          </cell>
          <cell r="D267">
            <v>447508.95</v>
          </cell>
        </row>
        <row r="268">
          <cell r="A268">
            <v>257</v>
          </cell>
          <cell r="B268" t="str">
            <v>Suministro Niple D = 3" HD L = 0.0 - 0.5 m EB</v>
          </cell>
          <cell r="C268" t="str">
            <v>UN</v>
          </cell>
          <cell r="D268">
            <v>344001</v>
          </cell>
        </row>
        <row r="269">
          <cell r="A269">
            <v>258</v>
          </cell>
          <cell r="B269" t="str">
            <v>Suministro Adaptador brida x universal  3"</v>
          </cell>
          <cell r="C269" t="str">
            <v>UN</v>
          </cell>
          <cell r="D269">
            <v>95557</v>
          </cell>
        </row>
        <row r="270">
          <cell r="A270">
            <v>259</v>
          </cell>
          <cell r="B270" t="str">
            <v>Suministro Válvula compuerta elástica HD 3" junta hidráulica PVC vástago no ascendente</v>
          </cell>
          <cell r="C270" t="str">
            <v>UN</v>
          </cell>
          <cell r="D270">
            <v>510510</v>
          </cell>
        </row>
        <row r="271">
          <cell r="A271">
            <v>260</v>
          </cell>
          <cell r="B271" t="str">
            <v>Suministro Unión de desmontaje autoportante ISO PN10 HD  3"</v>
          </cell>
          <cell r="C271" t="str">
            <v>UN</v>
          </cell>
          <cell r="D271">
            <v>370447</v>
          </cell>
        </row>
        <row r="272">
          <cell r="A272">
            <v>261</v>
          </cell>
          <cell r="B272" t="str">
            <v>Suministro Tee HD EB 3"</v>
          </cell>
          <cell r="C272" t="str">
            <v>UN</v>
          </cell>
          <cell r="D272">
            <v>280500</v>
          </cell>
        </row>
        <row r="273">
          <cell r="A273">
            <v>262</v>
          </cell>
          <cell r="B273" t="str">
            <v>Suministro Codo 90° HD EB 3"</v>
          </cell>
          <cell r="C273" t="str">
            <v>UN</v>
          </cell>
          <cell r="D273">
            <v>210100</v>
          </cell>
        </row>
        <row r="274">
          <cell r="A274">
            <v>263</v>
          </cell>
          <cell r="B274" t="str">
            <v>Suministro válvula de compuerta 3" hd eb vna sello elástico</v>
          </cell>
          <cell r="C274" t="str">
            <v>UN</v>
          </cell>
          <cell r="D274">
            <v>534600</v>
          </cell>
        </row>
        <row r="275">
          <cell r="A275">
            <v>264</v>
          </cell>
          <cell r="B275" t="str">
            <v>Suministro yee d = 4" hd eb</v>
          </cell>
          <cell r="C275" t="str">
            <v>UN</v>
          </cell>
          <cell r="D275">
            <v>298100</v>
          </cell>
        </row>
        <row r="276">
          <cell r="A276">
            <v>265</v>
          </cell>
          <cell r="B276" t="str">
            <v>Macromedidor Electromagnetico 3" HD</v>
          </cell>
          <cell r="C276" t="str">
            <v>UN</v>
          </cell>
          <cell r="D276">
            <v>4700000</v>
          </cell>
        </row>
        <row r="277">
          <cell r="A277">
            <v>266</v>
          </cell>
          <cell r="B277" t="str">
            <v>Suministro válvula de compuerta 4" hd eb vna sello elástico</v>
          </cell>
          <cell r="C277" t="str">
            <v>UN</v>
          </cell>
          <cell r="D277">
            <v>397936</v>
          </cell>
        </row>
        <row r="278">
          <cell r="A278">
            <v>267</v>
          </cell>
          <cell r="B278" t="str">
            <v>Suministro yee d = 4" hd eb</v>
          </cell>
          <cell r="C278" t="str">
            <v>UN</v>
          </cell>
          <cell r="D278">
            <v>594286</v>
          </cell>
        </row>
        <row r="279">
          <cell r="A279">
            <v>268</v>
          </cell>
          <cell r="B279" t="str">
            <v>Suministro Adaptador Brida x Universal 4"</v>
          </cell>
          <cell r="C279" t="str">
            <v>UN</v>
          </cell>
          <cell r="D279">
            <v>112574</v>
          </cell>
        </row>
        <row r="280">
          <cell r="A280">
            <v>269</v>
          </cell>
          <cell r="B280" t="str">
            <v>Suministro Niple HD 4" EB L = 0.5 m</v>
          </cell>
          <cell r="C280" t="str">
            <v>UN</v>
          </cell>
          <cell r="D280">
            <v>430001</v>
          </cell>
        </row>
        <row r="281">
          <cell r="A281">
            <v>270</v>
          </cell>
          <cell r="B281" t="str">
            <v>Suministro Codo 90° HD EB 4"</v>
          </cell>
          <cell r="C281" t="str">
            <v>UN</v>
          </cell>
          <cell r="D281">
            <v>312851</v>
          </cell>
        </row>
        <row r="282">
          <cell r="A282">
            <v>271</v>
          </cell>
          <cell r="B282" t="str">
            <v>Suministro Tee HD EB 4"</v>
          </cell>
          <cell r="C282" t="str">
            <v>UN</v>
          </cell>
          <cell r="D282">
            <v>562870</v>
          </cell>
        </row>
        <row r="283">
          <cell r="A283">
            <v>272</v>
          </cell>
          <cell r="B283" t="str">
            <v>Suministro Unión de desmontaje autoportante ISO PN10 HD  4"</v>
          </cell>
          <cell r="C283" t="str">
            <v>UN</v>
          </cell>
          <cell r="D283">
            <v>416262</v>
          </cell>
        </row>
        <row r="284">
          <cell r="A284">
            <v>273</v>
          </cell>
          <cell r="B284" t="str">
            <v>Suministro Válvula compuerta elástica HD 4" EB vástago no ascendente</v>
          </cell>
          <cell r="C284" t="str">
            <v>UN</v>
          </cell>
          <cell r="D284">
            <v>661045</v>
          </cell>
        </row>
        <row r="285">
          <cell r="A285">
            <v>274</v>
          </cell>
          <cell r="B285" t="str">
            <v>Macromedidor Electromagnetico 4" HD</v>
          </cell>
          <cell r="C285" t="str">
            <v>UN</v>
          </cell>
          <cell r="D285">
            <v>7510000</v>
          </cell>
        </row>
        <row r="286">
          <cell r="A286">
            <v>275</v>
          </cell>
          <cell r="B286" t="str">
            <v>Suministro válvula ventosa 2" hd eb doble acción cámara sencilla</v>
          </cell>
          <cell r="C286" t="str">
            <v>UN</v>
          </cell>
          <cell r="D286">
            <v>379610</v>
          </cell>
        </row>
        <row r="287">
          <cell r="A287">
            <v>276</v>
          </cell>
          <cell r="B287" t="str">
            <v>Suministro Portaflanche PEAD 110 mm PN100</v>
          </cell>
          <cell r="C287" t="str">
            <v>UN</v>
          </cell>
          <cell r="D287">
            <v>42020</v>
          </cell>
        </row>
        <row r="288">
          <cell r="A288">
            <v>277</v>
          </cell>
          <cell r="B288" t="str">
            <v>Suministro Portaflanche PEAD 90 mm PE100 PN10</v>
          </cell>
          <cell r="C288" t="str">
            <v>UN</v>
          </cell>
          <cell r="D288">
            <v>32905</v>
          </cell>
        </row>
        <row r="289">
          <cell r="A289">
            <v>278</v>
          </cell>
          <cell r="B289" t="str">
            <v>Suministro Brida orientable metálica 90 mm</v>
          </cell>
          <cell r="C289" t="str">
            <v>UN</v>
          </cell>
          <cell r="D289">
            <v>48385</v>
          </cell>
        </row>
        <row r="290">
          <cell r="A290">
            <v>279</v>
          </cell>
          <cell r="B290" t="str">
            <v>Codo de 4"   HD 90° Extremos bridadas</v>
          </cell>
          <cell r="C290" t="str">
            <v>UN</v>
          </cell>
          <cell r="D290">
            <v>210100</v>
          </cell>
        </row>
        <row r="291">
          <cell r="A291">
            <v>280</v>
          </cell>
          <cell r="B291" t="str">
            <v>Codo de 4" pvc   90° Extremos bridadas</v>
          </cell>
          <cell r="C291" t="str">
            <v>UN</v>
          </cell>
          <cell r="D291">
            <v>192500</v>
          </cell>
        </row>
        <row r="292">
          <cell r="A292">
            <v>281</v>
          </cell>
          <cell r="B292" t="str">
            <v>Macromedidor 4" woltman</v>
          </cell>
          <cell r="C292" t="str">
            <v>UN</v>
          </cell>
          <cell r="D292">
            <v>2359193.2599999998</v>
          </cell>
        </row>
        <row r="293">
          <cell r="A293">
            <v>282</v>
          </cell>
          <cell r="B293" t="str">
            <v>Brida Ajustada pvc 4"</v>
          </cell>
          <cell r="C293" t="str">
            <v>UN</v>
          </cell>
          <cell r="D293">
            <v>123200</v>
          </cell>
        </row>
        <row r="294">
          <cell r="A294">
            <v>283</v>
          </cell>
          <cell r="B294" t="str">
            <v>Suministro Adaptador Brida x Universal 4"</v>
          </cell>
          <cell r="C294" t="str">
            <v>UN</v>
          </cell>
          <cell r="D294">
            <v>112574</v>
          </cell>
        </row>
        <row r="295">
          <cell r="A295">
            <v>284</v>
          </cell>
          <cell r="B295" t="str">
            <v>Tee 4" x 4" x 4" pvc</v>
          </cell>
          <cell r="C295" t="str">
            <v>UN</v>
          </cell>
          <cell r="D295">
            <v>245300</v>
          </cell>
        </row>
        <row r="296">
          <cell r="A296">
            <v>285</v>
          </cell>
          <cell r="B296" t="str">
            <v xml:space="preserve">tuberia de 4" </v>
          </cell>
          <cell r="C296" t="str">
            <v>UN</v>
          </cell>
          <cell r="D296">
            <v>41097</v>
          </cell>
        </row>
        <row r="297">
          <cell r="A297">
            <v>286</v>
          </cell>
          <cell r="B297" t="str">
            <v>CODO DE 90° 8 " PVC</v>
          </cell>
          <cell r="C297" t="str">
            <v>UN</v>
          </cell>
          <cell r="D297">
            <v>832799</v>
          </cell>
        </row>
        <row r="298">
          <cell r="A298">
            <v>287</v>
          </cell>
          <cell r="B298" t="str">
            <v>TEE 8" PVC</v>
          </cell>
          <cell r="C298" t="str">
            <v>UN</v>
          </cell>
          <cell r="D298">
            <v>1268384</v>
          </cell>
        </row>
        <row r="299">
          <cell r="A299">
            <v>288</v>
          </cell>
          <cell r="B299" t="str">
            <v>CODO DE 90° 4 " PVC</v>
          </cell>
          <cell r="C299" t="str">
            <v>UN</v>
          </cell>
          <cell r="D299">
            <v>103463</v>
          </cell>
        </row>
        <row r="300">
          <cell r="A300">
            <v>289</v>
          </cell>
          <cell r="B300" t="str">
            <v>TEE 4" PVC</v>
          </cell>
          <cell r="C300" t="str">
            <v>UN</v>
          </cell>
          <cell r="D300">
            <v>134619</v>
          </cell>
        </row>
        <row r="301">
          <cell r="A301">
            <v>290</v>
          </cell>
          <cell r="B301" t="str">
            <v xml:space="preserve">Valvula de compuerta elastica 8" HD </v>
          </cell>
          <cell r="C301" t="str">
            <v>UN</v>
          </cell>
          <cell r="D301">
            <v>1888700</v>
          </cell>
        </row>
        <row r="302">
          <cell r="A302">
            <v>291</v>
          </cell>
          <cell r="B302" t="str">
            <v>TUBERIA DE 8 " PVC</v>
          </cell>
          <cell r="C302" t="str">
            <v>ML</v>
          </cell>
          <cell r="D302">
            <v>152001</v>
          </cell>
        </row>
        <row r="303">
          <cell r="A303">
            <v>292</v>
          </cell>
          <cell r="B303" t="str">
            <v>TUBERIA DE 1/2 " PVC</v>
          </cell>
          <cell r="C303" t="str">
            <v>ML</v>
          </cell>
          <cell r="D303">
            <v>1000</v>
          </cell>
        </row>
        <row r="304">
          <cell r="A304">
            <v>293</v>
          </cell>
          <cell r="B304" t="str">
            <v>Codo 1/2" PVC Extremos campana</v>
          </cell>
          <cell r="C304" t="str">
            <v>UND.</v>
          </cell>
          <cell r="D304">
            <v>696</v>
          </cell>
        </row>
        <row r="305">
          <cell r="A305">
            <v>294</v>
          </cell>
          <cell r="B305" t="str">
            <v xml:space="preserve">Tee 1/2" PVC 90° Extremos Campana </v>
          </cell>
          <cell r="C305" t="str">
            <v>UND.</v>
          </cell>
          <cell r="D305">
            <v>2286</v>
          </cell>
        </row>
        <row r="306">
          <cell r="A306">
            <v>295</v>
          </cell>
          <cell r="B306" t="str">
            <v>Sifon 2" PVC Extremos campana</v>
          </cell>
          <cell r="C306" t="str">
            <v>UND.</v>
          </cell>
          <cell r="D306">
            <v>5921</v>
          </cell>
        </row>
        <row r="307">
          <cell r="A307">
            <v>296</v>
          </cell>
          <cell r="B307" t="str">
            <v>Codo 2" PVC 45° Extremos lisos</v>
          </cell>
          <cell r="C307" t="str">
            <v>UND.</v>
          </cell>
          <cell r="D307">
            <v>4282</v>
          </cell>
        </row>
        <row r="308">
          <cell r="A308">
            <v>297</v>
          </cell>
          <cell r="B308" t="str">
            <v>Yee 2" PVC Extremos campana</v>
          </cell>
          <cell r="C308" t="str">
            <v>UND.</v>
          </cell>
          <cell r="D308">
            <v>8207</v>
          </cell>
        </row>
        <row r="309">
          <cell r="A309">
            <v>298</v>
          </cell>
          <cell r="B309" t="str">
            <v>TUBERIA DE 2 " PVC</v>
          </cell>
          <cell r="C309" t="str">
            <v>ML</v>
          </cell>
          <cell r="D309">
            <v>13296</v>
          </cell>
        </row>
        <row r="310">
          <cell r="A310">
            <v>299</v>
          </cell>
          <cell r="B310" t="str">
            <v xml:space="preserve">sistema integrado septico </v>
          </cell>
          <cell r="C310" t="str">
            <v>Und</v>
          </cell>
          <cell r="D310">
            <v>514990</v>
          </cell>
        </row>
        <row r="311">
          <cell r="A311">
            <v>300</v>
          </cell>
          <cell r="B311" t="str">
            <v>Bomba electrica</v>
          </cell>
          <cell r="C311" t="str">
            <v>Und</v>
          </cell>
          <cell r="D311">
            <v>539999</v>
          </cell>
        </row>
        <row r="312">
          <cell r="A312">
            <v>301</v>
          </cell>
          <cell r="B312" t="str">
            <v>Canal  en PVC</v>
          </cell>
          <cell r="C312" t="str">
            <v>ml</v>
          </cell>
          <cell r="D312">
            <v>21826</v>
          </cell>
        </row>
        <row r="313">
          <cell r="A313">
            <v>302</v>
          </cell>
          <cell r="B313" t="str">
            <v>Bajante en 3"</v>
          </cell>
          <cell r="C313" t="str">
            <v>ml</v>
          </cell>
          <cell r="D313">
            <v>30830.333333333332</v>
          </cell>
        </row>
        <row r="314">
          <cell r="A314">
            <v>303</v>
          </cell>
          <cell r="B314" t="str">
            <v>Codo de 45° PVC 3"</v>
          </cell>
          <cell r="C314" t="str">
            <v>Und</v>
          </cell>
          <cell r="D314">
            <v>8201</v>
          </cell>
        </row>
        <row r="315">
          <cell r="A315">
            <v>304</v>
          </cell>
          <cell r="B315" t="str">
            <v>Soporte metalico</v>
          </cell>
          <cell r="C315" t="str">
            <v>Und</v>
          </cell>
          <cell r="D315">
            <v>9679</v>
          </cell>
        </row>
        <row r="316">
          <cell r="A316">
            <v>305</v>
          </cell>
          <cell r="B316" t="str">
            <v>Tapa canal  PVC</v>
          </cell>
          <cell r="C316" t="str">
            <v>Und</v>
          </cell>
          <cell r="D316">
            <v>8432</v>
          </cell>
        </row>
        <row r="317">
          <cell r="A317">
            <v>306</v>
          </cell>
          <cell r="B317" t="str">
            <v xml:space="preserve">Union canal a bajante  PVC </v>
          </cell>
          <cell r="C317" t="str">
            <v>Und</v>
          </cell>
          <cell r="D317">
            <v>10025</v>
          </cell>
        </row>
        <row r="318">
          <cell r="A318">
            <v>307</v>
          </cell>
          <cell r="B318" t="str">
            <v>Planta de tratamiento de agua  potable físico-química en acero al carbón A32 y Polieter Reforzado con Fibra de Vidrio para 5 LPS. Inclye floculador, sedimentador, sistema de filtracion, Lechos filtrantes, accesorios para instalación, sistrema de dosificación, accesorios, material filtrantes,  transporte y montaje.</v>
          </cell>
          <cell r="C318" t="str">
            <v>un</v>
          </cell>
          <cell r="D318">
            <v>162376812</v>
          </cell>
        </row>
        <row r="319">
          <cell r="A319" t="str">
            <v>307A</v>
          </cell>
          <cell r="B319" t="str">
            <v>TUBERIA DE 4" PEAD</v>
          </cell>
          <cell r="C319" t="str">
            <v>ml</v>
          </cell>
          <cell r="D319">
            <v>64165</v>
          </cell>
        </row>
        <row r="320">
          <cell r="A320">
            <v>308</v>
          </cell>
          <cell r="B320" t="str">
            <v>TUBERIA DE 8" NOVAFORT</v>
          </cell>
          <cell r="C320" t="str">
            <v>ml</v>
          </cell>
          <cell r="D320">
            <v>51763.666666666664</v>
          </cell>
        </row>
        <row r="321">
          <cell r="A321">
            <v>309</v>
          </cell>
          <cell r="B321">
            <v>0</v>
          </cell>
          <cell r="C321">
            <v>0</v>
          </cell>
          <cell r="D321">
            <v>0</v>
          </cell>
        </row>
        <row r="322">
          <cell r="A322">
            <v>310</v>
          </cell>
          <cell r="B322" t="str">
            <v xml:space="preserve">Acarreo mular al sitio de trabajo </v>
          </cell>
          <cell r="C322" t="str">
            <v>UN</v>
          </cell>
          <cell r="D322">
            <v>8000</v>
          </cell>
        </row>
        <row r="323">
          <cell r="A323" t="str">
            <v>EQUIPOS</v>
          </cell>
          <cell r="B323">
            <v>0</v>
          </cell>
          <cell r="C323">
            <v>0</v>
          </cell>
          <cell r="D323">
            <v>0</v>
          </cell>
        </row>
        <row r="324">
          <cell r="A324" t="str">
            <v>N1</v>
          </cell>
          <cell r="B324" t="str">
            <v>CARGADOR FRONTAL (INC. OPERARIO)</v>
          </cell>
          <cell r="C324" t="str">
            <v>hr</v>
          </cell>
          <cell r="D324">
            <v>79519</v>
          </cell>
        </row>
        <row r="325">
          <cell r="A325" t="str">
            <v>N2</v>
          </cell>
          <cell r="B325" t="str">
            <v>ESTACIÓN ELECTRÓNICA TOTAL</v>
          </cell>
          <cell r="C325" t="str">
            <v>hr</v>
          </cell>
          <cell r="D325">
            <v>12500</v>
          </cell>
        </row>
        <row r="326">
          <cell r="A326" t="str">
            <v>N3</v>
          </cell>
          <cell r="B326" t="str">
            <v>RETRO EXCAVADORA HITACHI X200-SIMILAR</v>
          </cell>
          <cell r="C326" t="str">
            <v>hr</v>
          </cell>
          <cell r="D326">
            <v>135960</v>
          </cell>
        </row>
        <row r="327">
          <cell r="A327" t="str">
            <v>N4</v>
          </cell>
          <cell r="B327" t="str">
            <v xml:space="preserve">EQUIPO PARA PERFORACIÓN HORIZONTAL SISTEMA RAMMING INCLUYE HICNADO DE CAMISA DE ACERO DIÁMETRO 42" </v>
          </cell>
          <cell r="C327" t="str">
            <v>$/M</v>
          </cell>
          <cell r="D327">
            <v>7057827</v>
          </cell>
        </row>
        <row r="328">
          <cell r="A328" t="str">
            <v>N5</v>
          </cell>
          <cell r="B328" t="str">
            <v>COMPRESOR</v>
          </cell>
          <cell r="C328" t="str">
            <v>%mo</v>
          </cell>
          <cell r="D328">
            <v>4039</v>
          </cell>
        </row>
        <row r="329">
          <cell r="A329" t="str">
            <v>N6</v>
          </cell>
          <cell r="B329" t="str">
            <v>CORTADORA PAVIMENTO CONCRETO</v>
          </cell>
          <cell r="C329" t="str">
            <v>día</v>
          </cell>
          <cell r="D329">
            <v>50000</v>
          </cell>
        </row>
        <row r="330">
          <cell r="A330" t="str">
            <v>N7</v>
          </cell>
          <cell r="B330" t="str">
            <v>CARGADOR : POTENCIA EN EL VOLANTE 125 HP, CLASIFICACIÓN DE RPM DEL MOTOR 2300.</v>
          </cell>
          <cell r="C330" t="str">
            <v>hr</v>
          </cell>
          <cell r="D330">
            <v>125000</v>
          </cell>
        </row>
        <row r="331">
          <cell r="A331" t="str">
            <v>N8</v>
          </cell>
          <cell r="B331" t="str">
            <v>COMPRESOR 120 HP, CON MARTILLO.</v>
          </cell>
          <cell r="C331" t="str">
            <v>hr</v>
          </cell>
          <cell r="D331">
            <v>85000</v>
          </cell>
        </row>
        <row r="332">
          <cell r="A332" t="str">
            <v>N9</v>
          </cell>
          <cell r="B332" t="str">
            <v xml:space="preserve">RETROEXCAVADORA </v>
          </cell>
          <cell r="C332" t="str">
            <v>hr</v>
          </cell>
          <cell r="D332">
            <v>60000</v>
          </cell>
        </row>
        <row r="333">
          <cell r="A333" t="str">
            <v>N10</v>
          </cell>
          <cell r="B333" t="str">
            <v>COMPACTADOR TIPO SALTARÍN</v>
          </cell>
          <cell r="C333" t="str">
            <v>DIA</v>
          </cell>
          <cell r="D333">
            <v>40000</v>
          </cell>
        </row>
        <row r="334">
          <cell r="A334" t="str">
            <v>N11</v>
          </cell>
          <cell r="B334" t="str">
            <v xml:space="preserve">CARROTANQUE DE AGUA(1000 GALONES) </v>
          </cell>
          <cell r="C334" t="str">
            <v>hr</v>
          </cell>
          <cell r="D334">
            <v>48000</v>
          </cell>
        </row>
        <row r="335">
          <cell r="A335" t="str">
            <v>N12</v>
          </cell>
          <cell r="B335" t="str">
            <v>MOTONIVELADORA  PEQUEÑA PESO 2,9 TON.</v>
          </cell>
          <cell r="C335" t="str">
            <v>hr</v>
          </cell>
          <cell r="D335">
            <v>80000</v>
          </cell>
        </row>
        <row r="336">
          <cell r="A336" t="str">
            <v>N13</v>
          </cell>
          <cell r="B336" t="str">
            <v xml:space="preserve">VIBROCOMPATADOR PEQUEÑO PESO 2,3 TON. </v>
          </cell>
          <cell r="C336" t="str">
            <v>hr</v>
          </cell>
          <cell r="D336">
            <v>60000</v>
          </cell>
        </row>
        <row r="337">
          <cell r="A337" t="str">
            <v>N14</v>
          </cell>
          <cell r="B337" t="str">
            <v>VOLQUETA 5 M3 (M3-KM)</v>
          </cell>
          <cell r="C337" t="str">
            <v>m3-km</v>
          </cell>
          <cell r="D337">
            <v>500</v>
          </cell>
        </row>
        <row r="338">
          <cell r="A338" t="str">
            <v>N15</v>
          </cell>
          <cell r="B338" t="str">
            <v xml:space="preserve">RETRO EXCAVADORA CARGADORA DE LLANTA </v>
          </cell>
          <cell r="C338" t="str">
            <v>hr</v>
          </cell>
          <cell r="D338">
            <v>135960</v>
          </cell>
        </row>
        <row r="339">
          <cell r="A339" t="str">
            <v>N16</v>
          </cell>
          <cell r="B339" t="str">
            <v>EQUIPO DE CORTE/CALADORA/SERRUCHO DE PUNTA PARA TUBERIA</v>
          </cell>
          <cell r="C339" t="str">
            <v>día</v>
          </cell>
          <cell r="D339">
            <v>9000</v>
          </cell>
        </row>
        <row r="340">
          <cell r="A340" t="str">
            <v>N17</v>
          </cell>
          <cell r="B340" t="str">
            <v>MEZCLADORA</v>
          </cell>
          <cell r="C340" t="str">
            <v>hr</v>
          </cell>
          <cell r="D340">
            <v>8734.4</v>
          </cell>
        </row>
        <row r="341">
          <cell r="A341" t="str">
            <v>N18</v>
          </cell>
          <cell r="B341" t="str">
            <v>MEZCLADORA A GASOLINA DE 2 BULTOS</v>
          </cell>
          <cell r="C341" t="str">
            <v>hr</v>
          </cell>
          <cell r="D341">
            <v>9501.375</v>
          </cell>
        </row>
        <row r="342">
          <cell r="A342" t="str">
            <v>N19</v>
          </cell>
          <cell r="B342" t="str">
            <v>VIBRADOR DE MEZCLA</v>
          </cell>
          <cell r="C342" t="str">
            <v>hr</v>
          </cell>
          <cell r="D342">
            <v>5391</v>
          </cell>
        </row>
        <row r="343">
          <cell r="A343" t="str">
            <v>N20</v>
          </cell>
          <cell r="B343" t="str">
            <v>TRANSPORTE EQUIPOS PERFORACIÓN SISTEMA RAMMING</v>
          </cell>
          <cell r="C343" t="str">
            <v>$/km</v>
          </cell>
          <cell r="D343">
            <v>466.66666666666669</v>
          </cell>
        </row>
        <row r="344">
          <cell r="A344" t="str">
            <v>N21</v>
          </cell>
          <cell r="B344" t="str">
            <v>TRANSPORTE DE MATERIAL DE DEMOLICIÓN</v>
          </cell>
          <cell r="C344" t="str">
            <v>m3k</v>
          </cell>
          <cell r="D344">
            <v>998.18</v>
          </cell>
        </row>
        <row r="345">
          <cell r="A345" t="str">
            <v>N22</v>
          </cell>
          <cell r="B345" t="str">
            <v>ENTIBADO METALICO</v>
          </cell>
          <cell r="C345" t="str">
            <v>TRAILER</v>
          </cell>
          <cell r="D345">
            <v>350000</v>
          </cell>
        </row>
        <row r="346">
          <cell r="A346" t="str">
            <v>N23</v>
          </cell>
          <cell r="B346" t="str">
            <v>TRANSPORTE DE MATERIALES</v>
          </cell>
          <cell r="C346" t="str">
            <v>gl</v>
          </cell>
          <cell r="D346">
            <v>819.97</v>
          </cell>
        </row>
        <row r="347">
          <cell r="A347" t="str">
            <v>N24</v>
          </cell>
          <cell r="B347" t="str">
            <v>REGLA VIBRADORA</v>
          </cell>
          <cell r="C347" t="str">
            <v>hr</v>
          </cell>
          <cell r="D347">
            <v>5500</v>
          </cell>
        </row>
        <row r="348">
          <cell r="A348" t="str">
            <v>N25</v>
          </cell>
          <cell r="B348" t="str">
            <v>FORMALETA PAVIMENTO CONCRETO</v>
          </cell>
          <cell r="C348" t="str">
            <v>día</v>
          </cell>
          <cell r="D348">
            <v>1800</v>
          </cell>
        </row>
        <row r="349">
          <cell r="A349" t="str">
            <v>N26</v>
          </cell>
          <cell r="B349" t="str">
            <v>ACARREO MATERIALES PETREOS-TIERRA-VARIOS</v>
          </cell>
          <cell r="C349" t="str">
            <v>m3k</v>
          </cell>
          <cell r="D349">
            <v>1200</v>
          </cell>
        </row>
        <row r="350">
          <cell r="A350" t="str">
            <v>N27</v>
          </cell>
          <cell r="B350" t="str">
            <v>MEZCLADORA DE CONCRETO 9FT3</v>
          </cell>
          <cell r="C350" t="str">
            <v>DIA</v>
          </cell>
          <cell r="D350">
            <v>38800</v>
          </cell>
        </row>
        <row r="351">
          <cell r="A351" t="str">
            <v>N28</v>
          </cell>
          <cell r="B351" t="str">
            <v xml:space="preserve">NIVEL DE PRECISIÓN CON MIRA </v>
          </cell>
          <cell r="C351" t="str">
            <v>hr</v>
          </cell>
          <cell r="D351">
            <v>5900.416666666667</v>
          </cell>
        </row>
        <row r="352">
          <cell r="A352" t="str">
            <v>N29</v>
          </cell>
          <cell r="B352" t="str">
            <v>CEPILLO TEXTURIZADOR</v>
          </cell>
          <cell r="C352" t="str">
            <v>hr</v>
          </cell>
          <cell r="D352">
            <v>2500</v>
          </cell>
        </row>
        <row r="353">
          <cell r="A353" t="str">
            <v>N30</v>
          </cell>
          <cell r="B353" t="str">
            <v>VIBROCOMPATADOR TIPO RANA</v>
          </cell>
          <cell r="C353" t="str">
            <v>DIA</v>
          </cell>
          <cell r="D353">
            <v>55000</v>
          </cell>
        </row>
        <row r="354">
          <cell r="A354" t="str">
            <v>N31</v>
          </cell>
          <cell r="B354" t="str">
            <v>TRANSPORTE EN MULA PATINETA A PITALITO</v>
          </cell>
          <cell r="C354" t="str">
            <v>$/km</v>
          </cell>
          <cell r="D354">
            <v>7392.1971252566736</v>
          </cell>
        </row>
        <row r="355">
          <cell r="A355" t="str">
            <v>N32</v>
          </cell>
          <cell r="B355" t="str">
            <v>MOTONIVELADORA CAT-12-F</v>
          </cell>
          <cell r="C355" t="str">
            <v>HR</v>
          </cell>
          <cell r="D355">
            <v>125000</v>
          </cell>
        </row>
        <row r="356">
          <cell r="A356" t="str">
            <v>N33</v>
          </cell>
          <cell r="B356" t="str">
            <v>VIBROCOMPACTADOR CA-15</v>
          </cell>
          <cell r="C356" t="str">
            <v>HR</v>
          </cell>
          <cell r="D356">
            <v>105000</v>
          </cell>
        </row>
        <row r="357">
          <cell r="A357" t="str">
            <v>N34</v>
          </cell>
          <cell r="B357" t="str">
            <v>MOTOBOMBA 3" SUMERGIBLE INCLUYE MANGUERA</v>
          </cell>
          <cell r="C357" t="str">
            <v>DIA</v>
          </cell>
          <cell r="D357">
            <v>19000</v>
          </cell>
        </row>
        <row r="358">
          <cell r="A358" t="str">
            <v>N35</v>
          </cell>
          <cell r="B358" t="str">
            <v>EQUIPO APLICACIÓN DE PINTURA</v>
          </cell>
          <cell r="C358" t="str">
            <v>DIA</v>
          </cell>
          <cell r="D358">
            <v>50000</v>
          </cell>
        </row>
        <row r="359">
          <cell r="A359" t="str">
            <v>N36</v>
          </cell>
          <cell r="B359" t="str">
            <v>EQUIPO DE SOLDADURA</v>
          </cell>
          <cell r="C359" t="str">
            <v>DIA</v>
          </cell>
          <cell r="D359">
            <v>68000</v>
          </cell>
        </row>
        <row r="360">
          <cell r="A360" t="str">
            <v>N37</v>
          </cell>
          <cell r="B360" t="str">
            <v>TABLONES PARA ANDAMIOS</v>
          </cell>
          <cell r="C360" t="str">
            <v>DIA</v>
          </cell>
          <cell r="D360">
            <v>1500</v>
          </cell>
        </row>
        <row r="361">
          <cell r="A361" t="str">
            <v>N38</v>
          </cell>
          <cell r="B361" t="str">
            <v>CUERPO DE ANDAMIOS</v>
          </cell>
          <cell r="C361" t="str">
            <v>DIA</v>
          </cell>
          <cell r="D361">
            <v>1500</v>
          </cell>
        </row>
        <row r="362">
          <cell r="A362" t="str">
            <v>N39</v>
          </cell>
          <cell r="B362" t="str">
            <v xml:space="preserve">EQUIPO PARA PERFORACIÓN HORIZONTAL SISTEMA RAMMING DIÁMETRO 12" </v>
          </cell>
          <cell r="C362" t="str">
            <v>$/M</v>
          </cell>
          <cell r="D362">
            <v>1663200</v>
          </cell>
        </row>
        <row r="363">
          <cell r="A363" t="str">
            <v>N40</v>
          </cell>
          <cell r="B363" t="str">
            <v xml:space="preserve">EQUIPO PARA PERFORACIÓN HORIZONTAL SISTEMA RAMMING DIÁMETRO 36" </v>
          </cell>
          <cell r="C363" t="str">
            <v>$/M</v>
          </cell>
          <cell r="D363">
            <v>4989600</v>
          </cell>
        </row>
        <row r="364">
          <cell r="A364" t="str">
            <v>N41</v>
          </cell>
          <cell r="B364" t="str">
            <v>PISTOLA PARA SALCHICHA 600 ML</v>
          </cell>
          <cell r="C364" t="str">
            <v>DIA</v>
          </cell>
          <cell r="D364">
            <v>6096.7666666666664</v>
          </cell>
        </row>
        <row r="365">
          <cell r="A365" t="str">
            <v>N42</v>
          </cell>
          <cell r="B365" t="str">
            <v>EQUIPO DE TRABAJO EN ALTURAS</v>
          </cell>
          <cell r="C365" t="str">
            <v>DIA</v>
          </cell>
          <cell r="D365">
            <v>18000</v>
          </cell>
        </row>
        <row r="366">
          <cell r="A366" t="str">
            <v>N43</v>
          </cell>
          <cell r="B366" t="str">
            <v>COMPACTADORA DE LLANTA</v>
          </cell>
          <cell r="C366" t="str">
            <v>HR</v>
          </cell>
          <cell r="D366">
            <v>76939.655172413797</v>
          </cell>
        </row>
        <row r="367">
          <cell r="A367" t="str">
            <v>N44</v>
          </cell>
          <cell r="B367" t="str">
            <v>TERMINADORA DE ASFALTO</v>
          </cell>
          <cell r="C367" t="str">
            <v>HR</v>
          </cell>
          <cell r="D367">
            <v>108741.37931034484</v>
          </cell>
        </row>
        <row r="368">
          <cell r="A368" t="str">
            <v>N45</v>
          </cell>
          <cell r="B368" t="str">
            <v>FRESADORA DE PAVIMENTO FLEXIBLE</v>
          </cell>
          <cell r="C368" t="str">
            <v>HR</v>
          </cell>
          <cell r="D368">
            <v>307759</v>
          </cell>
        </row>
        <row r="369">
          <cell r="A369" t="str">
            <v>N46</v>
          </cell>
          <cell r="B369" t="str">
            <v>FORMALETA M2 LOSA</v>
          </cell>
          <cell r="C369" t="str">
            <v>DIA</v>
          </cell>
          <cell r="D369">
            <v>1800</v>
          </cell>
        </row>
        <row r="370">
          <cell r="A370" t="str">
            <v>N47</v>
          </cell>
          <cell r="B370" t="str">
            <v>FORMALETA M2 MUROS</v>
          </cell>
          <cell r="C370" t="str">
            <v>DIA</v>
          </cell>
          <cell r="D370">
            <v>1500</v>
          </cell>
        </row>
        <row r="371">
          <cell r="A371" t="str">
            <v>N48</v>
          </cell>
          <cell r="B371" t="str">
            <v>BOQUILLERA</v>
          </cell>
          <cell r="C371" t="str">
            <v>HR</v>
          </cell>
          <cell r="D371">
            <v>2675</v>
          </cell>
        </row>
        <row r="372">
          <cell r="A372" t="str">
            <v>N49</v>
          </cell>
          <cell r="B372" t="str">
            <v>TALADRO RECTO CON FRESA DE PUNTA DIAMANTADA</v>
          </cell>
          <cell r="C372" t="str">
            <v>HR</v>
          </cell>
          <cell r="D372">
            <v>5666.666666666667</v>
          </cell>
        </row>
        <row r="373">
          <cell r="A373" t="str">
            <v>N50</v>
          </cell>
          <cell r="B373" t="str">
            <v>EQUIPO DIFERENCIAL</v>
          </cell>
          <cell r="C373" t="str">
            <v>DIA</v>
          </cell>
          <cell r="D373">
            <v>60758</v>
          </cell>
        </row>
        <row r="374">
          <cell r="A374" t="str">
            <v>N51</v>
          </cell>
          <cell r="B374" t="str">
            <v xml:space="preserve">FORMALETA VIGA </v>
          </cell>
          <cell r="C374" t="str">
            <v>M2</v>
          </cell>
          <cell r="D374">
            <v>11000</v>
          </cell>
        </row>
        <row r="375">
          <cell r="A375" t="str">
            <v>N52</v>
          </cell>
          <cell r="B375" t="str">
            <v>FORMALETA MURO</v>
          </cell>
          <cell r="C375" t="str">
            <v>M2</v>
          </cell>
          <cell r="D375">
            <v>10000</v>
          </cell>
        </row>
        <row r="376">
          <cell r="A376" t="str">
            <v>N53</v>
          </cell>
          <cell r="B376" t="str">
            <v>FORMALETA PLACA INFERIOR</v>
          </cell>
          <cell r="C376" t="str">
            <v>M2</v>
          </cell>
          <cell r="D376">
            <v>9000</v>
          </cell>
        </row>
        <row r="377">
          <cell r="A377" t="str">
            <v>N54</v>
          </cell>
          <cell r="B377" t="str">
            <v>FORMALETA PLACA SUPERIOR</v>
          </cell>
          <cell r="C377" t="str">
            <v>M2</v>
          </cell>
          <cell r="D377">
            <v>50000</v>
          </cell>
        </row>
        <row r="378">
          <cell r="A378" t="str">
            <v>N55</v>
          </cell>
          <cell r="B378" t="str">
            <v>EQUIPO HIDRÁULICO 160 MM  CARRO ALINEADOR, REFRENTADOR, PLANCHA CALEFACTORA, INCLUYE MORDAZAS DE 63 MM - 160 MM</v>
          </cell>
          <cell r="C378" t="str">
            <v>DIA</v>
          </cell>
          <cell r="D378">
            <v>92800</v>
          </cell>
        </row>
        <row r="379">
          <cell r="A379" t="str">
            <v>N56</v>
          </cell>
          <cell r="B379" t="str">
            <v>PLANTA ELÉCTRICA 110 V O 220 V. POTENCIA 4500 W</v>
          </cell>
          <cell r="C379" t="str">
            <v>DIA</v>
          </cell>
          <cell r="D379">
            <v>95584</v>
          </cell>
        </row>
        <row r="380">
          <cell r="A380" t="str">
            <v>N57</v>
          </cell>
          <cell r="B380" t="str">
            <v>CARPA TIPO PIRAMIDE 3X3M, INCLUYE PARALES Y ESTRUCTURA</v>
          </cell>
          <cell r="C380" t="str">
            <v>DIA</v>
          </cell>
          <cell r="D380">
            <v>75400</v>
          </cell>
        </row>
        <row r="381">
          <cell r="A381" t="str">
            <v>MANO DE OBRA</v>
          </cell>
          <cell r="B381">
            <v>0</v>
          </cell>
          <cell r="C381">
            <v>0</v>
          </cell>
          <cell r="D381">
            <v>0</v>
          </cell>
        </row>
        <row r="382">
          <cell r="A382" t="str">
            <v>MO1</v>
          </cell>
          <cell r="B382" t="str">
            <v>AYUDANTE</v>
          </cell>
          <cell r="C382" t="str">
            <v>HC</v>
          </cell>
          <cell r="D382">
            <v>3073.82</v>
          </cell>
        </row>
        <row r="383">
          <cell r="A383" t="str">
            <v>MO2</v>
          </cell>
          <cell r="B383" t="str">
            <v>AYUDANTE COMPRESOR</v>
          </cell>
          <cell r="C383" t="str">
            <v>HC</v>
          </cell>
          <cell r="D383">
            <v>3688.59</v>
          </cell>
        </row>
        <row r="384">
          <cell r="A384" t="str">
            <v>MO3</v>
          </cell>
          <cell r="B384" t="str">
            <v>OFICIAL</v>
          </cell>
          <cell r="C384" t="str">
            <v>HC</v>
          </cell>
          <cell r="D384">
            <v>3596.37</v>
          </cell>
        </row>
        <row r="385">
          <cell r="A385" t="str">
            <v>MO4</v>
          </cell>
          <cell r="B385" t="str">
            <v>OFICIAL ESPECIALIZADO</v>
          </cell>
          <cell r="C385" t="str">
            <v>HC</v>
          </cell>
          <cell r="D385">
            <v>6653.29</v>
          </cell>
        </row>
        <row r="386">
          <cell r="A386" t="str">
            <v>MO5</v>
          </cell>
          <cell r="B386" t="str">
            <v>TÉCNICO EN ROTURA</v>
          </cell>
          <cell r="C386" t="str">
            <v>HC</v>
          </cell>
          <cell r="D386">
            <v>14038.43</v>
          </cell>
        </row>
        <row r="387">
          <cell r="A387" t="str">
            <v>MO6</v>
          </cell>
          <cell r="B387" t="str">
            <v>TÉCNICO TERMOFUSIÓN</v>
          </cell>
          <cell r="C387" t="str">
            <v>HC</v>
          </cell>
          <cell r="D387">
            <v>7721.14</v>
          </cell>
        </row>
        <row r="388">
          <cell r="A388" t="str">
            <v>MO7</v>
          </cell>
          <cell r="B388" t="str">
            <v>TOPÓGRAFO</v>
          </cell>
          <cell r="C388" t="str">
            <v>HC</v>
          </cell>
          <cell r="D388">
            <v>21400</v>
          </cell>
        </row>
        <row r="389">
          <cell r="A389" t="str">
            <v>MO8</v>
          </cell>
          <cell r="B389" t="str">
            <v>CADENERO</v>
          </cell>
          <cell r="C389" t="str">
            <v>HC</v>
          </cell>
          <cell r="D389">
            <v>6687.5</v>
          </cell>
        </row>
        <row r="390">
          <cell r="A390" t="str">
            <v>MO9</v>
          </cell>
          <cell r="B390" t="str">
            <v>CUADRILLA EXCAVACIONES EN ROCA O CIMIENTOS - 1 OF. + 1 AYUD.</v>
          </cell>
          <cell r="C390" t="str">
            <v>HC</v>
          </cell>
          <cell r="D390">
            <v>6670.19</v>
          </cell>
        </row>
        <row r="391">
          <cell r="A391" t="str">
            <v>MO10</v>
          </cell>
          <cell r="B391" t="str">
            <v>CUADRILLA DEMOLICIONES - 2 AYUD.</v>
          </cell>
          <cell r="C391" t="str">
            <v>HC</v>
          </cell>
          <cell r="D391">
            <v>6136.58</v>
          </cell>
        </row>
        <row r="392">
          <cell r="A392" t="str">
            <v>MO11</v>
          </cell>
          <cell r="B392" t="str">
            <v>CUADRILLA 1 AYUD.</v>
          </cell>
          <cell r="C392" t="str">
            <v>HC</v>
          </cell>
          <cell r="D392">
            <v>3073.82</v>
          </cell>
        </row>
        <row r="393">
          <cell r="A393" t="str">
            <v>MO12</v>
          </cell>
          <cell r="B393" t="str">
            <v>CUADRILLA 2 AYUD.</v>
          </cell>
          <cell r="C393" t="str">
            <v>HC</v>
          </cell>
          <cell r="D393">
            <v>6147.64</v>
          </cell>
        </row>
        <row r="394">
          <cell r="A394" t="str">
            <v>MO13</v>
          </cell>
          <cell r="B394" t="str">
            <v>CUADRILLA 3 AYUD.</v>
          </cell>
          <cell r="C394" t="str">
            <v>HC</v>
          </cell>
          <cell r="D394">
            <v>9221.4599999999991</v>
          </cell>
        </row>
        <row r="395">
          <cell r="A395" t="str">
            <v>MO14</v>
          </cell>
          <cell r="B395" t="str">
            <v xml:space="preserve">CUADRILLA 1 OF. </v>
          </cell>
          <cell r="C395" t="str">
            <v>HC</v>
          </cell>
          <cell r="D395">
            <v>3596.37</v>
          </cell>
        </row>
        <row r="396">
          <cell r="A396" t="str">
            <v>MO15</v>
          </cell>
          <cell r="B396" t="str">
            <v>CUADRILLA 1 OF. + 1 AYUD.</v>
          </cell>
          <cell r="C396" t="str">
            <v>HC</v>
          </cell>
          <cell r="D396">
            <v>6670.19</v>
          </cell>
        </row>
        <row r="397">
          <cell r="A397" t="str">
            <v>MO16</v>
          </cell>
          <cell r="B397" t="str">
            <v>CUADRILLA 1 OF. + 2 AYUD.</v>
          </cell>
          <cell r="C397" t="str">
            <v>HC</v>
          </cell>
          <cell r="D397">
            <v>9744.01</v>
          </cell>
        </row>
        <row r="398">
          <cell r="A398" t="str">
            <v>MO17</v>
          </cell>
          <cell r="B398" t="str">
            <v>CUADRILLA 1 OF. + 3 AYUD.</v>
          </cell>
          <cell r="C398" t="str">
            <v>HC</v>
          </cell>
          <cell r="D398">
            <v>12817.83</v>
          </cell>
        </row>
        <row r="399">
          <cell r="A399" t="str">
            <v>MO18</v>
          </cell>
          <cell r="B399" t="str">
            <v>CUADRILLA 1 OF. + 4 AYUD.</v>
          </cell>
          <cell r="C399" t="str">
            <v>HC</v>
          </cell>
          <cell r="D399">
            <v>15891.65</v>
          </cell>
        </row>
        <row r="400">
          <cell r="A400" t="str">
            <v>MO19</v>
          </cell>
          <cell r="B400" t="str">
            <v>CUADRILLA 1 OF. + 6 AYUD.</v>
          </cell>
          <cell r="C400" t="str">
            <v>HC</v>
          </cell>
          <cell r="D400">
            <v>22039.3</v>
          </cell>
        </row>
        <row r="401">
          <cell r="A401" t="str">
            <v>MO20</v>
          </cell>
          <cell r="B401" t="str">
            <v xml:space="preserve">CUADRILLA HIDRAÚLICO Y SANITARIO - 1 OF. </v>
          </cell>
          <cell r="C401" t="str">
            <v>HC</v>
          </cell>
          <cell r="D401">
            <v>3596.37</v>
          </cell>
        </row>
        <row r="402">
          <cell r="A402" t="str">
            <v>MO21</v>
          </cell>
          <cell r="B402" t="str">
            <v>CUADRILLA HIDRAÚLICO Y SANITARIO -   1    AYUD.</v>
          </cell>
          <cell r="C402" t="str">
            <v>HC</v>
          </cell>
          <cell r="D402">
            <v>3073.82</v>
          </cell>
        </row>
        <row r="403">
          <cell r="A403" t="str">
            <v>MO22</v>
          </cell>
          <cell r="B403" t="str">
            <v>CUADRILLA HIDRAÚLICO Y SANITARIO -   2    AYUD.</v>
          </cell>
          <cell r="C403" t="str">
            <v>HC</v>
          </cell>
          <cell r="D403">
            <v>6147.64</v>
          </cell>
        </row>
        <row r="404">
          <cell r="A404" t="str">
            <v>MO23</v>
          </cell>
          <cell r="B404" t="str">
            <v>CUADRILLA HIDRAÚLICO Y SANITARIO - 1 OF. + 1 AYUD.</v>
          </cell>
          <cell r="C404" t="str">
            <v>HC</v>
          </cell>
          <cell r="D404">
            <v>6670.19</v>
          </cell>
        </row>
        <row r="405">
          <cell r="A405" t="str">
            <v>MO24</v>
          </cell>
          <cell r="B405" t="str">
            <v>CUADRILLA HIDRAÚLICO Y SANITARIO - 1 OF. + 2 AYUD.</v>
          </cell>
          <cell r="C405" t="str">
            <v>HC</v>
          </cell>
          <cell r="D405">
            <v>9744.01</v>
          </cell>
        </row>
        <row r="406">
          <cell r="A406" t="str">
            <v>MO25</v>
          </cell>
          <cell r="B406" t="str">
            <v>CUADRILLA HIDRAÚLICO Y SANITARIO - 1 OF. + 4 AYUD.</v>
          </cell>
          <cell r="C406" t="str">
            <v>HC</v>
          </cell>
          <cell r="D406">
            <v>15891.65</v>
          </cell>
        </row>
        <row r="407">
          <cell r="A407" t="str">
            <v>MO26</v>
          </cell>
          <cell r="B407" t="str">
            <v>CUADRILLA DE TOPOGRAFIA - 1 TOPO. + 2 CAD.</v>
          </cell>
          <cell r="C407" t="str">
            <v>HC</v>
          </cell>
          <cell r="D407">
            <v>34775</v>
          </cell>
        </row>
        <row r="408">
          <cell r="A408" t="str">
            <v>MO27</v>
          </cell>
          <cell r="B408" t="str">
            <v>TECNICO SOLDADURA</v>
          </cell>
          <cell r="C408" t="str">
            <v>HC</v>
          </cell>
          <cell r="D408">
            <v>7721.14</v>
          </cell>
        </row>
        <row r="409">
          <cell r="A409" t="str">
            <v>MO28</v>
          </cell>
          <cell r="B409" t="str">
            <v>TECNICO TERMOFUSION</v>
          </cell>
          <cell r="C409" t="str">
            <v>HC</v>
          </cell>
          <cell r="D409">
            <v>7721.14</v>
          </cell>
        </row>
        <row r="410">
          <cell r="A410" t="str">
            <v>MO29</v>
          </cell>
          <cell r="B410" t="str">
            <v xml:space="preserve">CUADRILLA ELECTRICIDAD 1 OF. + 1 AYUD. </v>
          </cell>
          <cell r="C410" t="str">
            <v>HC</v>
          </cell>
          <cell r="D410">
            <v>8041.15</v>
          </cell>
        </row>
        <row r="411">
          <cell r="A411" t="str">
            <v>MO30</v>
          </cell>
          <cell r="B411" t="str">
            <v>CUADRILLA DE TOPOGRAFIA - 1 TOPO. + 1 CAD.</v>
          </cell>
          <cell r="C411" t="str">
            <v>HC</v>
          </cell>
          <cell r="D411">
            <v>28087.5</v>
          </cell>
        </row>
        <row r="412">
          <cell r="A412" t="str">
            <v>MO31</v>
          </cell>
          <cell r="B412" t="str">
            <v>FACTOR PRESTACIONAL</v>
          </cell>
          <cell r="C412" t="str">
            <v>%</v>
          </cell>
          <cell r="D412">
            <v>1.6978333333333333</v>
          </cell>
        </row>
        <row r="413">
          <cell r="A413" t="str">
            <v>MO32</v>
          </cell>
          <cell r="B413" t="str">
            <v>MANO OBRA ALBANILERIA 7 AYUDANTE-1 OFI</v>
          </cell>
          <cell r="C413" t="str">
            <v>HC</v>
          </cell>
          <cell r="D413">
            <v>53073</v>
          </cell>
        </row>
        <row r="414">
          <cell r="A414">
            <v>0</v>
          </cell>
          <cell r="D414">
            <v>0</v>
          </cell>
        </row>
        <row r="415">
          <cell r="A415">
            <v>0</v>
          </cell>
          <cell r="D415">
            <v>0</v>
          </cell>
        </row>
        <row r="416">
          <cell r="A416">
            <v>0</v>
          </cell>
          <cell r="D416">
            <v>0</v>
          </cell>
        </row>
        <row r="417">
          <cell r="A417">
            <v>0</v>
          </cell>
          <cell r="D417">
            <v>0</v>
          </cell>
        </row>
        <row r="418">
          <cell r="D418">
            <v>0</v>
          </cell>
        </row>
        <row r="419">
          <cell r="D419">
            <v>0</v>
          </cell>
        </row>
        <row r="422">
          <cell r="A422">
            <v>0</v>
          </cell>
        </row>
        <row r="423">
          <cell r="A423">
            <v>0</v>
          </cell>
          <cell r="D423">
            <v>0</v>
          </cell>
        </row>
        <row r="424">
          <cell r="A424">
            <v>0</v>
          </cell>
          <cell r="D424">
            <v>0</v>
          </cell>
        </row>
        <row r="425">
          <cell r="A425">
            <v>0</v>
          </cell>
          <cell r="D425">
            <v>0</v>
          </cell>
        </row>
        <row r="426">
          <cell r="A426">
            <v>0</v>
          </cell>
          <cell r="D426">
            <v>0</v>
          </cell>
        </row>
        <row r="427">
          <cell r="A427">
            <v>0</v>
          </cell>
          <cell r="D427">
            <v>0</v>
          </cell>
        </row>
        <row r="428">
          <cell r="A428">
            <v>0</v>
          </cell>
          <cell r="D428">
            <v>0</v>
          </cell>
        </row>
        <row r="429">
          <cell r="D429">
            <v>0</v>
          </cell>
        </row>
        <row r="430">
          <cell r="D430">
            <v>0</v>
          </cell>
        </row>
        <row r="433">
          <cell r="A433">
            <v>0</v>
          </cell>
        </row>
        <row r="434">
          <cell r="A434">
            <v>0</v>
          </cell>
          <cell r="D434">
            <v>0</v>
          </cell>
        </row>
        <row r="435">
          <cell r="A435">
            <v>0</v>
          </cell>
          <cell r="D435">
            <v>0</v>
          </cell>
        </row>
        <row r="436">
          <cell r="A436">
            <v>0</v>
          </cell>
          <cell r="D436">
            <v>0</v>
          </cell>
        </row>
        <row r="437">
          <cell r="A437">
            <v>0</v>
          </cell>
          <cell r="D437">
            <v>0</v>
          </cell>
        </row>
        <row r="438">
          <cell r="A438">
            <v>0</v>
          </cell>
          <cell r="D438">
            <v>0</v>
          </cell>
        </row>
        <row r="439">
          <cell r="A439">
            <v>0</v>
          </cell>
          <cell r="D439">
            <v>0</v>
          </cell>
        </row>
        <row r="440">
          <cell r="D440">
            <v>0</v>
          </cell>
        </row>
        <row r="441">
          <cell r="D441">
            <v>0</v>
          </cell>
        </row>
        <row r="444">
          <cell r="A444">
            <v>0</v>
          </cell>
        </row>
        <row r="445">
          <cell r="A445">
            <v>0</v>
          </cell>
          <cell r="D445">
            <v>0</v>
          </cell>
        </row>
        <row r="446">
          <cell r="A446">
            <v>0</v>
          </cell>
          <cell r="D446">
            <v>0</v>
          </cell>
        </row>
        <row r="447">
          <cell r="A447">
            <v>0</v>
          </cell>
          <cell r="D447">
            <v>0</v>
          </cell>
        </row>
        <row r="448">
          <cell r="A448">
            <v>0</v>
          </cell>
          <cell r="D448">
            <v>0</v>
          </cell>
        </row>
        <row r="449">
          <cell r="A449">
            <v>0</v>
          </cell>
          <cell r="D449">
            <v>0</v>
          </cell>
        </row>
        <row r="450">
          <cell r="A450">
            <v>0</v>
          </cell>
          <cell r="D450">
            <v>0</v>
          </cell>
        </row>
        <row r="451">
          <cell r="D451">
            <v>0</v>
          </cell>
        </row>
        <row r="452">
          <cell r="D452">
            <v>0</v>
          </cell>
        </row>
        <row r="455">
          <cell r="A455">
            <v>0</v>
          </cell>
        </row>
        <row r="456">
          <cell r="A456">
            <v>0</v>
          </cell>
          <cell r="D456">
            <v>0</v>
          </cell>
        </row>
        <row r="457">
          <cell r="A457">
            <v>0</v>
          </cell>
          <cell r="D457">
            <v>0</v>
          </cell>
        </row>
        <row r="458">
          <cell r="A458">
            <v>0</v>
          </cell>
          <cell r="D458">
            <v>0</v>
          </cell>
        </row>
        <row r="459">
          <cell r="A459">
            <v>0</v>
          </cell>
          <cell r="D459">
            <v>0</v>
          </cell>
        </row>
        <row r="460">
          <cell r="A460">
            <v>0</v>
          </cell>
          <cell r="D460">
            <v>0</v>
          </cell>
        </row>
        <row r="461">
          <cell r="A461">
            <v>0</v>
          </cell>
          <cell r="D461">
            <v>0</v>
          </cell>
        </row>
        <row r="462">
          <cell r="D462">
            <v>0</v>
          </cell>
        </row>
        <row r="463">
          <cell r="D463">
            <v>0</v>
          </cell>
        </row>
        <row r="466">
          <cell r="A466">
            <v>0</v>
          </cell>
        </row>
        <row r="467">
          <cell r="A467">
            <v>0</v>
          </cell>
          <cell r="D467">
            <v>0</v>
          </cell>
        </row>
        <row r="468">
          <cell r="A468">
            <v>0</v>
          </cell>
          <cell r="D468">
            <v>0</v>
          </cell>
        </row>
        <row r="469">
          <cell r="A469">
            <v>0</v>
          </cell>
          <cell r="D469">
            <v>0</v>
          </cell>
        </row>
        <row r="470">
          <cell r="A470">
            <v>0</v>
          </cell>
          <cell r="D470">
            <v>0</v>
          </cell>
        </row>
        <row r="471">
          <cell r="A471">
            <v>0</v>
          </cell>
          <cell r="D471">
            <v>0</v>
          </cell>
        </row>
        <row r="472">
          <cell r="A472">
            <v>0</v>
          </cell>
          <cell r="D472">
            <v>0</v>
          </cell>
        </row>
        <row r="473">
          <cell r="D473">
            <v>0</v>
          </cell>
        </row>
        <row r="474">
          <cell r="D474">
            <v>0</v>
          </cell>
        </row>
        <row r="477">
          <cell r="A477">
            <v>0</v>
          </cell>
        </row>
        <row r="478">
          <cell r="A478">
            <v>0</v>
          </cell>
          <cell r="D478">
            <v>0</v>
          </cell>
        </row>
        <row r="479">
          <cell r="A479">
            <v>0</v>
          </cell>
          <cell r="D479">
            <v>0</v>
          </cell>
        </row>
        <row r="480">
          <cell r="A480">
            <v>0</v>
          </cell>
          <cell r="D480">
            <v>0</v>
          </cell>
        </row>
        <row r="481">
          <cell r="A481">
            <v>0</v>
          </cell>
          <cell r="D481">
            <v>0</v>
          </cell>
        </row>
        <row r="482">
          <cell r="A482">
            <v>0</v>
          </cell>
          <cell r="D482">
            <v>0</v>
          </cell>
        </row>
        <row r="483">
          <cell r="A483">
            <v>0</v>
          </cell>
          <cell r="D483">
            <v>0</v>
          </cell>
        </row>
        <row r="484">
          <cell r="D484">
            <v>0</v>
          </cell>
        </row>
        <row r="485">
          <cell r="D485">
            <v>0</v>
          </cell>
        </row>
        <row r="488">
          <cell r="A488">
            <v>0</v>
          </cell>
        </row>
        <row r="489">
          <cell r="A489">
            <v>0</v>
          </cell>
          <cell r="D489">
            <v>0</v>
          </cell>
        </row>
        <row r="490">
          <cell r="A490">
            <v>0</v>
          </cell>
          <cell r="D490">
            <v>0</v>
          </cell>
        </row>
        <row r="491">
          <cell r="A491">
            <v>0</v>
          </cell>
          <cell r="D491">
            <v>0</v>
          </cell>
        </row>
        <row r="492">
          <cell r="A492">
            <v>0</v>
          </cell>
          <cell r="D492">
            <v>0</v>
          </cell>
        </row>
        <row r="493">
          <cell r="A493">
            <v>0</v>
          </cell>
          <cell r="D493">
            <v>0</v>
          </cell>
        </row>
        <row r="494">
          <cell r="A494">
            <v>0</v>
          </cell>
          <cell r="D494">
            <v>0</v>
          </cell>
        </row>
        <row r="495">
          <cell r="D495">
            <v>0</v>
          </cell>
        </row>
        <row r="496">
          <cell r="D496">
            <v>0</v>
          </cell>
        </row>
        <row r="499">
          <cell r="A499">
            <v>0</v>
          </cell>
        </row>
        <row r="500">
          <cell r="A500">
            <v>0</v>
          </cell>
          <cell r="D500">
            <v>0</v>
          </cell>
        </row>
        <row r="501">
          <cell r="A501">
            <v>0</v>
          </cell>
          <cell r="D501">
            <v>0</v>
          </cell>
        </row>
        <row r="502">
          <cell r="A502">
            <v>0</v>
          </cell>
          <cell r="D502">
            <v>0</v>
          </cell>
        </row>
        <row r="503">
          <cell r="A503">
            <v>0</v>
          </cell>
          <cell r="D503">
            <v>0</v>
          </cell>
        </row>
        <row r="504">
          <cell r="A504">
            <v>0</v>
          </cell>
          <cell r="D504">
            <v>0</v>
          </cell>
        </row>
        <row r="505">
          <cell r="A505">
            <v>0</v>
          </cell>
          <cell r="D505">
            <v>0</v>
          </cell>
        </row>
        <row r="506">
          <cell r="D506">
            <v>0</v>
          </cell>
        </row>
        <row r="507">
          <cell r="D507">
            <v>0</v>
          </cell>
        </row>
        <row r="510">
          <cell r="A510">
            <v>0</v>
          </cell>
        </row>
        <row r="511">
          <cell r="A511">
            <v>0</v>
          </cell>
          <cell r="D511">
            <v>0</v>
          </cell>
        </row>
        <row r="512">
          <cell r="A512">
            <v>0</v>
          </cell>
          <cell r="D512">
            <v>0</v>
          </cell>
        </row>
        <row r="513">
          <cell r="A513">
            <v>0</v>
          </cell>
          <cell r="D513">
            <v>0</v>
          </cell>
        </row>
        <row r="514">
          <cell r="A514">
            <v>0</v>
          </cell>
          <cell r="D514">
            <v>0</v>
          </cell>
        </row>
        <row r="515">
          <cell r="A515">
            <v>0</v>
          </cell>
          <cell r="D515">
            <v>0</v>
          </cell>
        </row>
        <row r="516">
          <cell r="A516">
            <v>0</v>
          </cell>
          <cell r="D516">
            <v>0</v>
          </cell>
        </row>
        <row r="517">
          <cell r="D517">
            <v>0</v>
          </cell>
        </row>
        <row r="518">
          <cell r="D518">
            <v>0</v>
          </cell>
        </row>
        <row r="521">
          <cell r="A521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/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ámetros"/>
    </sheetNames>
    <sheetDataSet>
      <sheetData sheetId="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  <sheetName val="Equipo"/>
      <sheetName val="PUNITARIOS%20PARA%20241201%202S"/>
      <sheetName val="TRANSPORTE"/>
      <sheetName val="Insum"/>
      <sheetName val="SUB APU"/>
      <sheetName val="Listas"/>
      <sheetName val="RELACION MES"/>
      <sheetName val="PRESUPUESTO"/>
      <sheetName val="ESTADO VÍA-CRIT.TECNICO"/>
      <sheetName val="GCB200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A. P. U."/>
      <sheetName val="CRA.MODI"/>
      <sheetName val="LISTA DE PRECIOS"/>
      <sheetName val="062"/>
      <sheetName val="Listado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REC-COD,"/>
      <sheetName val="Lp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75"/>
  <sheetViews>
    <sheetView showGridLines="0" view="pageBreakPreview" topLeftCell="A50" zoomScale="55" zoomScaleNormal="100" zoomScaleSheetLayoutView="55" zoomScalePageLayoutView="55" workbookViewId="0">
      <selection activeCell="J25" sqref="J25:J59"/>
    </sheetView>
  </sheetViews>
  <sheetFormatPr baseColWidth="10" defaultColWidth="11.42578125" defaultRowHeight="16.5" x14ac:dyDescent="0.3"/>
  <cols>
    <col min="1" max="2" width="3.42578125" style="3" customWidth="1"/>
    <col min="3" max="3" width="7.28515625" style="3" customWidth="1"/>
    <col min="4" max="4" width="15.28515625" style="3" customWidth="1"/>
    <col min="5" max="5" width="16.140625" style="50" customWidth="1"/>
    <col min="6" max="6" width="17.5703125" style="3" customWidth="1"/>
    <col min="7" max="7" width="73.28515625" style="61" customWidth="1"/>
    <col min="8" max="8" width="8.7109375" style="3" customWidth="1"/>
    <col min="9" max="9" width="18.85546875" style="3" customWidth="1"/>
    <col min="10" max="10" width="23.85546875" style="3" customWidth="1"/>
    <col min="11" max="11" width="30" style="3" customWidth="1"/>
    <col min="12" max="12" width="3.28515625" style="3" customWidth="1"/>
    <col min="13" max="13" width="2.7109375" style="3" customWidth="1"/>
    <col min="14" max="14" width="11.42578125" style="3"/>
    <col min="15" max="15" width="18.28515625" style="51" customWidth="1"/>
    <col min="16" max="16" width="20.140625" style="51" bestFit="1" customWidth="1"/>
    <col min="17" max="17" width="16.140625" style="51" bestFit="1" customWidth="1"/>
    <col min="18" max="16384" width="11.42578125" style="3"/>
  </cols>
  <sheetData>
    <row r="1" spans="1:17" ht="17.25" thickBot="1" x14ac:dyDescent="0.35">
      <c r="A1" s="1"/>
      <c r="B1" s="1"/>
      <c r="C1" s="1"/>
      <c r="D1" s="1"/>
      <c r="E1" s="2"/>
      <c r="F1" s="1"/>
      <c r="G1" s="56"/>
      <c r="H1" s="1"/>
      <c r="I1" s="1"/>
      <c r="J1" s="1"/>
      <c r="K1" s="1"/>
      <c r="L1" s="1"/>
      <c r="M1" s="1"/>
    </row>
    <row r="2" spans="1:17" ht="17.25" thickTop="1" x14ac:dyDescent="0.3">
      <c r="A2" s="1"/>
      <c r="B2" s="4"/>
      <c r="C2" s="5"/>
      <c r="D2" s="5"/>
      <c r="E2" s="6"/>
      <c r="F2" s="5"/>
      <c r="G2" s="57"/>
      <c r="H2" s="5"/>
      <c r="I2" s="5"/>
      <c r="J2" s="5"/>
      <c r="K2" s="5"/>
      <c r="L2" s="7"/>
      <c r="M2" s="1"/>
    </row>
    <row r="3" spans="1:17" ht="27" customHeight="1" x14ac:dyDescent="0.3">
      <c r="A3" s="1"/>
      <c r="B3" s="8"/>
      <c r="C3" s="98" t="s">
        <v>0</v>
      </c>
      <c r="D3" s="98"/>
      <c r="E3" s="98"/>
      <c r="F3" s="98"/>
      <c r="G3" s="56"/>
      <c r="H3" s="1"/>
      <c r="I3" s="1"/>
      <c r="J3" s="1"/>
      <c r="K3" s="1"/>
      <c r="L3" s="9"/>
      <c r="M3" s="1"/>
    </row>
    <row r="4" spans="1:17" x14ac:dyDescent="0.3">
      <c r="A4" s="1"/>
      <c r="B4" s="8"/>
      <c r="C4" s="10" t="s">
        <v>1</v>
      </c>
      <c r="D4" s="11" t="s">
        <v>2</v>
      </c>
      <c r="E4" s="10" t="s">
        <v>3</v>
      </c>
      <c r="F4" s="11">
        <v>3</v>
      </c>
      <c r="G4" s="56"/>
      <c r="H4" s="1"/>
      <c r="I4" s="1"/>
      <c r="J4" s="1"/>
      <c r="K4" s="1"/>
      <c r="L4" s="9"/>
      <c r="M4" s="1"/>
    </row>
    <row r="5" spans="1:17" x14ac:dyDescent="0.3">
      <c r="A5" s="1"/>
      <c r="B5" s="8"/>
      <c r="C5" s="99" t="s">
        <v>4</v>
      </c>
      <c r="D5" s="99"/>
      <c r="E5" s="99"/>
      <c r="F5" s="99"/>
      <c r="G5" s="99"/>
      <c r="H5" s="99"/>
      <c r="I5" s="99"/>
      <c r="J5" s="99"/>
      <c r="K5" s="99"/>
      <c r="L5" s="9"/>
      <c r="M5" s="1"/>
    </row>
    <row r="6" spans="1:17" ht="17.25" thickBot="1" x14ac:dyDescent="0.35">
      <c r="A6" s="1"/>
      <c r="B6" s="8"/>
      <c r="C6" s="100" t="s">
        <v>5</v>
      </c>
      <c r="D6" s="100"/>
      <c r="E6" s="100"/>
      <c r="F6" s="100"/>
      <c r="G6" s="100"/>
      <c r="H6" s="100"/>
      <c r="I6" s="100"/>
      <c r="J6" s="100"/>
      <c r="K6" s="100"/>
      <c r="L6" s="9"/>
      <c r="M6" s="1"/>
    </row>
    <row r="7" spans="1:17" s="15" customFormat="1" ht="15.6" customHeight="1" x14ac:dyDescent="0.3">
      <c r="A7" s="12"/>
      <c r="B7" s="13"/>
      <c r="C7" s="101" t="s">
        <v>112</v>
      </c>
      <c r="D7" s="102"/>
      <c r="E7" s="102"/>
      <c r="F7" s="102"/>
      <c r="G7" s="102"/>
      <c r="H7" s="102"/>
      <c r="I7" s="102"/>
      <c r="J7" s="102"/>
      <c r="K7" s="103"/>
      <c r="L7" s="14"/>
      <c r="M7" s="12"/>
      <c r="O7" s="52"/>
      <c r="P7" s="52"/>
      <c r="Q7" s="52"/>
    </row>
    <row r="8" spans="1:17" ht="43.5" customHeight="1" x14ac:dyDescent="0.3">
      <c r="A8" s="1"/>
      <c r="B8" s="16"/>
      <c r="C8" s="104"/>
      <c r="D8" s="105"/>
      <c r="E8" s="105"/>
      <c r="F8" s="105"/>
      <c r="G8" s="105"/>
      <c r="H8" s="105"/>
      <c r="I8" s="105"/>
      <c r="J8" s="105"/>
      <c r="K8" s="106"/>
      <c r="L8" s="9"/>
      <c r="M8" s="1"/>
    </row>
    <row r="9" spans="1:17" ht="34.5" customHeight="1" x14ac:dyDescent="0.3">
      <c r="A9" s="1"/>
      <c r="B9" s="16"/>
      <c r="C9" s="107" t="s">
        <v>6</v>
      </c>
      <c r="D9" s="108"/>
      <c r="E9" s="108"/>
      <c r="F9" s="108"/>
      <c r="G9" s="108"/>
      <c r="H9" s="108"/>
      <c r="I9" s="108"/>
      <c r="J9" s="108"/>
      <c r="K9" s="109"/>
      <c r="L9" s="9"/>
      <c r="M9" s="1"/>
    </row>
    <row r="10" spans="1:17" ht="30" customHeight="1" thickBot="1" x14ac:dyDescent="0.35">
      <c r="A10" s="1"/>
      <c r="B10" s="8"/>
      <c r="C10" s="95"/>
      <c r="D10" s="96"/>
      <c r="E10" s="96"/>
      <c r="F10" s="96"/>
      <c r="G10" s="96"/>
      <c r="H10" s="96"/>
      <c r="I10" s="96"/>
      <c r="J10" s="96"/>
      <c r="K10" s="97"/>
      <c r="L10" s="9"/>
      <c r="M10" s="1"/>
    </row>
    <row r="11" spans="1:17" ht="30" customHeight="1" x14ac:dyDescent="0.3">
      <c r="A11" s="1"/>
      <c r="B11" s="8"/>
      <c r="C11" s="119" t="s">
        <v>7</v>
      </c>
      <c r="D11" s="121" t="s">
        <v>8</v>
      </c>
      <c r="E11" s="123" t="s">
        <v>9</v>
      </c>
      <c r="F11" s="123"/>
      <c r="G11" s="119" t="s">
        <v>10</v>
      </c>
      <c r="H11" s="121" t="s">
        <v>11</v>
      </c>
      <c r="I11" s="121" t="s">
        <v>12</v>
      </c>
      <c r="J11" s="124" t="s">
        <v>13</v>
      </c>
      <c r="K11" s="110" t="s">
        <v>14</v>
      </c>
      <c r="L11" s="9"/>
      <c r="M11" s="1"/>
    </row>
    <row r="12" spans="1:17" ht="30" customHeight="1" thickBot="1" x14ac:dyDescent="0.35">
      <c r="A12" s="1"/>
      <c r="B12" s="8"/>
      <c r="C12" s="120"/>
      <c r="D12" s="122"/>
      <c r="E12" s="17" t="s">
        <v>15</v>
      </c>
      <c r="F12" s="17" t="s">
        <v>16</v>
      </c>
      <c r="G12" s="120"/>
      <c r="H12" s="122"/>
      <c r="I12" s="122"/>
      <c r="J12" s="125"/>
      <c r="K12" s="111"/>
      <c r="L12" s="9"/>
      <c r="M12" s="1"/>
    </row>
    <row r="13" spans="1:17" ht="30" customHeight="1" thickBot="1" x14ac:dyDescent="0.35">
      <c r="A13" s="1"/>
      <c r="B13" s="8"/>
      <c r="C13" s="73">
        <v>1</v>
      </c>
      <c r="D13" s="74"/>
      <c r="E13" s="74"/>
      <c r="F13" s="74"/>
      <c r="G13" s="75" t="s">
        <v>30</v>
      </c>
      <c r="H13" s="74"/>
      <c r="I13" s="74"/>
      <c r="J13" s="74"/>
      <c r="K13" s="76"/>
      <c r="L13" s="9"/>
      <c r="M13" s="1"/>
    </row>
    <row r="14" spans="1:17" s="66" customFormat="1" ht="42" customHeight="1" x14ac:dyDescent="0.3">
      <c r="A14" s="65"/>
      <c r="B14" s="8"/>
      <c r="C14" s="18">
        <v>1.1000000000000001</v>
      </c>
      <c r="D14" s="19" t="s">
        <v>68</v>
      </c>
      <c r="E14" s="19"/>
      <c r="F14" s="19"/>
      <c r="G14" s="20" t="s">
        <v>51</v>
      </c>
      <c r="H14" s="19" t="s">
        <v>59</v>
      </c>
      <c r="I14" s="21">
        <v>1</v>
      </c>
      <c r="J14" s="68">
        <v>3200000</v>
      </c>
      <c r="K14" s="64">
        <f t="shared" ref="K14:K20" si="0">+J14*I14</f>
        <v>3200000</v>
      </c>
      <c r="L14" s="9"/>
      <c r="M14" s="65"/>
      <c r="O14" s="51"/>
      <c r="P14" s="51"/>
      <c r="Q14" s="51"/>
    </row>
    <row r="15" spans="1:17" s="66" customFormat="1" ht="42" customHeight="1" x14ac:dyDescent="0.3">
      <c r="A15" s="65"/>
      <c r="B15" s="8"/>
      <c r="C15" s="18">
        <v>1.2</v>
      </c>
      <c r="D15" s="19" t="s">
        <v>68</v>
      </c>
      <c r="E15" s="19"/>
      <c r="F15" s="19"/>
      <c r="G15" s="20" t="s">
        <v>52</v>
      </c>
      <c r="H15" s="19" t="s">
        <v>59</v>
      </c>
      <c r="I15" s="21">
        <v>1</v>
      </c>
      <c r="J15" s="68">
        <v>9616667</v>
      </c>
      <c r="K15" s="64">
        <f t="shared" si="0"/>
        <v>9616667</v>
      </c>
      <c r="L15" s="9"/>
      <c r="M15" s="65"/>
      <c r="O15" s="51"/>
      <c r="P15" s="51"/>
      <c r="Q15" s="51"/>
    </row>
    <row r="16" spans="1:17" s="65" customFormat="1" ht="39" customHeight="1" x14ac:dyDescent="0.3">
      <c r="B16" s="8"/>
      <c r="C16" s="18">
        <v>1.3</v>
      </c>
      <c r="D16" s="22" t="s">
        <v>68</v>
      </c>
      <c r="E16" s="22"/>
      <c r="F16" s="22"/>
      <c r="G16" s="27" t="s">
        <v>53</v>
      </c>
      <c r="H16" s="22" t="s">
        <v>59</v>
      </c>
      <c r="I16" s="21">
        <v>1</v>
      </c>
      <c r="J16" s="68">
        <v>6433333</v>
      </c>
      <c r="K16" s="64">
        <f t="shared" si="0"/>
        <v>6433333</v>
      </c>
      <c r="L16" s="9"/>
      <c r="O16" s="53"/>
      <c r="P16" s="51"/>
      <c r="Q16" s="53"/>
    </row>
    <row r="17" spans="1:17" s="66" customFormat="1" ht="30" customHeight="1" x14ac:dyDescent="0.3">
      <c r="B17" s="23"/>
      <c r="C17" s="18">
        <v>1.4</v>
      </c>
      <c r="D17" s="19" t="s">
        <v>68</v>
      </c>
      <c r="E17" s="19"/>
      <c r="F17" s="19"/>
      <c r="G17" s="20" t="s">
        <v>54</v>
      </c>
      <c r="H17" s="19" t="s">
        <v>59</v>
      </c>
      <c r="I17" s="21">
        <v>1</v>
      </c>
      <c r="J17" s="68">
        <v>1366667</v>
      </c>
      <c r="K17" s="64">
        <f t="shared" si="0"/>
        <v>1366667</v>
      </c>
      <c r="L17" s="24"/>
      <c r="O17" s="51"/>
      <c r="P17" s="51"/>
      <c r="Q17" s="51"/>
    </row>
    <row r="18" spans="1:17" s="66" customFormat="1" ht="30" customHeight="1" x14ac:dyDescent="0.3">
      <c r="A18" s="65"/>
      <c r="B18" s="8"/>
      <c r="C18" s="18">
        <v>1.5</v>
      </c>
      <c r="D18" s="19" t="s">
        <v>68</v>
      </c>
      <c r="E18" s="19"/>
      <c r="F18" s="19"/>
      <c r="G18" s="20" t="s">
        <v>55</v>
      </c>
      <c r="H18" s="19" t="s">
        <v>59</v>
      </c>
      <c r="I18" s="21">
        <v>1</v>
      </c>
      <c r="J18" s="68">
        <v>9100000</v>
      </c>
      <c r="K18" s="64">
        <f t="shared" si="0"/>
        <v>9100000</v>
      </c>
      <c r="L18" s="9"/>
      <c r="M18" s="65"/>
      <c r="O18" s="51"/>
      <c r="P18" s="51"/>
      <c r="Q18" s="51"/>
    </row>
    <row r="19" spans="1:17" s="65" customFormat="1" ht="52.9" customHeight="1" x14ac:dyDescent="0.3">
      <c r="B19" s="8"/>
      <c r="C19" s="18">
        <v>1.6</v>
      </c>
      <c r="D19" s="22" t="s">
        <v>68</v>
      </c>
      <c r="E19" s="22"/>
      <c r="F19" s="22"/>
      <c r="G19" s="27" t="s">
        <v>56</v>
      </c>
      <c r="H19" s="22" t="s">
        <v>59</v>
      </c>
      <c r="I19" s="21">
        <v>1</v>
      </c>
      <c r="J19" s="68">
        <v>4083333</v>
      </c>
      <c r="K19" s="64">
        <f t="shared" si="0"/>
        <v>4083333</v>
      </c>
      <c r="L19" s="9"/>
      <c r="O19" s="53"/>
      <c r="P19" s="51"/>
      <c r="Q19" s="53"/>
    </row>
    <row r="20" spans="1:17" s="66" customFormat="1" ht="47.45" customHeight="1" x14ac:dyDescent="0.3">
      <c r="B20" s="23"/>
      <c r="C20" s="18">
        <v>1.7</v>
      </c>
      <c r="D20" s="19" t="s">
        <v>68</v>
      </c>
      <c r="E20" s="19"/>
      <c r="F20" s="19"/>
      <c r="G20" s="20" t="s">
        <v>57</v>
      </c>
      <c r="H20" s="19" t="s">
        <v>59</v>
      </c>
      <c r="I20" s="21">
        <v>1</v>
      </c>
      <c r="J20" s="68">
        <v>6900000</v>
      </c>
      <c r="K20" s="64">
        <f t="shared" si="0"/>
        <v>6900000</v>
      </c>
      <c r="L20" s="24"/>
      <c r="O20" s="51"/>
      <c r="P20" s="51"/>
      <c r="Q20" s="51"/>
    </row>
    <row r="21" spans="1:17" ht="30" customHeight="1" thickBot="1" x14ac:dyDescent="0.35">
      <c r="A21" s="1"/>
      <c r="B21" s="8"/>
      <c r="C21" s="18">
        <v>1.8</v>
      </c>
      <c r="D21" s="19" t="s">
        <v>68</v>
      </c>
      <c r="E21" s="19"/>
      <c r="F21" s="19"/>
      <c r="G21" s="20" t="s">
        <v>58</v>
      </c>
      <c r="H21" s="19" t="s">
        <v>59</v>
      </c>
      <c r="I21" s="21">
        <v>1</v>
      </c>
      <c r="J21" s="68">
        <v>2516667</v>
      </c>
      <c r="K21" s="64">
        <f>+J21*I21</f>
        <v>2516667</v>
      </c>
      <c r="L21" s="9"/>
      <c r="M21" s="1"/>
    </row>
    <row r="22" spans="1:17" s="69" customFormat="1" ht="30" customHeight="1" thickBot="1" x14ac:dyDescent="0.3">
      <c r="A22" s="28"/>
      <c r="B22" s="29"/>
      <c r="C22" s="112" t="s">
        <v>88</v>
      </c>
      <c r="D22" s="113"/>
      <c r="E22" s="113"/>
      <c r="F22" s="113"/>
      <c r="G22" s="113"/>
      <c r="H22" s="113"/>
      <c r="I22" s="113"/>
      <c r="J22" s="114"/>
      <c r="K22" s="78">
        <f>SUM(K14:K21)</f>
        <v>43216667</v>
      </c>
      <c r="L22" s="30"/>
      <c r="M22" s="28"/>
      <c r="O22" s="54"/>
      <c r="P22" s="54"/>
      <c r="Q22" s="54"/>
    </row>
    <row r="23" spans="1:17" s="66" customFormat="1" ht="30" customHeight="1" thickBot="1" x14ac:dyDescent="0.35">
      <c r="A23" s="65"/>
      <c r="B23" s="8"/>
      <c r="C23" s="126"/>
      <c r="D23" s="127"/>
      <c r="E23" s="127"/>
      <c r="F23" s="127"/>
      <c r="G23" s="127"/>
      <c r="H23" s="127"/>
      <c r="I23" s="127"/>
      <c r="J23" s="127"/>
      <c r="K23" s="128"/>
      <c r="L23" s="9"/>
      <c r="M23" s="65"/>
      <c r="O23" s="51"/>
      <c r="P23" s="51"/>
      <c r="Q23" s="51"/>
    </row>
    <row r="24" spans="1:17" ht="30" customHeight="1" thickBot="1" x14ac:dyDescent="0.35">
      <c r="A24" s="1"/>
      <c r="B24" s="8"/>
      <c r="C24" s="73">
        <v>2</v>
      </c>
      <c r="D24" s="74"/>
      <c r="E24" s="74"/>
      <c r="F24" s="74"/>
      <c r="G24" s="75" t="s">
        <v>60</v>
      </c>
      <c r="H24" s="74"/>
      <c r="I24" s="74"/>
      <c r="J24" s="74"/>
      <c r="K24" s="76"/>
      <c r="L24" s="9"/>
      <c r="M24" s="1"/>
      <c r="P24" s="51" t="s">
        <v>113</v>
      </c>
      <c r="Q24" s="51" t="s">
        <v>114</v>
      </c>
    </row>
    <row r="25" spans="1:17" ht="30" customHeight="1" thickBot="1" x14ac:dyDescent="0.35">
      <c r="A25" s="1"/>
      <c r="B25" s="8"/>
      <c r="C25" s="18">
        <v>2.1</v>
      </c>
      <c r="D25" s="19" t="s">
        <v>61</v>
      </c>
      <c r="E25" s="19"/>
      <c r="F25" s="19"/>
      <c r="G25" s="20" t="s">
        <v>62</v>
      </c>
      <c r="H25" s="19" t="s">
        <v>31</v>
      </c>
      <c r="I25" s="21">
        <v>412</v>
      </c>
      <c r="J25" s="68">
        <v>54333.71</v>
      </c>
      <c r="K25" s="64">
        <f t="shared" ref="K25" si="1">+J25*I25</f>
        <v>22385489</v>
      </c>
      <c r="L25" s="9"/>
      <c r="M25" s="1"/>
      <c r="P25" s="51">
        <v>41795.160000000003</v>
      </c>
      <c r="Q25" s="51">
        <f>+P25*1.3</f>
        <v>54333.71</v>
      </c>
    </row>
    <row r="26" spans="1:17" ht="30" customHeight="1" thickBot="1" x14ac:dyDescent="0.35">
      <c r="A26" s="1"/>
      <c r="B26" s="8"/>
      <c r="C26" s="73">
        <v>3</v>
      </c>
      <c r="D26" s="74"/>
      <c r="E26" s="74"/>
      <c r="F26" s="74"/>
      <c r="G26" s="75" t="s">
        <v>63</v>
      </c>
      <c r="H26" s="74"/>
      <c r="I26" s="74"/>
      <c r="J26" s="74"/>
      <c r="K26" s="76"/>
      <c r="L26" s="9"/>
      <c r="M26" s="1"/>
    </row>
    <row r="27" spans="1:17" ht="30" customHeight="1" x14ac:dyDescent="0.3">
      <c r="A27" s="1"/>
      <c r="B27" s="8"/>
      <c r="C27" s="18">
        <v>3.1</v>
      </c>
      <c r="D27" s="19" t="s">
        <v>64</v>
      </c>
      <c r="E27" s="19"/>
      <c r="F27" s="19"/>
      <c r="G27" s="20" t="s">
        <v>42</v>
      </c>
      <c r="H27" s="19" t="s">
        <v>43</v>
      </c>
      <c r="I27" s="21">
        <v>4400</v>
      </c>
      <c r="J27" s="68">
        <v>9095.66</v>
      </c>
      <c r="K27" s="64">
        <f t="shared" ref="K27" si="2">+J27*I27</f>
        <v>40020904</v>
      </c>
      <c r="L27" s="9"/>
      <c r="M27" s="1"/>
      <c r="P27" s="51">
        <v>6996.66</v>
      </c>
      <c r="Q27" s="51">
        <f t="shared" ref="Q27:Q59" si="3">+P27*1.3</f>
        <v>9095.66</v>
      </c>
    </row>
    <row r="28" spans="1:17" ht="30" customHeight="1" x14ac:dyDescent="0.3">
      <c r="A28" s="1"/>
      <c r="B28" s="8"/>
      <c r="C28" s="18">
        <v>3.2</v>
      </c>
      <c r="D28" s="19" t="s">
        <v>65</v>
      </c>
      <c r="E28" s="19"/>
      <c r="F28" s="19"/>
      <c r="G28" s="20" t="s">
        <v>69</v>
      </c>
      <c r="H28" s="19" t="s">
        <v>32</v>
      </c>
      <c r="I28" s="21">
        <v>60</v>
      </c>
      <c r="J28" s="68">
        <v>1121884.8400000001</v>
      </c>
      <c r="K28" s="64">
        <f>+J28*I28</f>
        <v>67313090</v>
      </c>
      <c r="L28" s="9"/>
      <c r="M28" s="1"/>
      <c r="P28" s="51">
        <v>862988.34</v>
      </c>
      <c r="Q28" s="51">
        <f t="shared" si="3"/>
        <v>1121884.8400000001</v>
      </c>
    </row>
    <row r="29" spans="1:17" s="1" customFormat="1" ht="30" customHeight="1" x14ac:dyDescent="0.3">
      <c r="B29" s="8"/>
      <c r="C29" s="18">
        <v>3.3</v>
      </c>
      <c r="D29" s="22" t="s">
        <v>66</v>
      </c>
      <c r="E29" s="22"/>
      <c r="F29" s="22"/>
      <c r="G29" s="27" t="s">
        <v>70</v>
      </c>
      <c r="H29" s="22" t="s">
        <v>32</v>
      </c>
      <c r="I29" s="21">
        <v>46.8</v>
      </c>
      <c r="J29" s="68">
        <v>90221.89</v>
      </c>
      <c r="K29" s="64">
        <f>+J29*I29</f>
        <v>4222384</v>
      </c>
      <c r="L29" s="9"/>
      <c r="O29" s="53"/>
      <c r="P29" s="51">
        <v>69401.45</v>
      </c>
      <c r="Q29" s="51">
        <f t="shared" si="3"/>
        <v>90221.89</v>
      </c>
    </row>
    <row r="30" spans="1:17" ht="30" customHeight="1" thickBot="1" x14ac:dyDescent="0.35">
      <c r="B30" s="23"/>
      <c r="C30" s="18">
        <v>3.4</v>
      </c>
      <c r="D30" s="19" t="s">
        <v>67</v>
      </c>
      <c r="E30" s="19"/>
      <c r="F30" s="19"/>
      <c r="G30" s="20" t="s">
        <v>71</v>
      </c>
      <c r="H30" s="19" t="s">
        <v>32</v>
      </c>
      <c r="I30" s="21">
        <v>100</v>
      </c>
      <c r="J30" s="68">
        <v>94965.91</v>
      </c>
      <c r="K30" s="64">
        <f>+J30*I30</f>
        <v>9496591</v>
      </c>
      <c r="L30" s="24"/>
      <c r="P30" s="51">
        <v>73050.7</v>
      </c>
      <c r="Q30" s="51">
        <f t="shared" si="3"/>
        <v>94965.91</v>
      </c>
    </row>
    <row r="31" spans="1:17" ht="30" customHeight="1" thickBot="1" x14ac:dyDescent="0.35">
      <c r="A31" s="1"/>
      <c r="B31" s="8"/>
      <c r="C31" s="73">
        <v>4</v>
      </c>
      <c r="D31" s="74"/>
      <c r="E31" s="74"/>
      <c r="F31" s="74"/>
      <c r="G31" s="75" t="s">
        <v>72</v>
      </c>
      <c r="H31" s="74"/>
      <c r="I31" s="74"/>
      <c r="J31" s="74"/>
      <c r="K31" s="76"/>
      <c r="L31" s="9"/>
      <c r="M31" s="1"/>
    </row>
    <row r="32" spans="1:17" ht="30" customHeight="1" x14ac:dyDescent="0.3">
      <c r="A32" s="1"/>
      <c r="B32" s="8"/>
      <c r="C32" s="18">
        <v>4.0999999999999996</v>
      </c>
      <c r="D32" s="19" t="s">
        <v>36</v>
      </c>
      <c r="E32" s="19"/>
      <c r="F32" s="19"/>
      <c r="G32" s="20" t="s">
        <v>37</v>
      </c>
      <c r="H32" s="19" t="s">
        <v>32</v>
      </c>
      <c r="I32" s="21">
        <v>1713</v>
      </c>
      <c r="J32" s="68">
        <v>17469.89</v>
      </c>
      <c r="K32" s="64">
        <f>+J32*I32</f>
        <v>29925922</v>
      </c>
      <c r="L32" s="9"/>
      <c r="M32" s="1"/>
      <c r="P32" s="51">
        <v>13438.38</v>
      </c>
      <c r="Q32" s="51">
        <f t="shared" si="3"/>
        <v>17469.89</v>
      </c>
    </row>
    <row r="33" spans="1:17" s="1" customFormat="1" ht="30" customHeight="1" x14ac:dyDescent="0.3">
      <c r="B33" s="8"/>
      <c r="C33" s="18">
        <v>4.2</v>
      </c>
      <c r="D33" s="22" t="s">
        <v>73</v>
      </c>
      <c r="E33" s="22"/>
      <c r="F33" s="22"/>
      <c r="G33" s="27" t="s">
        <v>78</v>
      </c>
      <c r="H33" s="22" t="s">
        <v>32</v>
      </c>
      <c r="I33" s="21">
        <v>15</v>
      </c>
      <c r="J33" s="68">
        <v>133115.20000000001</v>
      </c>
      <c r="K33" s="64">
        <f>+J33*I33</f>
        <v>1996728</v>
      </c>
      <c r="L33" s="9"/>
      <c r="O33" s="51"/>
      <c r="P33" s="51">
        <v>102396.31</v>
      </c>
      <c r="Q33" s="51">
        <f t="shared" si="3"/>
        <v>133115.20000000001</v>
      </c>
    </row>
    <row r="34" spans="1:17" s="66" customFormat="1" ht="28.5" x14ac:dyDescent="0.3">
      <c r="A34" s="65"/>
      <c r="B34" s="8"/>
      <c r="C34" s="18">
        <v>4.3</v>
      </c>
      <c r="D34" s="25" t="s">
        <v>74</v>
      </c>
      <c r="E34" s="25"/>
      <c r="F34" s="25"/>
      <c r="G34" s="26" t="s">
        <v>79</v>
      </c>
      <c r="H34" s="25" t="s">
        <v>32</v>
      </c>
      <c r="I34" s="21">
        <v>15</v>
      </c>
      <c r="J34" s="68">
        <v>148387.38</v>
      </c>
      <c r="K34" s="64">
        <f t="shared" ref="K34:K37" si="4">+J34*I34</f>
        <v>2225811</v>
      </c>
      <c r="L34" s="9"/>
      <c r="M34" s="65"/>
      <c r="O34" s="51"/>
      <c r="P34" s="72">
        <v>114144.14</v>
      </c>
      <c r="Q34" s="51">
        <f t="shared" si="3"/>
        <v>148387.38</v>
      </c>
    </row>
    <row r="35" spans="1:17" ht="28.5" x14ac:dyDescent="0.3">
      <c r="A35" s="1"/>
      <c r="B35" s="8"/>
      <c r="C35" s="18">
        <v>4.4000000000000004</v>
      </c>
      <c r="D35" s="25" t="s">
        <v>75</v>
      </c>
      <c r="E35" s="25"/>
      <c r="F35" s="25"/>
      <c r="G35" s="26" t="s">
        <v>80</v>
      </c>
      <c r="H35" s="25" t="s">
        <v>31</v>
      </c>
      <c r="I35" s="21">
        <v>330</v>
      </c>
      <c r="J35" s="68">
        <v>410278.73</v>
      </c>
      <c r="K35" s="64">
        <f t="shared" si="4"/>
        <v>135391981</v>
      </c>
      <c r="L35" s="9"/>
      <c r="M35" s="1"/>
      <c r="P35" s="51">
        <v>315599.02</v>
      </c>
      <c r="Q35" s="51">
        <f t="shared" si="3"/>
        <v>410278.73</v>
      </c>
    </row>
    <row r="36" spans="1:17" ht="30" customHeight="1" x14ac:dyDescent="0.3">
      <c r="A36" s="1"/>
      <c r="B36" s="8"/>
      <c r="C36" s="18">
        <v>4.5</v>
      </c>
      <c r="D36" s="19" t="s">
        <v>76</v>
      </c>
      <c r="E36" s="19"/>
      <c r="F36" s="19"/>
      <c r="G36" s="26" t="s">
        <v>81</v>
      </c>
      <c r="H36" s="25" t="s">
        <v>83</v>
      </c>
      <c r="I36" s="21">
        <v>5</v>
      </c>
      <c r="J36" s="68">
        <v>3005818.24</v>
      </c>
      <c r="K36" s="64">
        <f t="shared" si="4"/>
        <v>15029091</v>
      </c>
      <c r="L36" s="9"/>
      <c r="M36" s="1"/>
      <c r="P36" s="51">
        <v>2312167.88</v>
      </c>
      <c r="Q36" s="51">
        <f t="shared" si="3"/>
        <v>3005818.24</v>
      </c>
    </row>
    <row r="37" spans="1:17" ht="30" customHeight="1" thickBot="1" x14ac:dyDescent="0.35">
      <c r="A37" s="1"/>
      <c r="B37" s="8"/>
      <c r="C37" s="18">
        <v>4.5999999999999996</v>
      </c>
      <c r="D37" s="25" t="s">
        <v>77</v>
      </c>
      <c r="E37" s="25"/>
      <c r="F37" s="25"/>
      <c r="G37" s="26" t="s">
        <v>82</v>
      </c>
      <c r="H37" s="25" t="s">
        <v>83</v>
      </c>
      <c r="I37" s="21">
        <v>6</v>
      </c>
      <c r="J37" s="68">
        <v>2777960.64</v>
      </c>
      <c r="K37" s="64">
        <f t="shared" si="4"/>
        <v>16667764</v>
      </c>
      <c r="L37" s="9"/>
      <c r="M37" s="1"/>
      <c r="P37" s="51">
        <v>2136892.7999999998</v>
      </c>
      <c r="Q37" s="51">
        <f t="shared" si="3"/>
        <v>2777960.64</v>
      </c>
    </row>
    <row r="38" spans="1:17" ht="30" customHeight="1" thickBot="1" x14ac:dyDescent="0.35">
      <c r="A38" s="1"/>
      <c r="B38" s="8"/>
      <c r="C38" s="73">
        <v>5</v>
      </c>
      <c r="D38" s="74"/>
      <c r="E38" s="74"/>
      <c r="F38" s="74"/>
      <c r="G38" s="75" t="s">
        <v>84</v>
      </c>
      <c r="H38" s="74"/>
      <c r="I38" s="74"/>
      <c r="J38" s="74"/>
      <c r="K38" s="76"/>
      <c r="L38" s="9"/>
      <c r="M38" s="1"/>
    </row>
    <row r="39" spans="1:17" ht="30" customHeight="1" x14ac:dyDescent="0.3">
      <c r="A39" s="1"/>
      <c r="B39" s="8"/>
      <c r="C39" s="18">
        <v>5.0999999999999996</v>
      </c>
      <c r="D39" s="25" t="s">
        <v>66</v>
      </c>
      <c r="E39" s="25"/>
      <c r="F39" s="25"/>
      <c r="G39" s="26" t="s">
        <v>70</v>
      </c>
      <c r="H39" s="25" t="s">
        <v>32</v>
      </c>
      <c r="I39" s="21">
        <v>48.01</v>
      </c>
      <c r="J39" s="68">
        <v>90221.89</v>
      </c>
      <c r="K39" s="64">
        <f t="shared" ref="K39:K41" si="5">+J39*I39</f>
        <v>4331553</v>
      </c>
      <c r="L39" s="9"/>
      <c r="M39" s="1"/>
      <c r="P39" s="51">
        <v>69401.45</v>
      </c>
      <c r="Q39" s="51">
        <f t="shared" si="3"/>
        <v>90221.89</v>
      </c>
    </row>
    <row r="40" spans="1:17" ht="28.5" x14ac:dyDescent="0.3">
      <c r="A40" s="1"/>
      <c r="B40" s="8"/>
      <c r="C40" s="18">
        <v>5.2</v>
      </c>
      <c r="D40" s="19" t="s">
        <v>85</v>
      </c>
      <c r="E40" s="19"/>
      <c r="F40" s="19"/>
      <c r="G40" s="26" t="s">
        <v>86</v>
      </c>
      <c r="H40" s="25" t="s">
        <v>32</v>
      </c>
      <c r="I40" s="21">
        <v>12.75</v>
      </c>
      <c r="J40" s="68">
        <v>1078111.03</v>
      </c>
      <c r="K40" s="64">
        <f t="shared" si="5"/>
        <v>13745916</v>
      </c>
      <c r="L40" s="9"/>
      <c r="M40" s="1"/>
      <c r="P40" s="51">
        <v>829316.18</v>
      </c>
      <c r="Q40" s="51">
        <f t="shared" si="3"/>
        <v>1078111.03</v>
      </c>
    </row>
    <row r="41" spans="1:17" ht="29.25" thickBot="1" x14ac:dyDescent="0.35">
      <c r="A41" s="1"/>
      <c r="B41" s="8"/>
      <c r="C41" s="18">
        <v>5.3</v>
      </c>
      <c r="D41" s="25" t="s">
        <v>64</v>
      </c>
      <c r="E41" s="25"/>
      <c r="F41" s="25"/>
      <c r="G41" s="26" t="s">
        <v>42</v>
      </c>
      <c r="H41" s="25" t="s">
        <v>43</v>
      </c>
      <c r="I41" s="21">
        <v>631</v>
      </c>
      <c r="J41" s="68">
        <v>9095.66</v>
      </c>
      <c r="K41" s="64">
        <f t="shared" si="5"/>
        <v>5739361</v>
      </c>
      <c r="L41" s="9"/>
      <c r="M41" s="1"/>
      <c r="P41" s="51">
        <v>6996.66</v>
      </c>
      <c r="Q41" s="51">
        <f t="shared" si="3"/>
        <v>9095.66</v>
      </c>
    </row>
    <row r="42" spans="1:17" ht="30" customHeight="1" thickBot="1" x14ac:dyDescent="0.35">
      <c r="A42" s="1"/>
      <c r="B42" s="8"/>
      <c r="C42" s="73">
        <v>6</v>
      </c>
      <c r="D42" s="74"/>
      <c r="E42" s="74"/>
      <c r="F42" s="74"/>
      <c r="G42" s="75" t="s">
        <v>87</v>
      </c>
      <c r="H42" s="74"/>
      <c r="I42" s="74"/>
      <c r="J42" s="74"/>
      <c r="K42" s="76"/>
      <c r="L42" s="9"/>
      <c r="M42" s="1"/>
    </row>
    <row r="43" spans="1:17" s="1" customFormat="1" ht="30" customHeight="1" x14ac:dyDescent="0.3">
      <c r="B43" s="8"/>
      <c r="C43" s="18">
        <v>6.1</v>
      </c>
      <c r="D43" s="22" t="s">
        <v>34</v>
      </c>
      <c r="E43" s="22"/>
      <c r="F43" s="22"/>
      <c r="G43" s="27" t="s">
        <v>35</v>
      </c>
      <c r="H43" s="22" t="s">
        <v>32</v>
      </c>
      <c r="I43" s="21">
        <v>856.43</v>
      </c>
      <c r="J43" s="68">
        <v>18591.82</v>
      </c>
      <c r="K43" s="64">
        <f t="shared" ref="K43:K48" si="6">+J43*I43</f>
        <v>15922592</v>
      </c>
      <c r="L43" s="9"/>
      <c r="O43" s="51"/>
      <c r="P43" s="51">
        <v>14301.4</v>
      </c>
      <c r="Q43" s="51">
        <f t="shared" si="3"/>
        <v>18591.82</v>
      </c>
    </row>
    <row r="44" spans="1:17" ht="57" x14ac:dyDescent="0.3">
      <c r="A44" s="1"/>
      <c r="B44" s="8"/>
      <c r="C44" s="18">
        <v>6.2</v>
      </c>
      <c r="D44" s="25" t="s">
        <v>46</v>
      </c>
      <c r="E44" s="25"/>
      <c r="F44" s="25"/>
      <c r="G44" s="26" t="s">
        <v>47</v>
      </c>
      <c r="H44" s="25" t="s">
        <v>32</v>
      </c>
      <c r="I44" s="21">
        <v>371.22</v>
      </c>
      <c r="J44" s="68">
        <v>97253.98</v>
      </c>
      <c r="K44" s="62">
        <f>+J44*I44</f>
        <v>36102622</v>
      </c>
      <c r="L44" s="9"/>
      <c r="M44" s="1"/>
      <c r="P44" s="51">
        <v>74810.75</v>
      </c>
      <c r="Q44" s="51">
        <f t="shared" si="3"/>
        <v>97253.98</v>
      </c>
    </row>
    <row r="45" spans="1:17" s="1" customFormat="1" ht="42.75" x14ac:dyDescent="0.3">
      <c r="B45" s="8"/>
      <c r="C45" s="18">
        <v>6.3</v>
      </c>
      <c r="D45" s="22" t="s">
        <v>39</v>
      </c>
      <c r="E45" s="22"/>
      <c r="F45" s="22"/>
      <c r="G45" s="27" t="s">
        <v>40</v>
      </c>
      <c r="H45" s="22" t="s">
        <v>32</v>
      </c>
      <c r="I45" s="21">
        <v>464.02</v>
      </c>
      <c r="J45" s="68">
        <v>145173.74</v>
      </c>
      <c r="K45" s="62">
        <f>+J45*I45</f>
        <v>67363519</v>
      </c>
      <c r="L45" s="9"/>
      <c r="O45" s="51"/>
      <c r="P45" s="51">
        <v>111672.11</v>
      </c>
      <c r="Q45" s="51">
        <f t="shared" si="3"/>
        <v>145173.74</v>
      </c>
    </row>
    <row r="46" spans="1:17" s="1" customFormat="1" ht="30" customHeight="1" x14ac:dyDescent="0.3">
      <c r="B46" s="8"/>
      <c r="C46" s="18">
        <v>6.4</v>
      </c>
      <c r="D46" s="22" t="s">
        <v>41</v>
      </c>
      <c r="E46" s="22"/>
      <c r="F46" s="22"/>
      <c r="G46" s="27" t="s">
        <v>89</v>
      </c>
      <c r="H46" s="22" t="s">
        <v>32</v>
      </c>
      <c r="I46" s="21">
        <v>394.42</v>
      </c>
      <c r="J46" s="68">
        <v>918084.14</v>
      </c>
      <c r="K46" s="62">
        <f>+J46*I46</f>
        <v>362110746</v>
      </c>
      <c r="L46" s="9"/>
      <c r="O46" s="51"/>
      <c r="P46" s="51">
        <v>706218.57</v>
      </c>
      <c r="Q46" s="51">
        <f t="shared" si="3"/>
        <v>918084.14</v>
      </c>
    </row>
    <row r="47" spans="1:17" ht="30" customHeight="1" x14ac:dyDescent="0.3">
      <c r="A47" s="1"/>
      <c r="B47" s="8"/>
      <c r="C47" s="18">
        <v>6.5</v>
      </c>
      <c r="D47" s="19" t="s">
        <v>64</v>
      </c>
      <c r="E47" s="19"/>
      <c r="F47" s="19"/>
      <c r="G47" s="26" t="s">
        <v>42</v>
      </c>
      <c r="H47" s="25" t="s">
        <v>43</v>
      </c>
      <c r="I47" s="21">
        <v>14514.94</v>
      </c>
      <c r="J47" s="68">
        <v>9095.66</v>
      </c>
      <c r="K47" s="62">
        <f>+J47*I47</f>
        <v>132022959</v>
      </c>
      <c r="L47" s="9"/>
      <c r="M47" s="1"/>
      <c r="P47" s="51">
        <v>6996.66</v>
      </c>
      <c r="Q47" s="51">
        <f t="shared" si="3"/>
        <v>9095.66</v>
      </c>
    </row>
    <row r="48" spans="1:17" ht="30" customHeight="1" thickBot="1" x14ac:dyDescent="0.35">
      <c r="A48" s="1"/>
      <c r="B48" s="8"/>
      <c r="C48" s="18">
        <v>6.6</v>
      </c>
      <c r="D48" s="25" t="s">
        <v>38</v>
      </c>
      <c r="E48" s="19"/>
      <c r="F48" s="25"/>
      <c r="G48" s="26" t="s">
        <v>90</v>
      </c>
      <c r="H48" s="25" t="s">
        <v>32</v>
      </c>
      <c r="I48" s="21">
        <v>5.95</v>
      </c>
      <c r="J48" s="68">
        <v>748753.24</v>
      </c>
      <c r="K48" s="64">
        <f t="shared" si="6"/>
        <v>4455082</v>
      </c>
      <c r="L48" s="9"/>
      <c r="M48" s="1"/>
      <c r="P48" s="51">
        <v>575964.03</v>
      </c>
      <c r="Q48" s="51">
        <f t="shared" si="3"/>
        <v>748753.24</v>
      </c>
    </row>
    <row r="49" spans="1:17" ht="30" customHeight="1" thickBot="1" x14ac:dyDescent="0.35">
      <c r="A49" s="1"/>
      <c r="B49" s="8"/>
      <c r="C49" s="73">
        <v>7</v>
      </c>
      <c r="D49" s="74"/>
      <c r="E49" s="74"/>
      <c r="F49" s="74"/>
      <c r="G49" s="75" t="s">
        <v>91</v>
      </c>
      <c r="H49" s="74"/>
      <c r="I49" s="74"/>
      <c r="J49" s="74"/>
      <c r="K49" s="76"/>
      <c r="L49" s="9"/>
      <c r="M49" s="1"/>
    </row>
    <row r="50" spans="1:17" ht="30" customHeight="1" x14ac:dyDescent="0.3">
      <c r="A50" s="1"/>
      <c r="B50" s="8"/>
      <c r="C50" s="18">
        <v>7.1</v>
      </c>
      <c r="D50" s="25" t="s">
        <v>92</v>
      </c>
      <c r="E50" s="25"/>
      <c r="F50" s="25"/>
      <c r="G50" s="26" t="s">
        <v>98</v>
      </c>
      <c r="H50" s="25" t="s">
        <v>31</v>
      </c>
      <c r="I50" s="21">
        <v>150</v>
      </c>
      <c r="J50" s="68">
        <v>74161.399999999994</v>
      </c>
      <c r="K50" s="62">
        <f t="shared" ref="K50:K59" si="7">+J50*I50</f>
        <v>11124210</v>
      </c>
      <c r="L50" s="9"/>
      <c r="M50" s="1"/>
      <c r="P50" s="51">
        <v>57047.23</v>
      </c>
      <c r="Q50" s="51">
        <f t="shared" si="3"/>
        <v>74161.399999999994</v>
      </c>
    </row>
    <row r="51" spans="1:17" ht="30" customHeight="1" x14ac:dyDescent="0.3">
      <c r="A51" s="1"/>
      <c r="B51" s="8"/>
      <c r="C51" s="18">
        <v>7.2</v>
      </c>
      <c r="D51" s="19" t="s">
        <v>93</v>
      </c>
      <c r="E51" s="19"/>
      <c r="F51" s="19"/>
      <c r="G51" s="26" t="s">
        <v>99</v>
      </c>
      <c r="H51" s="25" t="s">
        <v>32</v>
      </c>
      <c r="I51" s="21">
        <v>70</v>
      </c>
      <c r="J51" s="68">
        <v>85984.98</v>
      </c>
      <c r="K51" s="62">
        <f t="shared" si="7"/>
        <v>6018949</v>
      </c>
      <c r="L51" s="9"/>
      <c r="M51" s="1"/>
      <c r="P51" s="51">
        <v>66142.289999999994</v>
      </c>
      <c r="Q51" s="51">
        <f t="shared" si="3"/>
        <v>85984.98</v>
      </c>
    </row>
    <row r="52" spans="1:17" ht="30" customHeight="1" x14ac:dyDescent="0.3">
      <c r="A52" s="1"/>
      <c r="B52" s="8"/>
      <c r="C52" s="18">
        <v>7.3</v>
      </c>
      <c r="D52" s="25" t="s">
        <v>44</v>
      </c>
      <c r="E52" s="25"/>
      <c r="F52" s="25"/>
      <c r="G52" s="26" t="s">
        <v>45</v>
      </c>
      <c r="H52" s="25" t="s">
        <v>31</v>
      </c>
      <c r="I52" s="21">
        <v>128</v>
      </c>
      <c r="J52" s="68">
        <v>67334.5</v>
      </c>
      <c r="K52" s="62">
        <f t="shared" si="7"/>
        <v>8618816</v>
      </c>
      <c r="L52" s="9"/>
      <c r="M52" s="1"/>
      <c r="P52" s="51">
        <v>51795.77</v>
      </c>
      <c r="Q52" s="51">
        <f t="shared" si="3"/>
        <v>67334.5</v>
      </c>
    </row>
    <row r="53" spans="1:17" s="1" customFormat="1" ht="30" customHeight="1" x14ac:dyDescent="0.3">
      <c r="B53" s="8"/>
      <c r="C53" s="18">
        <v>7.4</v>
      </c>
      <c r="D53" s="22" t="s">
        <v>94</v>
      </c>
      <c r="E53" s="22"/>
      <c r="F53" s="22"/>
      <c r="G53" s="27" t="s">
        <v>100</v>
      </c>
      <c r="H53" s="22" t="s">
        <v>33</v>
      </c>
      <c r="I53" s="21">
        <v>384</v>
      </c>
      <c r="J53" s="68">
        <v>98601.33</v>
      </c>
      <c r="K53" s="62">
        <f t="shared" si="7"/>
        <v>37862911</v>
      </c>
      <c r="L53" s="9"/>
      <c r="O53" s="51"/>
      <c r="P53" s="51">
        <v>75847.179999999993</v>
      </c>
      <c r="Q53" s="51">
        <f t="shared" si="3"/>
        <v>98601.33</v>
      </c>
    </row>
    <row r="54" spans="1:17" ht="30" customHeight="1" x14ac:dyDescent="0.3">
      <c r="A54" s="1"/>
      <c r="B54" s="8"/>
      <c r="C54" s="18">
        <v>7.5</v>
      </c>
      <c r="D54" s="25" t="s">
        <v>95</v>
      </c>
      <c r="E54" s="25"/>
      <c r="F54" s="25"/>
      <c r="G54" s="26" t="s">
        <v>101</v>
      </c>
      <c r="H54" s="25" t="s">
        <v>33</v>
      </c>
      <c r="I54" s="21">
        <v>38.4</v>
      </c>
      <c r="J54" s="68">
        <v>108186.09</v>
      </c>
      <c r="K54" s="62">
        <f t="shared" si="7"/>
        <v>4154346</v>
      </c>
      <c r="L54" s="9"/>
      <c r="M54" s="1"/>
      <c r="P54" s="51">
        <v>83220.070000000007</v>
      </c>
      <c r="Q54" s="51">
        <f t="shared" si="3"/>
        <v>108186.09</v>
      </c>
    </row>
    <row r="55" spans="1:17" ht="30" customHeight="1" x14ac:dyDescent="0.3">
      <c r="A55" s="1"/>
      <c r="B55" s="8"/>
      <c r="C55" s="18">
        <v>7.6</v>
      </c>
      <c r="D55" s="19" t="s">
        <v>96</v>
      </c>
      <c r="E55" s="19"/>
      <c r="F55" s="19"/>
      <c r="G55" s="26" t="s">
        <v>102</v>
      </c>
      <c r="H55" s="25" t="s">
        <v>48</v>
      </c>
      <c r="I55" s="21">
        <v>20</v>
      </c>
      <c r="J55" s="68">
        <v>55683.95</v>
      </c>
      <c r="K55" s="62">
        <f t="shared" si="7"/>
        <v>1113679</v>
      </c>
      <c r="L55" s="9"/>
      <c r="M55" s="1"/>
      <c r="P55" s="51">
        <v>42833.81</v>
      </c>
      <c r="Q55" s="51">
        <f t="shared" si="3"/>
        <v>55683.95</v>
      </c>
    </row>
    <row r="56" spans="1:17" s="1" customFormat="1" ht="30" customHeight="1" thickBot="1" x14ac:dyDescent="0.35">
      <c r="B56" s="8"/>
      <c r="C56" s="18">
        <v>7.7</v>
      </c>
      <c r="D56" s="22" t="s">
        <v>97</v>
      </c>
      <c r="E56" s="22"/>
      <c r="F56" s="22"/>
      <c r="G56" s="27" t="s">
        <v>103</v>
      </c>
      <c r="H56" s="22" t="s">
        <v>33</v>
      </c>
      <c r="I56" s="21">
        <v>400</v>
      </c>
      <c r="J56" s="68">
        <v>31647.62</v>
      </c>
      <c r="K56" s="62">
        <f t="shared" si="7"/>
        <v>12659048</v>
      </c>
      <c r="L56" s="9"/>
      <c r="O56" s="51"/>
      <c r="P56" s="51">
        <v>24344.32</v>
      </c>
      <c r="Q56" s="51">
        <f t="shared" si="3"/>
        <v>31647.62</v>
      </c>
    </row>
    <row r="57" spans="1:17" ht="30" customHeight="1" thickBot="1" x14ac:dyDescent="0.35">
      <c r="A57" s="1"/>
      <c r="B57" s="8"/>
      <c r="C57" s="73">
        <v>8</v>
      </c>
      <c r="D57" s="74"/>
      <c r="E57" s="74"/>
      <c r="F57" s="74"/>
      <c r="G57" s="75" t="s">
        <v>49</v>
      </c>
      <c r="H57" s="74"/>
      <c r="I57" s="74"/>
      <c r="J57" s="74"/>
      <c r="K57" s="76"/>
      <c r="L57" s="9"/>
      <c r="M57" s="1"/>
    </row>
    <row r="58" spans="1:17" s="1" customFormat="1" ht="34.15" customHeight="1" x14ac:dyDescent="0.3">
      <c r="B58" s="8"/>
      <c r="C58" s="18">
        <v>8.1</v>
      </c>
      <c r="D58" s="22" t="s">
        <v>50</v>
      </c>
      <c r="E58" s="22"/>
      <c r="F58" s="22"/>
      <c r="G58" s="27" t="s">
        <v>105</v>
      </c>
      <c r="H58" s="22" t="s">
        <v>31</v>
      </c>
      <c r="I58" s="94">
        <v>131.655</v>
      </c>
      <c r="J58" s="68">
        <v>3026.73</v>
      </c>
      <c r="K58" s="62">
        <f t="shared" si="7"/>
        <v>398484</v>
      </c>
      <c r="L58" s="9"/>
      <c r="O58" s="51"/>
      <c r="P58" s="51">
        <v>2328.25</v>
      </c>
      <c r="Q58" s="51">
        <f t="shared" si="3"/>
        <v>3026.73</v>
      </c>
    </row>
    <row r="59" spans="1:17" s="1" customFormat="1" ht="30" customHeight="1" thickBot="1" x14ac:dyDescent="0.35">
      <c r="B59" s="8"/>
      <c r="C59" s="18">
        <v>8.1999999999999993</v>
      </c>
      <c r="D59" s="22" t="s">
        <v>104</v>
      </c>
      <c r="E59" s="22"/>
      <c r="F59" s="22"/>
      <c r="G59" s="27" t="s">
        <v>106</v>
      </c>
      <c r="H59" s="22" t="s">
        <v>31</v>
      </c>
      <c r="I59" s="21">
        <v>255</v>
      </c>
      <c r="J59" s="68">
        <v>6458.4</v>
      </c>
      <c r="K59" s="62">
        <f t="shared" si="7"/>
        <v>1646892</v>
      </c>
      <c r="L59" s="9"/>
      <c r="O59" s="51"/>
      <c r="P59" s="51">
        <v>4968</v>
      </c>
      <c r="Q59" s="51">
        <f t="shared" si="3"/>
        <v>6458.4</v>
      </c>
    </row>
    <row r="60" spans="1:17" s="31" customFormat="1" ht="30" customHeight="1" thickBot="1" x14ac:dyDescent="0.3">
      <c r="A60" s="28"/>
      <c r="B60" s="29"/>
      <c r="C60" s="112" t="s">
        <v>108</v>
      </c>
      <c r="D60" s="113"/>
      <c r="E60" s="113"/>
      <c r="F60" s="113"/>
      <c r="G60" s="113"/>
      <c r="H60" s="113"/>
      <c r="I60" s="113"/>
      <c r="J60" s="114"/>
      <c r="K60" s="79">
        <f>SUM(K25:K59)</f>
        <v>1070067440</v>
      </c>
      <c r="L60" s="30"/>
      <c r="M60" s="28"/>
      <c r="O60" s="54"/>
      <c r="P60" s="54"/>
      <c r="Q60" s="54"/>
    </row>
    <row r="61" spans="1:17" s="31" customFormat="1" thickBot="1" x14ac:dyDescent="0.3">
      <c r="A61" s="28"/>
      <c r="B61" s="29"/>
      <c r="C61" s="32"/>
      <c r="D61" s="32"/>
      <c r="E61" s="32"/>
      <c r="F61" s="32"/>
      <c r="G61" s="58"/>
      <c r="H61" s="32"/>
      <c r="I61" s="32"/>
      <c r="J61" s="32"/>
      <c r="K61" s="33"/>
      <c r="L61" s="30"/>
      <c r="M61" s="28"/>
      <c r="O61" s="54"/>
      <c r="P61" s="54"/>
      <c r="Q61" s="54"/>
    </row>
    <row r="62" spans="1:17" s="31" customFormat="1" ht="30" customHeight="1" x14ac:dyDescent="0.25">
      <c r="A62" s="28"/>
      <c r="B62" s="29"/>
      <c r="C62" s="34"/>
      <c r="D62" s="36"/>
      <c r="E62" s="36"/>
      <c r="F62" s="36"/>
      <c r="G62" s="115" t="s">
        <v>107</v>
      </c>
      <c r="H62" s="116"/>
      <c r="I62" s="116"/>
      <c r="J62" s="116"/>
      <c r="K62" s="71">
        <f>+K22</f>
        <v>43216667</v>
      </c>
      <c r="L62" s="30"/>
      <c r="M62" s="28"/>
      <c r="O62" s="54"/>
      <c r="P62" s="54"/>
      <c r="Q62" s="54"/>
    </row>
    <row r="63" spans="1:17" s="31" customFormat="1" ht="30" customHeight="1" x14ac:dyDescent="0.25">
      <c r="A63" s="28"/>
      <c r="B63" s="29"/>
      <c r="C63" s="34"/>
      <c r="D63" s="36"/>
      <c r="E63" s="36"/>
      <c r="F63" s="36"/>
      <c r="G63" s="117" t="s">
        <v>110</v>
      </c>
      <c r="H63" s="118"/>
      <c r="I63" s="118"/>
      <c r="J63" s="118"/>
      <c r="K63" s="63">
        <f>+K62*0.19</f>
        <v>8211167</v>
      </c>
      <c r="L63" s="30"/>
      <c r="M63" s="28"/>
      <c r="O63" s="54"/>
      <c r="P63" s="54"/>
      <c r="Q63" s="54"/>
    </row>
    <row r="64" spans="1:17" s="69" customFormat="1" ht="30" customHeight="1" thickBot="1" x14ac:dyDescent="0.3">
      <c r="A64" s="28"/>
      <c r="B64" s="29"/>
      <c r="C64" s="34"/>
      <c r="D64" s="36"/>
      <c r="E64" s="36"/>
      <c r="F64" s="36"/>
      <c r="G64" s="129" t="s">
        <v>109</v>
      </c>
      <c r="H64" s="130"/>
      <c r="I64" s="130"/>
      <c r="J64" s="130"/>
      <c r="K64" s="80">
        <f>+K60</f>
        <v>1070067440</v>
      </c>
      <c r="L64" s="30"/>
      <c r="M64" s="28"/>
      <c r="O64" s="54"/>
      <c r="P64" s="93">
        <v>1121495274</v>
      </c>
      <c r="Q64" s="54">
        <f>+P64-K65</f>
        <v>0</v>
      </c>
    </row>
    <row r="65" spans="1:17" s="31" customFormat="1" ht="30" customHeight="1" thickBot="1" x14ac:dyDescent="0.35">
      <c r="A65" s="28"/>
      <c r="B65" s="29"/>
      <c r="C65" s="34"/>
      <c r="D65" s="35"/>
      <c r="E65" s="34"/>
      <c r="F65" s="34"/>
      <c r="G65" s="131" t="s">
        <v>111</v>
      </c>
      <c r="H65" s="132"/>
      <c r="I65" s="132"/>
      <c r="J65" s="133"/>
      <c r="K65" s="79">
        <f>+K62+K63+K64</f>
        <v>1121495274</v>
      </c>
      <c r="L65" s="30"/>
      <c r="M65" s="28"/>
      <c r="O65" s="54"/>
      <c r="P65" s="53">
        <f>+K65</f>
        <v>1121495274</v>
      </c>
      <c r="Q65" s="91" t="s">
        <v>115</v>
      </c>
    </row>
    <row r="66" spans="1:17" s="31" customFormat="1" ht="21" thickBot="1" x14ac:dyDescent="0.35">
      <c r="A66" s="28"/>
      <c r="B66" s="29"/>
      <c r="C66" s="34"/>
      <c r="D66" s="35"/>
      <c r="E66" s="35"/>
      <c r="F66" s="35"/>
      <c r="G66" s="59"/>
      <c r="H66" s="34"/>
      <c r="I66" s="37"/>
      <c r="J66" s="38"/>
      <c r="K66" s="39"/>
      <c r="L66" s="30"/>
      <c r="M66" s="28"/>
      <c r="O66" s="54"/>
      <c r="P66" s="92">
        <v>78504726</v>
      </c>
      <c r="Q66" s="91" t="s">
        <v>116</v>
      </c>
    </row>
    <row r="67" spans="1:17" s="31" customFormat="1" ht="20.25" x14ac:dyDescent="0.3">
      <c r="A67" s="28"/>
      <c r="B67" s="29"/>
      <c r="C67" s="40"/>
      <c r="D67" s="134"/>
      <c r="E67" s="134"/>
      <c r="F67" s="134"/>
      <c r="G67" s="134"/>
      <c r="H67" s="134"/>
      <c r="I67" s="134"/>
      <c r="J67" s="134"/>
      <c r="K67" s="135"/>
      <c r="L67" s="41"/>
      <c r="M67" s="28"/>
      <c r="O67" s="54"/>
      <c r="P67" s="53">
        <f>+P65+P66</f>
        <v>1200000000</v>
      </c>
      <c r="Q67" s="91" t="s">
        <v>117</v>
      </c>
    </row>
    <row r="68" spans="1:17" s="31" customFormat="1" ht="46.5" customHeight="1" x14ac:dyDescent="0.25">
      <c r="A68" s="28"/>
      <c r="B68" s="29"/>
      <c r="C68" s="138" t="s">
        <v>17</v>
      </c>
      <c r="D68" s="139"/>
      <c r="E68" s="139"/>
      <c r="F68" s="139"/>
      <c r="G68" s="139"/>
      <c r="H68" s="144" t="s">
        <v>18</v>
      </c>
      <c r="I68" s="144"/>
      <c r="J68" s="144"/>
      <c r="K68" s="42" t="s">
        <v>19</v>
      </c>
      <c r="L68" s="43"/>
      <c r="M68" s="28"/>
      <c r="O68" s="54"/>
      <c r="P68" s="54"/>
      <c r="Q68" s="54"/>
    </row>
    <row r="69" spans="1:17" s="31" customFormat="1" ht="32.25" customHeight="1" x14ac:dyDescent="0.25">
      <c r="A69" s="28"/>
      <c r="B69" s="29"/>
      <c r="C69" s="138" t="s">
        <v>20</v>
      </c>
      <c r="D69" s="139"/>
      <c r="E69" s="139"/>
      <c r="F69" s="139"/>
      <c r="G69" s="139"/>
      <c r="H69" s="140" t="s">
        <v>21</v>
      </c>
      <c r="I69" s="140"/>
      <c r="J69" s="44" t="s">
        <v>22</v>
      </c>
      <c r="K69" s="77">
        <v>0.23</v>
      </c>
      <c r="L69" s="43"/>
      <c r="M69" s="28"/>
      <c r="O69" s="54"/>
      <c r="P69" s="54"/>
      <c r="Q69" s="54"/>
    </row>
    <row r="70" spans="1:17" s="31" customFormat="1" ht="30" customHeight="1" x14ac:dyDescent="0.25">
      <c r="A70" s="28"/>
      <c r="B70" s="29"/>
      <c r="C70" s="138" t="s">
        <v>23</v>
      </c>
      <c r="D70" s="139"/>
      <c r="E70" s="139"/>
      <c r="F70" s="139"/>
      <c r="G70" s="139"/>
      <c r="H70" s="141" t="s">
        <v>24</v>
      </c>
      <c r="I70" s="142"/>
      <c r="J70" s="44" t="s">
        <v>25</v>
      </c>
      <c r="K70" s="77">
        <v>0.02</v>
      </c>
      <c r="L70" s="43"/>
      <c r="M70" s="28"/>
      <c r="O70" s="54"/>
      <c r="P70" s="54"/>
      <c r="Q70" s="54"/>
    </row>
    <row r="71" spans="1:17" s="45" customFormat="1" ht="58.5" customHeight="1" x14ac:dyDescent="0.25">
      <c r="A71" s="28"/>
      <c r="B71" s="29"/>
      <c r="C71" s="81"/>
      <c r="D71" s="82"/>
      <c r="E71" s="83"/>
      <c r="F71" s="83"/>
      <c r="G71" s="84"/>
      <c r="H71" s="143" t="s">
        <v>26</v>
      </c>
      <c r="I71" s="140"/>
      <c r="J71" s="44" t="s">
        <v>27</v>
      </c>
      <c r="K71" s="77">
        <v>0.05</v>
      </c>
      <c r="L71" s="30"/>
      <c r="M71" s="28"/>
      <c r="O71" s="55"/>
      <c r="P71" s="55"/>
      <c r="Q71" s="55"/>
    </row>
    <row r="72" spans="1:17" ht="57" customHeight="1" x14ac:dyDescent="0.3">
      <c r="A72" s="1"/>
      <c r="B72" s="8"/>
      <c r="C72" s="85"/>
      <c r="D72" s="86"/>
      <c r="E72" s="86"/>
      <c r="F72" s="86"/>
      <c r="G72" s="87"/>
      <c r="H72" s="140" t="s">
        <v>28</v>
      </c>
      <c r="I72" s="140"/>
      <c r="J72" s="44" t="s">
        <v>29</v>
      </c>
      <c r="K72" s="77">
        <v>0.3</v>
      </c>
      <c r="L72" s="9"/>
      <c r="M72" s="1"/>
    </row>
    <row r="73" spans="1:17" ht="17.25" thickBot="1" x14ac:dyDescent="0.35">
      <c r="A73" s="1"/>
      <c r="B73" s="8"/>
      <c r="C73" s="88"/>
      <c r="D73" s="89"/>
      <c r="E73" s="89"/>
      <c r="F73" s="89"/>
      <c r="G73" s="90"/>
      <c r="H73" s="136"/>
      <c r="I73" s="136"/>
      <c r="J73" s="136"/>
      <c r="K73" s="137"/>
      <c r="L73" s="9"/>
      <c r="M73" s="1"/>
    </row>
    <row r="74" spans="1:17" ht="17.25" thickBot="1" x14ac:dyDescent="0.35">
      <c r="A74" s="1"/>
      <c r="B74" s="46"/>
      <c r="C74" s="47"/>
      <c r="D74" s="47"/>
      <c r="E74" s="48"/>
      <c r="F74" s="47"/>
      <c r="G74" s="60"/>
      <c r="H74" s="47"/>
      <c r="I74" s="47"/>
      <c r="J74" s="47"/>
      <c r="K74" s="47"/>
      <c r="L74" s="49"/>
      <c r="M74" s="1"/>
    </row>
    <row r="75" spans="1:17" ht="17.25" thickTop="1" x14ac:dyDescent="0.3">
      <c r="A75" s="1"/>
      <c r="B75" s="1"/>
      <c r="C75" s="1"/>
      <c r="D75" s="1"/>
      <c r="E75" s="2"/>
      <c r="F75" s="1"/>
      <c r="G75" s="56"/>
      <c r="H75" s="1"/>
      <c r="I75" s="1"/>
      <c r="J75" s="1"/>
      <c r="K75" s="1"/>
      <c r="L75" s="1"/>
      <c r="M75" s="1"/>
    </row>
  </sheetData>
  <mergeCells count="31">
    <mergeCell ref="G64:J64"/>
    <mergeCell ref="G65:J65"/>
    <mergeCell ref="D67:K67"/>
    <mergeCell ref="H73:K73"/>
    <mergeCell ref="C69:G69"/>
    <mergeCell ref="H69:I69"/>
    <mergeCell ref="C70:G70"/>
    <mergeCell ref="H70:I70"/>
    <mergeCell ref="H71:I71"/>
    <mergeCell ref="H72:I72"/>
    <mergeCell ref="C68:G68"/>
    <mergeCell ref="H68:J68"/>
    <mergeCell ref="K11:K12"/>
    <mergeCell ref="C60:J60"/>
    <mergeCell ref="G62:J62"/>
    <mergeCell ref="G63:J63"/>
    <mergeCell ref="C11:C12"/>
    <mergeCell ref="D11:D12"/>
    <mergeCell ref="E11:F11"/>
    <mergeCell ref="G11:G12"/>
    <mergeCell ref="H11:H12"/>
    <mergeCell ref="I11:I12"/>
    <mergeCell ref="J11:J12"/>
    <mergeCell ref="C22:J22"/>
    <mergeCell ref="C23:K23"/>
    <mergeCell ref="C10:K10"/>
    <mergeCell ref="C3:F3"/>
    <mergeCell ref="C5:K5"/>
    <mergeCell ref="C6:K6"/>
    <mergeCell ref="C7:K8"/>
    <mergeCell ref="C9:K9"/>
  </mergeCells>
  <pageMargins left="0.11811023622047245" right="0.11811023622047245" top="0.15748031496062992" bottom="0.15748031496062992" header="0.31496062992125984" footer="0.31496062992125984"/>
  <pageSetup scale="3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DE977-665B-4788-8799-2935F8D4B131}">
  <dimension ref="A1:Q75"/>
  <sheetViews>
    <sheetView showGridLines="0" tabSelected="1" view="pageBreakPreview" topLeftCell="F58" zoomScaleNormal="100" zoomScaleSheetLayoutView="100" zoomScalePageLayoutView="55" workbookViewId="0">
      <selection activeCell="L62" sqref="L62"/>
    </sheetView>
  </sheetViews>
  <sheetFormatPr baseColWidth="10" defaultColWidth="11.42578125" defaultRowHeight="16.5" x14ac:dyDescent="0.3"/>
  <cols>
    <col min="1" max="2" width="3.42578125" style="66" customWidth="1"/>
    <col min="3" max="3" width="7.28515625" style="66" customWidth="1"/>
    <col min="4" max="4" width="15.28515625" style="66" customWidth="1"/>
    <col min="5" max="5" width="16.140625" style="50" customWidth="1"/>
    <col min="6" max="6" width="17.5703125" style="66" customWidth="1"/>
    <col min="7" max="7" width="73.28515625" style="61" customWidth="1"/>
    <col min="8" max="8" width="8.7109375" style="66" customWidth="1"/>
    <col min="9" max="9" width="18.85546875" style="66" customWidth="1"/>
    <col min="10" max="10" width="23.85546875" style="66" customWidth="1"/>
    <col min="11" max="11" width="30" style="66" customWidth="1"/>
    <col min="12" max="12" width="3.28515625" style="66" customWidth="1"/>
    <col min="13" max="13" width="2.7109375" style="66" customWidth="1"/>
    <col min="14" max="14" width="11.42578125" style="66"/>
    <col min="15" max="15" width="18.28515625" style="51" customWidth="1"/>
    <col min="16" max="16" width="20.140625" style="51" bestFit="1" customWidth="1"/>
    <col min="17" max="17" width="16.140625" style="51" bestFit="1" customWidth="1"/>
    <col min="18" max="16384" width="11.42578125" style="66"/>
  </cols>
  <sheetData>
    <row r="1" spans="1:17" ht="17.25" thickBot="1" x14ac:dyDescent="0.35">
      <c r="A1" s="65"/>
      <c r="B1" s="65"/>
      <c r="C1" s="65"/>
      <c r="D1" s="65"/>
      <c r="E1" s="2"/>
      <c r="F1" s="65"/>
      <c r="G1" s="56"/>
      <c r="H1" s="65"/>
      <c r="I1" s="65"/>
      <c r="J1" s="65"/>
      <c r="K1" s="65"/>
      <c r="L1" s="65"/>
      <c r="M1" s="65"/>
    </row>
    <row r="2" spans="1:17" ht="17.25" thickTop="1" x14ac:dyDescent="0.3">
      <c r="A2" s="65"/>
      <c r="B2" s="4"/>
      <c r="C2" s="5"/>
      <c r="D2" s="5"/>
      <c r="E2" s="6"/>
      <c r="F2" s="5"/>
      <c r="G2" s="57"/>
      <c r="H2" s="5"/>
      <c r="I2" s="5"/>
      <c r="J2" s="5"/>
      <c r="K2" s="5"/>
      <c r="L2" s="7"/>
      <c r="M2" s="65"/>
    </row>
    <row r="3" spans="1:17" ht="27" customHeight="1" x14ac:dyDescent="0.3">
      <c r="A3" s="65"/>
      <c r="B3" s="8"/>
      <c r="C3" s="98" t="s">
        <v>0</v>
      </c>
      <c r="D3" s="98"/>
      <c r="E3" s="98"/>
      <c r="F3" s="98"/>
      <c r="G3" s="56"/>
      <c r="H3" s="65"/>
      <c r="I3" s="65"/>
      <c r="J3" s="65"/>
      <c r="K3" s="65"/>
      <c r="L3" s="9"/>
      <c r="M3" s="65"/>
    </row>
    <row r="4" spans="1:17" x14ac:dyDescent="0.3">
      <c r="A4" s="65"/>
      <c r="B4" s="8"/>
      <c r="C4" s="10" t="s">
        <v>1</v>
      </c>
      <c r="D4" s="11" t="s">
        <v>2</v>
      </c>
      <c r="E4" s="10" t="s">
        <v>3</v>
      </c>
      <c r="F4" s="11">
        <v>3</v>
      </c>
      <c r="G4" s="56"/>
      <c r="H4" s="65"/>
      <c r="I4" s="65"/>
      <c r="J4" s="65"/>
      <c r="K4" s="65"/>
      <c r="L4" s="9"/>
      <c r="M4" s="65"/>
    </row>
    <row r="5" spans="1:17" x14ac:dyDescent="0.3">
      <c r="A5" s="65"/>
      <c r="B5" s="8"/>
      <c r="C5" s="99" t="s">
        <v>4</v>
      </c>
      <c r="D5" s="99"/>
      <c r="E5" s="99"/>
      <c r="F5" s="99"/>
      <c r="G5" s="99"/>
      <c r="H5" s="99"/>
      <c r="I5" s="99"/>
      <c r="J5" s="99"/>
      <c r="K5" s="99"/>
      <c r="L5" s="9"/>
      <c r="M5" s="65"/>
    </row>
    <row r="6" spans="1:17" ht="17.25" thickBot="1" x14ac:dyDescent="0.35">
      <c r="A6" s="65"/>
      <c r="B6" s="8"/>
      <c r="C6" s="100" t="s">
        <v>5</v>
      </c>
      <c r="D6" s="100"/>
      <c r="E6" s="100"/>
      <c r="F6" s="100"/>
      <c r="G6" s="100"/>
      <c r="H6" s="100"/>
      <c r="I6" s="100"/>
      <c r="J6" s="100"/>
      <c r="K6" s="100"/>
      <c r="L6" s="9"/>
      <c r="M6" s="65"/>
    </row>
    <row r="7" spans="1:17" s="67" customFormat="1" ht="15.6" customHeight="1" x14ac:dyDescent="0.3">
      <c r="A7" s="12"/>
      <c r="B7" s="13"/>
      <c r="C7" s="101" t="s">
        <v>112</v>
      </c>
      <c r="D7" s="102"/>
      <c r="E7" s="102"/>
      <c r="F7" s="102"/>
      <c r="G7" s="102"/>
      <c r="H7" s="102"/>
      <c r="I7" s="102"/>
      <c r="J7" s="102"/>
      <c r="K7" s="103"/>
      <c r="L7" s="14"/>
      <c r="M7" s="12"/>
      <c r="O7" s="52"/>
      <c r="P7" s="52"/>
      <c r="Q7" s="52"/>
    </row>
    <row r="8" spans="1:17" ht="43.5" customHeight="1" x14ac:dyDescent="0.3">
      <c r="A8" s="65"/>
      <c r="B8" s="16"/>
      <c r="C8" s="104"/>
      <c r="D8" s="105"/>
      <c r="E8" s="105"/>
      <c r="F8" s="105"/>
      <c r="G8" s="105"/>
      <c r="H8" s="105"/>
      <c r="I8" s="105"/>
      <c r="J8" s="105"/>
      <c r="K8" s="106"/>
      <c r="L8" s="9"/>
      <c r="M8" s="65"/>
    </row>
    <row r="9" spans="1:17" ht="34.5" customHeight="1" x14ac:dyDescent="0.3">
      <c r="A9" s="65"/>
      <c r="B9" s="16"/>
      <c r="C9" s="107" t="s">
        <v>6</v>
      </c>
      <c r="D9" s="108"/>
      <c r="E9" s="108"/>
      <c r="F9" s="108"/>
      <c r="G9" s="108"/>
      <c r="H9" s="108"/>
      <c r="I9" s="108"/>
      <c r="J9" s="108"/>
      <c r="K9" s="109"/>
      <c r="L9" s="9"/>
      <c r="M9" s="65"/>
    </row>
    <row r="10" spans="1:17" ht="30" customHeight="1" thickBot="1" x14ac:dyDescent="0.35">
      <c r="A10" s="65"/>
      <c r="B10" s="8"/>
      <c r="C10" s="95"/>
      <c r="D10" s="96"/>
      <c r="E10" s="96"/>
      <c r="F10" s="96"/>
      <c r="G10" s="96"/>
      <c r="H10" s="96"/>
      <c r="I10" s="96"/>
      <c r="J10" s="96"/>
      <c r="K10" s="97"/>
      <c r="L10" s="9"/>
      <c r="M10" s="65"/>
    </row>
    <row r="11" spans="1:17" ht="30" customHeight="1" x14ac:dyDescent="0.3">
      <c r="A11" s="65"/>
      <c r="B11" s="8"/>
      <c r="C11" s="119" t="s">
        <v>7</v>
      </c>
      <c r="D11" s="121" t="s">
        <v>8</v>
      </c>
      <c r="E11" s="123" t="s">
        <v>9</v>
      </c>
      <c r="F11" s="123"/>
      <c r="G11" s="119" t="s">
        <v>10</v>
      </c>
      <c r="H11" s="121" t="s">
        <v>11</v>
      </c>
      <c r="I11" s="121" t="s">
        <v>12</v>
      </c>
      <c r="J11" s="124" t="s">
        <v>13</v>
      </c>
      <c r="K11" s="110" t="s">
        <v>14</v>
      </c>
      <c r="L11" s="9"/>
      <c r="M11" s="65"/>
    </row>
    <row r="12" spans="1:17" ht="30" customHeight="1" thickBot="1" x14ac:dyDescent="0.35">
      <c r="A12" s="65"/>
      <c r="B12" s="8"/>
      <c r="C12" s="120"/>
      <c r="D12" s="122"/>
      <c r="E12" s="17" t="s">
        <v>15</v>
      </c>
      <c r="F12" s="17" t="s">
        <v>16</v>
      </c>
      <c r="G12" s="120"/>
      <c r="H12" s="122"/>
      <c r="I12" s="122"/>
      <c r="J12" s="125"/>
      <c r="K12" s="111"/>
      <c r="L12" s="9"/>
      <c r="M12" s="65"/>
    </row>
    <row r="13" spans="1:17" ht="30" customHeight="1" thickBot="1" x14ac:dyDescent="0.35">
      <c r="A13" s="65"/>
      <c r="B13" s="8"/>
      <c r="C13" s="73">
        <v>1</v>
      </c>
      <c r="D13" s="74"/>
      <c r="E13" s="74"/>
      <c r="F13" s="74"/>
      <c r="G13" s="75" t="s">
        <v>30</v>
      </c>
      <c r="H13" s="74"/>
      <c r="I13" s="74"/>
      <c r="J13" s="74"/>
      <c r="K13" s="76"/>
      <c r="L13" s="9"/>
      <c r="M13" s="65"/>
    </row>
    <row r="14" spans="1:17" ht="42" customHeight="1" x14ac:dyDescent="0.3">
      <c r="A14" s="65"/>
      <c r="B14" s="8"/>
      <c r="C14" s="18">
        <v>1.1000000000000001</v>
      </c>
      <c r="D14" s="19" t="s">
        <v>68</v>
      </c>
      <c r="E14" s="19"/>
      <c r="F14" s="19"/>
      <c r="G14" s="20" t="s">
        <v>51</v>
      </c>
      <c r="H14" s="19" t="s">
        <v>59</v>
      </c>
      <c r="I14" s="21">
        <v>1</v>
      </c>
      <c r="J14" s="68"/>
      <c r="K14" s="64">
        <f t="shared" ref="K14:K20" si="0">+J14*I14</f>
        <v>0</v>
      </c>
      <c r="L14" s="9"/>
      <c r="M14" s="65"/>
    </row>
    <row r="15" spans="1:17" ht="42" customHeight="1" x14ac:dyDescent="0.3">
      <c r="A15" s="65"/>
      <c r="B15" s="8"/>
      <c r="C15" s="18">
        <v>1.2</v>
      </c>
      <c r="D15" s="19" t="s">
        <v>68</v>
      </c>
      <c r="E15" s="19"/>
      <c r="F15" s="19"/>
      <c r="G15" s="20" t="s">
        <v>52</v>
      </c>
      <c r="H15" s="19" t="s">
        <v>59</v>
      </c>
      <c r="I15" s="21">
        <v>1</v>
      </c>
      <c r="J15" s="68"/>
      <c r="K15" s="64">
        <f t="shared" si="0"/>
        <v>0</v>
      </c>
      <c r="L15" s="9"/>
      <c r="M15" s="65"/>
    </row>
    <row r="16" spans="1:17" s="65" customFormat="1" ht="39" customHeight="1" x14ac:dyDescent="0.3">
      <c r="B16" s="8"/>
      <c r="C16" s="18">
        <v>1.3</v>
      </c>
      <c r="D16" s="22" t="s">
        <v>68</v>
      </c>
      <c r="E16" s="22"/>
      <c r="F16" s="22"/>
      <c r="G16" s="27" t="s">
        <v>53</v>
      </c>
      <c r="H16" s="22" t="s">
        <v>59</v>
      </c>
      <c r="I16" s="21">
        <v>1</v>
      </c>
      <c r="J16" s="68"/>
      <c r="K16" s="64">
        <f t="shared" si="0"/>
        <v>0</v>
      </c>
      <c r="L16" s="9"/>
      <c r="O16" s="53"/>
      <c r="P16" s="51"/>
      <c r="Q16" s="53"/>
    </row>
    <row r="17" spans="1:17" ht="30" customHeight="1" x14ac:dyDescent="0.3">
      <c r="B17" s="23"/>
      <c r="C17" s="18">
        <v>1.4</v>
      </c>
      <c r="D17" s="19" t="s">
        <v>68</v>
      </c>
      <c r="E17" s="19"/>
      <c r="F17" s="19"/>
      <c r="G17" s="20" t="s">
        <v>54</v>
      </c>
      <c r="H17" s="19" t="s">
        <v>59</v>
      </c>
      <c r="I17" s="21">
        <v>1</v>
      </c>
      <c r="J17" s="68"/>
      <c r="K17" s="64">
        <f t="shared" si="0"/>
        <v>0</v>
      </c>
      <c r="L17" s="24"/>
    </row>
    <row r="18" spans="1:17" ht="30" customHeight="1" x14ac:dyDescent="0.3">
      <c r="A18" s="65"/>
      <c r="B18" s="8"/>
      <c r="C18" s="18">
        <v>1.5</v>
      </c>
      <c r="D18" s="19" t="s">
        <v>68</v>
      </c>
      <c r="E18" s="19"/>
      <c r="F18" s="19"/>
      <c r="G18" s="20" t="s">
        <v>55</v>
      </c>
      <c r="H18" s="19" t="s">
        <v>59</v>
      </c>
      <c r="I18" s="21">
        <v>1</v>
      </c>
      <c r="J18" s="68"/>
      <c r="K18" s="64">
        <f t="shared" si="0"/>
        <v>0</v>
      </c>
      <c r="L18" s="9"/>
      <c r="M18" s="65"/>
    </row>
    <row r="19" spans="1:17" s="65" customFormat="1" ht="52.9" customHeight="1" x14ac:dyDescent="0.3">
      <c r="B19" s="8"/>
      <c r="C19" s="18">
        <v>1.6</v>
      </c>
      <c r="D19" s="22" t="s">
        <v>68</v>
      </c>
      <c r="E19" s="22"/>
      <c r="F19" s="22"/>
      <c r="G19" s="27" t="s">
        <v>56</v>
      </c>
      <c r="H19" s="22" t="s">
        <v>59</v>
      </c>
      <c r="I19" s="21">
        <v>1</v>
      </c>
      <c r="J19" s="68"/>
      <c r="K19" s="64">
        <f t="shared" si="0"/>
        <v>0</v>
      </c>
      <c r="L19" s="9"/>
      <c r="O19" s="53"/>
      <c r="P19" s="51"/>
      <c r="Q19" s="53"/>
    </row>
    <row r="20" spans="1:17" ht="47.45" customHeight="1" x14ac:dyDescent="0.3">
      <c r="B20" s="23"/>
      <c r="C20" s="18">
        <v>1.7</v>
      </c>
      <c r="D20" s="19" t="s">
        <v>68</v>
      </c>
      <c r="E20" s="19"/>
      <c r="F20" s="19"/>
      <c r="G20" s="20" t="s">
        <v>57</v>
      </c>
      <c r="H20" s="19" t="s">
        <v>59</v>
      </c>
      <c r="I20" s="21">
        <v>1</v>
      </c>
      <c r="J20" s="68"/>
      <c r="K20" s="64">
        <f t="shared" si="0"/>
        <v>0</v>
      </c>
      <c r="L20" s="24"/>
    </row>
    <row r="21" spans="1:17" ht="30" customHeight="1" thickBot="1" x14ac:dyDescent="0.35">
      <c r="A21" s="65"/>
      <c r="B21" s="8"/>
      <c r="C21" s="18">
        <v>1.8</v>
      </c>
      <c r="D21" s="19" t="s">
        <v>68</v>
      </c>
      <c r="E21" s="19"/>
      <c r="F21" s="19"/>
      <c r="G21" s="20" t="s">
        <v>58</v>
      </c>
      <c r="H21" s="19" t="s">
        <v>59</v>
      </c>
      <c r="I21" s="21">
        <v>1</v>
      </c>
      <c r="J21" s="68"/>
      <c r="K21" s="64">
        <f>+J21*I21</f>
        <v>0</v>
      </c>
      <c r="L21" s="9"/>
      <c r="M21" s="65"/>
    </row>
    <row r="22" spans="1:17" s="69" customFormat="1" ht="30" customHeight="1" thickBot="1" x14ac:dyDescent="0.3">
      <c r="A22" s="28"/>
      <c r="B22" s="29"/>
      <c r="C22" s="112" t="s">
        <v>88</v>
      </c>
      <c r="D22" s="113"/>
      <c r="E22" s="113"/>
      <c r="F22" s="113"/>
      <c r="G22" s="113"/>
      <c r="H22" s="113"/>
      <c r="I22" s="113"/>
      <c r="J22" s="114"/>
      <c r="K22" s="78">
        <f>SUM(K14:K21)</f>
        <v>0</v>
      </c>
      <c r="L22" s="30"/>
      <c r="M22" s="28"/>
      <c r="O22" s="54"/>
      <c r="P22" s="54"/>
      <c r="Q22" s="54"/>
    </row>
    <row r="23" spans="1:17" ht="30" customHeight="1" thickBot="1" x14ac:dyDescent="0.35">
      <c r="A23" s="65"/>
      <c r="B23" s="8"/>
      <c r="C23" s="126"/>
      <c r="D23" s="127"/>
      <c r="E23" s="127"/>
      <c r="F23" s="127"/>
      <c r="G23" s="127"/>
      <c r="H23" s="127"/>
      <c r="I23" s="127"/>
      <c r="J23" s="127"/>
      <c r="K23" s="128"/>
      <c r="L23" s="9"/>
      <c r="M23" s="65"/>
    </row>
    <row r="24" spans="1:17" ht="30" customHeight="1" thickBot="1" x14ac:dyDescent="0.35">
      <c r="A24" s="65"/>
      <c r="B24" s="8"/>
      <c r="C24" s="73">
        <v>2</v>
      </c>
      <c r="D24" s="74"/>
      <c r="E24" s="74"/>
      <c r="F24" s="74"/>
      <c r="G24" s="75" t="s">
        <v>60</v>
      </c>
      <c r="H24" s="74"/>
      <c r="I24" s="74"/>
      <c r="J24" s="74"/>
      <c r="K24" s="76"/>
      <c r="L24" s="9"/>
      <c r="M24" s="65"/>
      <c r="P24" s="51" t="s">
        <v>113</v>
      </c>
      <c r="Q24" s="51" t="s">
        <v>114</v>
      </c>
    </row>
    <row r="25" spans="1:17" ht="30" customHeight="1" thickBot="1" x14ac:dyDescent="0.35">
      <c r="A25" s="65"/>
      <c r="B25" s="8"/>
      <c r="C25" s="18">
        <v>2.1</v>
      </c>
      <c r="D25" s="19" t="s">
        <v>61</v>
      </c>
      <c r="E25" s="19"/>
      <c r="F25" s="19"/>
      <c r="G25" s="20" t="s">
        <v>62</v>
      </c>
      <c r="H25" s="19" t="s">
        <v>31</v>
      </c>
      <c r="I25" s="21">
        <v>412</v>
      </c>
      <c r="J25" s="68"/>
      <c r="K25" s="64">
        <f t="shared" ref="K25" si="1">+J25*I25</f>
        <v>0</v>
      </c>
      <c r="L25" s="9"/>
      <c r="M25" s="65"/>
      <c r="P25" s="51">
        <v>41795.160000000003</v>
      </c>
      <c r="Q25" s="51">
        <f>+P25*1.3</f>
        <v>54333.71</v>
      </c>
    </row>
    <row r="26" spans="1:17" ht="30" customHeight="1" thickBot="1" x14ac:dyDescent="0.35">
      <c r="A26" s="65"/>
      <c r="B26" s="8"/>
      <c r="C26" s="73">
        <v>3</v>
      </c>
      <c r="D26" s="74"/>
      <c r="E26" s="74"/>
      <c r="F26" s="74"/>
      <c r="G26" s="75" t="s">
        <v>63</v>
      </c>
      <c r="H26" s="74"/>
      <c r="I26" s="74"/>
      <c r="J26" s="74"/>
      <c r="K26" s="76"/>
      <c r="L26" s="9"/>
      <c r="M26" s="65"/>
    </row>
    <row r="27" spans="1:17" ht="30" customHeight="1" x14ac:dyDescent="0.3">
      <c r="A27" s="65"/>
      <c r="B27" s="8"/>
      <c r="C27" s="18">
        <v>3.1</v>
      </c>
      <c r="D27" s="19" t="s">
        <v>64</v>
      </c>
      <c r="E27" s="19"/>
      <c r="F27" s="19"/>
      <c r="G27" s="20" t="s">
        <v>42</v>
      </c>
      <c r="H27" s="19" t="s">
        <v>43</v>
      </c>
      <c r="I27" s="21">
        <v>4400</v>
      </c>
      <c r="J27" s="68"/>
      <c r="K27" s="64">
        <f t="shared" ref="K27" si="2">+J27*I27</f>
        <v>0</v>
      </c>
      <c r="L27" s="9"/>
      <c r="M27" s="65"/>
      <c r="P27" s="51">
        <v>7361.47</v>
      </c>
      <c r="Q27" s="51">
        <f t="shared" ref="Q27:Q59" si="3">+P27*1.3</f>
        <v>9569.91</v>
      </c>
    </row>
    <row r="28" spans="1:17" ht="30" customHeight="1" x14ac:dyDescent="0.3">
      <c r="A28" s="65"/>
      <c r="B28" s="8"/>
      <c r="C28" s="18">
        <v>3.2</v>
      </c>
      <c r="D28" s="19" t="s">
        <v>65</v>
      </c>
      <c r="E28" s="19"/>
      <c r="F28" s="19"/>
      <c r="G28" s="20" t="s">
        <v>69</v>
      </c>
      <c r="H28" s="19" t="s">
        <v>32</v>
      </c>
      <c r="I28" s="21">
        <v>60</v>
      </c>
      <c r="J28" s="68"/>
      <c r="K28" s="64">
        <f>+J28*I28</f>
        <v>0</v>
      </c>
      <c r="L28" s="9"/>
      <c r="M28" s="65"/>
      <c r="P28" s="51">
        <v>862988.34</v>
      </c>
      <c r="Q28" s="51">
        <f t="shared" si="3"/>
        <v>1121884.8400000001</v>
      </c>
    </row>
    <row r="29" spans="1:17" s="65" customFormat="1" ht="30" customHeight="1" x14ac:dyDescent="0.3">
      <c r="B29" s="8"/>
      <c r="C29" s="18">
        <v>3.3</v>
      </c>
      <c r="D29" s="22" t="s">
        <v>66</v>
      </c>
      <c r="E29" s="22"/>
      <c r="F29" s="22"/>
      <c r="G29" s="27" t="s">
        <v>70</v>
      </c>
      <c r="H29" s="22" t="s">
        <v>32</v>
      </c>
      <c r="I29" s="21">
        <v>46.8</v>
      </c>
      <c r="J29" s="68"/>
      <c r="K29" s="64">
        <f>+J29*I29</f>
        <v>0</v>
      </c>
      <c r="L29" s="9"/>
      <c r="O29" s="53"/>
      <c r="P29" s="51">
        <v>69401.45</v>
      </c>
      <c r="Q29" s="51">
        <f t="shared" si="3"/>
        <v>90221.89</v>
      </c>
    </row>
    <row r="30" spans="1:17" ht="30" customHeight="1" thickBot="1" x14ac:dyDescent="0.35">
      <c r="B30" s="23"/>
      <c r="C30" s="18">
        <v>3.4</v>
      </c>
      <c r="D30" s="19" t="s">
        <v>67</v>
      </c>
      <c r="E30" s="19"/>
      <c r="F30" s="19"/>
      <c r="G30" s="20" t="s">
        <v>71</v>
      </c>
      <c r="H30" s="19" t="s">
        <v>32</v>
      </c>
      <c r="I30" s="21">
        <v>100</v>
      </c>
      <c r="J30" s="68"/>
      <c r="K30" s="64">
        <f>+J30*I30</f>
        <v>0</v>
      </c>
      <c r="L30" s="24"/>
      <c r="P30" s="51">
        <v>73050.7</v>
      </c>
      <c r="Q30" s="51">
        <f t="shared" si="3"/>
        <v>94965.91</v>
      </c>
    </row>
    <row r="31" spans="1:17" ht="30" customHeight="1" thickBot="1" x14ac:dyDescent="0.35">
      <c r="A31" s="65"/>
      <c r="B31" s="8"/>
      <c r="C31" s="73">
        <v>4</v>
      </c>
      <c r="D31" s="74"/>
      <c r="E31" s="74"/>
      <c r="F31" s="74"/>
      <c r="G31" s="75" t="s">
        <v>72</v>
      </c>
      <c r="H31" s="74"/>
      <c r="I31" s="74"/>
      <c r="J31" s="74"/>
      <c r="K31" s="76"/>
      <c r="L31" s="9"/>
      <c r="M31" s="65"/>
    </row>
    <row r="32" spans="1:17" ht="30" customHeight="1" x14ac:dyDescent="0.3">
      <c r="A32" s="65"/>
      <c r="B32" s="8"/>
      <c r="C32" s="18">
        <v>4.0999999999999996</v>
      </c>
      <c r="D32" s="19" t="s">
        <v>36</v>
      </c>
      <c r="E32" s="19"/>
      <c r="F32" s="19"/>
      <c r="G32" s="20" t="s">
        <v>37</v>
      </c>
      <c r="H32" s="19" t="s">
        <v>32</v>
      </c>
      <c r="I32" s="21">
        <v>1713</v>
      </c>
      <c r="J32" s="68"/>
      <c r="K32" s="64">
        <f>+J32*I32</f>
        <v>0</v>
      </c>
      <c r="L32" s="9"/>
      <c r="M32" s="65"/>
      <c r="P32" s="51">
        <v>13438.38</v>
      </c>
      <c r="Q32" s="51">
        <f t="shared" si="3"/>
        <v>17469.89</v>
      </c>
    </row>
    <row r="33" spans="1:17" s="65" customFormat="1" ht="30" customHeight="1" x14ac:dyDescent="0.3">
      <c r="B33" s="8"/>
      <c r="C33" s="18">
        <v>4.2</v>
      </c>
      <c r="D33" s="22" t="s">
        <v>73</v>
      </c>
      <c r="E33" s="22"/>
      <c r="F33" s="22"/>
      <c r="G33" s="27" t="s">
        <v>78</v>
      </c>
      <c r="H33" s="22" t="s">
        <v>32</v>
      </c>
      <c r="I33" s="21">
        <v>15</v>
      </c>
      <c r="J33" s="68"/>
      <c r="K33" s="64">
        <f>+J33*I33</f>
        <v>0</v>
      </c>
      <c r="L33" s="9"/>
      <c r="O33" s="51"/>
      <c r="P33" s="51">
        <v>102396.31</v>
      </c>
      <c r="Q33" s="51">
        <f t="shared" si="3"/>
        <v>133115.20000000001</v>
      </c>
    </row>
    <row r="34" spans="1:17" ht="28.5" x14ac:dyDescent="0.3">
      <c r="A34" s="65"/>
      <c r="B34" s="8"/>
      <c r="C34" s="18">
        <v>4.3</v>
      </c>
      <c r="D34" s="25" t="s">
        <v>74</v>
      </c>
      <c r="E34" s="25"/>
      <c r="F34" s="25"/>
      <c r="G34" s="26" t="s">
        <v>79</v>
      </c>
      <c r="H34" s="25" t="s">
        <v>32</v>
      </c>
      <c r="I34" s="21">
        <v>15</v>
      </c>
      <c r="J34" s="68"/>
      <c r="K34" s="64">
        <f t="shared" ref="K34:K37" si="4">+J34*I34</f>
        <v>0</v>
      </c>
      <c r="L34" s="9"/>
      <c r="M34" s="65"/>
      <c r="P34" s="72">
        <v>114144.14</v>
      </c>
      <c r="Q34" s="51">
        <f t="shared" si="3"/>
        <v>148387.38</v>
      </c>
    </row>
    <row r="35" spans="1:17" ht="28.5" x14ac:dyDescent="0.3">
      <c r="A35" s="65"/>
      <c r="B35" s="8"/>
      <c r="C35" s="18">
        <v>4.4000000000000004</v>
      </c>
      <c r="D35" s="25" t="s">
        <v>75</v>
      </c>
      <c r="E35" s="25"/>
      <c r="F35" s="25"/>
      <c r="G35" s="26" t="s">
        <v>80</v>
      </c>
      <c r="H35" s="25" t="s">
        <v>31</v>
      </c>
      <c r="I35" s="21">
        <v>330</v>
      </c>
      <c r="J35" s="68"/>
      <c r="K35" s="64">
        <f t="shared" si="4"/>
        <v>0</v>
      </c>
      <c r="L35" s="9"/>
      <c r="M35" s="65"/>
      <c r="P35" s="51">
        <v>315599.02</v>
      </c>
      <c r="Q35" s="51">
        <f t="shared" si="3"/>
        <v>410278.73</v>
      </c>
    </row>
    <row r="36" spans="1:17" ht="30" customHeight="1" x14ac:dyDescent="0.3">
      <c r="A36" s="65"/>
      <c r="B36" s="8"/>
      <c r="C36" s="18">
        <v>4.5</v>
      </c>
      <c r="D36" s="19" t="s">
        <v>76</v>
      </c>
      <c r="E36" s="19"/>
      <c r="F36" s="19"/>
      <c r="G36" s="26" t="s">
        <v>81</v>
      </c>
      <c r="H36" s="25" t="s">
        <v>83</v>
      </c>
      <c r="I36" s="21">
        <v>5</v>
      </c>
      <c r="J36" s="68"/>
      <c r="K36" s="64">
        <f t="shared" si="4"/>
        <v>0</v>
      </c>
      <c r="L36" s="9"/>
      <c r="M36" s="65"/>
      <c r="P36" s="51">
        <v>2312167.88</v>
      </c>
      <c r="Q36" s="51">
        <f t="shared" si="3"/>
        <v>3005818.24</v>
      </c>
    </row>
    <row r="37" spans="1:17" ht="30" customHeight="1" thickBot="1" x14ac:dyDescent="0.35">
      <c r="A37" s="65"/>
      <c r="B37" s="8"/>
      <c r="C37" s="18">
        <v>4.5999999999999996</v>
      </c>
      <c r="D37" s="25" t="s">
        <v>77</v>
      </c>
      <c r="E37" s="25"/>
      <c r="F37" s="25"/>
      <c r="G37" s="26" t="s">
        <v>82</v>
      </c>
      <c r="H37" s="25" t="s">
        <v>83</v>
      </c>
      <c r="I37" s="21">
        <v>6</v>
      </c>
      <c r="J37" s="68"/>
      <c r="K37" s="64">
        <f t="shared" si="4"/>
        <v>0</v>
      </c>
      <c r="L37" s="9"/>
      <c r="M37" s="65"/>
      <c r="P37" s="51">
        <v>2136892.7999999998</v>
      </c>
      <c r="Q37" s="51">
        <f t="shared" si="3"/>
        <v>2777960.64</v>
      </c>
    </row>
    <row r="38" spans="1:17" ht="30" customHeight="1" thickBot="1" x14ac:dyDescent="0.35">
      <c r="A38" s="65"/>
      <c r="B38" s="8"/>
      <c r="C38" s="73">
        <v>5</v>
      </c>
      <c r="D38" s="74"/>
      <c r="E38" s="74"/>
      <c r="F38" s="74"/>
      <c r="G38" s="75" t="s">
        <v>84</v>
      </c>
      <c r="H38" s="74"/>
      <c r="I38" s="74"/>
      <c r="J38" s="74"/>
      <c r="K38" s="76"/>
      <c r="L38" s="9"/>
      <c r="M38" s="65"/>
    </row>
    <row r="39" spans="1:17" ht="30" customHeight="1" x14ac:dyDescent="0.3">
      <c r="A39" s="65"/>
      <c r="B39" s="8"/>
      <c r="C39" s="18">
        <v>5.0999999999999996</v>
      </c>
      <c r="D39" s="25" t="s">
        <v>66</v>
      </c>
      <c r="E39" s="25"/>
      <c r="F39" s="25"/>
      <c r="G39" s="26" t="s">
        <v>70</v>
      </c>
      <c r="H39" s="25" t="s">
        <v>32</v>
      </c>
      <c r="I39" s="21">
        <v>48.01</v>
      </c>
      <c r="J39" s="68"/>
      <c r="K39" s="64">
        <f t="shared" ref="K39:K41" si="5">+J39*I39</f>
        <v>0</v>
      </c>
      <c r="L39" s="9"/>
      <c r="M39" s="65"/>
      <c r="P39" s="51">
        <v>69401.45</v>
      </c>
      <c r="Q39" s="51">
        <f t="shared" si="3"/>
        <v>90221.89</v>
      </c>
    </row>
    <row r="40" spans="1:17" ht="28.5" x14ac:dyDescent="0.3">
      <c r="A40" s="65"/>
      <c r="B40" s="8"/>
      <c r="C40" s="18">
        <v>5.2</v>
      </c>
      <c r="D40" s="19" t="s">
        <v>85</v>
      </c>
      <c r="E40" s="19"/>
      <c r="F40" s="19"/>
      <c r="G40" s="26" t="s">
        <v>86</v>
      </c>
      <c r="H40" s="25" t="s">
        <v>32</v>
      </c>
      <c r="I40" s="21">
        <v>12.75</v>
      </c>
      <c r="J40" s="68"/>
      <c r="K40" s="64">
        <f t="shared" si="5"/>
        <v>0</v>
      </c>
      <c r="L40" s="9"/>
      <c r="M40" s="65"/>
      <c r="P40" s="51">
        <v>829316.18</v>
      </c>
      <c r="Q40" s="51">
        <f t="shared" si="3"/>
        <v>1078111.03</v>
      </c>
    </row>
    <row r="41" spans="1:17" ht="29.25" thickBot="1" x14ac:dyDescent="0.35">
      <c r="A41" s="65"/>
      <c r="B41" s="8"/>
      <c r="C41" s="18">
        <v>5.3</v>
      </c>
      <c r="D41" s="25" t="s">
        <v>64</v>
      </c>
      <c r="E41" s="25"/>
      <c r="F41" s="25"/>
      <c r="G41" s="26" t="s">
        <v>42</v>
      </c>
      <c r="H41" s="25" t="s">
        <v>43</v>
      </c>
      <c r="I41" s="21">
        <v>631</v>
      </c>
      <c r="J41" s="68"/>
      <c r="K41" s="64">
        <f t="shared" si="5"/>
        <v>0</v>
      </c>
      <c r="L41" s="9"/>
      <c r="M41" s="65"/>
      <c r="P41" s="51">
        <v>7361.47</v>
      </c>
      <c r="Q41" s="51">
        <f t="shared" si="3"/>
        <v>9569.91</v>
      </c>
    </row>
    <row r="42" spans="1:17" ht="30" customHeight="1" thickBot="1" x14ac:dyDescent="0.35">
      <c r="A42" s="65"/>
      <c r="B42" s="8"/>
      <c r="C42" s="73">
        <v>6</v>
      </c>
      <c r="D42" s="74"/>
      <c r="E42" s="74"/>
      <c r="F42" s="74"/>
      <c r="G42" s="75" t="s">
        <v>87</v>
      </c>
      <c r="H42" s="74"/>
      <c r="I42" s="74"/>
      <c r="J42" s="74"/>
      <c r="K42" s="76"/>
      <c r="L42" s="9"/>
      <c r="M42" s="65"/>
    </row>
    <row r="43" spans="1:17" s="65" customFormat="1" ht="30" customHeight="1" x14ac:dyDescent="0.3">
      <c r="B43" s="8"/>
      <c r="C43" s="18">
        <v>6.1</v>
      </c>
      <c r="D43" s="22" t="s">
        <v>34</v>
      </c>
      <c r="E43" s="22"/>
      <c r="F43" s="22"/>
      <c r="G43" s="27" t="s">
        <v>35</v>
      </c>
      <c r="H43" s="22" t="s">
        <v>32</v>
      </c>
      <c r="I43" s="21">
        <v>856.43</v>
      </c>
      <c r="J43" s="68"/>
      <c r="K43" s="64">
        <f t="shared" ref="K43:K48" si="6">+J43*I43</f>
        <v>0</v>
      </c>
      <c r="L43" s="9"/>
      <c r="O43" s="51"/>
      <c r="P43" s="51">
        <v>14301.4</v>
      </c>
      <c r="Q43" s="51">
        <f t="shared" si="3"/>
        <v>18591.82</v>
      </c>
    </row>
    <row r="44" spans="1:17" ht="57" x14ac:dyDescent="0.3">
      <c r="A44" s="65"/>
      <c r="B44" s="8"/>
      <c r="C44" s="18">
        <v>6.2</v>
      </c>
      <c r="D44" s="25" t="s">
        <v>46</v>
      </c>
      <c r="E44" s="25"/>
      <c r="F44" s="25"/>
      <c r="G44" s="26" t="s">
        <v>47</v>
      </c>
      <c r="H44" s="25" t="s">
        <v>32</v>
      </c>
      <c r="I44" s="21">
        <v>371.22</v>
      </c>
      <c r="J44" s="68"/>
      <c r="K44" s="62">
        <f>+J44*I44</f>
        <v>0</v>
      </c>
      <c r="L44" s="9"/>
      <c r="M44" s="65"/>
      <c r="P44" s="51">
        <v>74810.75</v>
      </c>
      <c r="Q44" s="51">
        <f t="shared" si="3"/>
        <v>97253.98</v>
      </c>
    </row>
    <row r="45" spans="1:17" s="65" customFormat="1" ht="42.75" x14ac:dyDescent="0.3">
      <c r="B45" s="8"/>
      <c r="C45" s="18">
        <v>6.3</v>
      </c>
      <c r="D45" s="22" t="s">
        <v>39</v>
      </c>
      <c r="E45" s="22"/>
      <c r="F45" s="22"/>
      <c r="G45" s="27" t="s">
        <v>40</v>
      </c>
      <c r="H45" s="22" t="s">
        <v>32</v>
      </c>
      <c r="I45" s="21">
        <v>464.02</v>
      </c>
      <c r="J45" s="68"/>
      <c r="K45" s="62">
        <f>+J45*I45</f>
        <v>0</v>
      </c>
      <c r="L45" s="9"/>
      <c r="O45" s="51"/>
      <c r="P45" s="51">
        <v>111672.11</v>
      </c>
      <c r="Q45" s="51">
        <f t="shared" si="3"/>
        <v>145173.74</v>
      </c>
    </row>
    <row r="46" spans="1:17" s="65" customFormat="1" ht="30" customHeight="1" x14ac:dyDescent="0.3">
      <c r="B46" s="8"/>
      <c r="C46" s="18">
        <v>6.4</v>
      </c>
      <c r="D46" s="22" t="s">
        <v>41</v>
      </c>
      <c r="E46" s="22"/>
      <c r="F46" s="22"/>
      <c r="G46" s="27" t="s">
        <v>89</v>
      </c>
      <c r="H46" s="22" t="s">
        <v>32</v>
      </c>
      <c r="I46" s="21">
        <v>394.42</v>
      </c>
      <c r="J46" s="68"/>
      <c r="K46" s="62">
        <f>+J46*I46</f>
        <v>0</v>
      </c>
      <c r="L46" s="9"/>
      <c r="O46" s="51"/>
      <c r="P46" s="51">
        <v>706218.57</v>
      </c>
      <c r="Q46" s="51">
        <f t="shared" si="3"/>
        <v>918084.14</v>
      </c>
    </row>
    <row r="47" spans="1:17" ht="30" customHeight="1" x14ac:dyDescent="0.3">
      <c r="A47" s="65"/>
      <c r="B47" s="8"/>
      <c r="C47" s="18">
        <v>6.5</v>
      </c>
      <c r="D47" s="19" t="s">
        <v>64</v>
      </c>
      <c r="E47" s="19"/>
      <c r="F47" s="19"/>
      <c r="G47" s="26" t="s">
        <v>42</v>
      </c>
      <c r="H47" s="25" t="s">
        <v>43</v>
      </c>
      <c r="I47" s="21">
        <v>14514.94</v>
      </c>
      <c r="J47" s="68"/>
      <c r="K47" s="62">
        <f>+J47*I47</f>
        <v>0</v>
      </c>
      <c r="L47" s="9"/>
      <c r="M47" s="65"/>
      <c r="P47" s="51">
        <v>7361.47</v>
      </c>
      <c r="Q47" s="51">
        <f t="shared" si="3"/>
        <v>9569.91</v>
      </c>
    </row>
    <row r="48" spans="1:17" ht="30" customHeight="1" thickBot="1" x14ac:dyDescent="0.35">
      <c r="A48" s="65"/>
      <c r="B48" s="8"/>
      <c r="C48" s="18">
        <v>6.6</v>
      </c>
      <c r="D48" s="25" t="s">
        <v>38</v>
      </c>
      <c r="E48" s="19"/>
      <c r="F48" s="25"/>
      <c r="G48" s="26" t="s">
        <v>90</v>
      </c>
      <c r="H48" s="25" t="s">
        <v>32</v>
      </c>
      <c r="I48" s="21">
        <v>5.95</v>
      </c>
      <c r="J48" s="68"/>
      <c r="K48" s="64">
        <f t="shared" si="6"/>
        <v>0</v>
      </c>
      <c r="L48" s="9"/>
      <c r="M48" s="65"/>
      <c r="P48" s="51">
        <v>575964.03</v>
      </c>
      <c r="Q48" s="51">
        <f t="shared" si="3"/>
        <v>748753.24</v>
      </c>
    </row>
    <row r="49" spans="1:17" ht="30" customHeight="1" thickBot="1" x14ac:dyDescent="0.35">
      <c r="A49" s="65"/>
      <c r="B49" s="8"/>
      <c r="C49" s="73">
        <v>7</v>
      </c>
      <c r="D49" s="74"/>
      <c r="E49" s="74"/>
      <c r="F49" s="74"/>
      <c r="G49" s="75" t="s">
        <v>91</v>
      </c>
      <c r="H49" s="74"/>
      <c r="I49" s="74"/>
      <c r="J49" s="74"/>
      <c r="K49" s="76"/>
      <c r="L49" s="9"/>
      <c r="M49" s="65"/>
    </row>
    <row r="50" spans="1:17" ht="30" customHeight="1" x14ac:dyDescent="0.3">
      <c r="A50" s="65"/>
      <c r="B50" s="8"/>
      <c r="C50" s="18">
        <v>7.1</v>
      </c>
      <c r="D50" s="25" t="s">
        <v>92</v>
      </c>
      <c r="E50" s="25"/>
      <c r="F50" s="25"/>
      <c r="G50" s="26" t="s">
        <v>98</v>
      </c>
      <c r="H50" s="25" t="s">
        <v>31</v>
      </c>
      <c r="I50" s="21">
        <v>150</v>
      </c>
      <c r="J50" s="68"/>
      <c r="K50" s="62">
        <f t="shared" ref="K50:K59" si="7">+J50*I50</f>
        <v>0</v>
      </c>
      <c r="L50" s="9"/>
      <c r="M50" s="65"/>
      <c r="P50" s="51">
        <v>57047.23</v>
      </c>
      <c r="Q50" s="51">
        <f t="shared" si="3"/>
        <v>74161.399999999994</v>
      </c>
    </row>
    <row r="51" spans="1:17" ht="30" customHeight="1" x14ac:dyDescent="0.3">
      <c r="A51" s="65"/>
      <c r="B51" s="8"/>
      <c r="C51" s="18">
        <v>7.2</v>
      </c>
      <c r="D51" s="19" t="s">
        <v>93</v>
      </c>
      <c r="E51" s="19"/>
      <c r="F51" s="19"/>
      <c r="G51" s="26" t="s">
        <v>99</v>
      </c>
      <c r="H51" s="25" t="s">
        <v>32</v>
      </c>
      <c r="I51" s="21">
        <v>70</v>
      </c>
      <c r="J51" s="68"/>
      <c r="K51" s="62">
        <f t="shared" si="7"/>
        <v>0</v>
      </c>
      <c r="L51" s="9"/>
      <c r="M51" s="65"/>
      <c r="P51" s="51">
        <v>66142.289999999994</v>
      </c>
      <c r="Q51" s="51">
        <f t="shared" si="3"/>
        <v>85984.98</v>
      </c>
    </row>
    <row r="52" spans="1:17" ht="30" customHeight="1" x14ac:dyDescent="0.3">
      <c r="A52" s="65"/>
      <c r="B52" s="8"/>
      <c r="C52" s="18">
        <v>7.3</v>
      </c>
      <c r="D52" s="25" t="s">
        <v>44</v>
      </c>
      <c r="E52" s="25"/>
      <c r="F52" s="25"/>
      <c r="G52" s="26" t="s">
        <v>45</v>
      </c>
      <c r="H52" s="25" t="s">
        <v>31</v>
      </c>
      <c r="I52" s="21">
        <v>128</v>
      </c>
      <c r="J52" s="68"/>
      <c r="K52" s="62">
        <f t="shared" si="7"/>
        <v>0</v>
      </c>
      <c r="L52" s="9"/>
      <c r="M52" s="65"/>
      <c r="P52" s="51">
        <v>51795.77</v>
      </c>
      <c r="Q52" s="51">
        <f t="shared" si="3"/>
        <v>67334.5</v>
      </c>
    </row>
    <row r="53" spans="1:17" s="65" customFormat="1" ht="30" customHeight="1" x14ac:dyDescent="0.3">
      <c r="B53" s="8"/>
      <c r="C53" s="18">
        <v>7.4</v>
      </c>
      <c r="D53" s="22" t="s">
        <v>94</v>
      </c>
      <c r="E53" s="22"/>
      <c r="F53" s="22"/>
      <c r="G53" s="27" t="s">
        <v>100</v>
      </c>
      <c r="H53" s="22" t="s">
        <v>33</v>
      </c>
      <c r="I53" s="21">
        <v>384</v>
      </c>
      <c r="J53" s="68"/>
      <c r="K53" s="62">
        <f t="shared" si="7"/>
        <v>0</v>
      </c>
      <c r="L53" s="9"/>
      <c r="O53" s="51"/>
      <c r="P53" s="51">
        <v>75847.179999999993</v>
      </c>
      <c r="Q53" s="51">
        <f t="shared" si="3"/>
        <v>98601.33</v>
      </c>
    </row>
    <row r="54" spans="1:17" ht="30" customHeight="1" x14ac:dyDescent="0.3">
      <c r="A54" s="65"/>
      <c r="B54" s="8"/>
      <c r="C54" s="18">
        <v>7.5</v>
      </c>
      <c r="D54" s="25" t="s">
        <v>95</v>
      </c>
      <c r="E54" s="25"/>
      <c r="F54" s="25"/>
      <c r="G54" s="26" t="s">
        <v>101</v>
      </c>
      <c r="H54" s="25" t="s">
        <v>33</v>
      </c>
      <c r="I54" s="21">
        <v>38.4</v>
      </c>
      <c r="J54" s="68"/>
      <c r="K54" s="62">
        <f t="shared" si="7"/>
        <v>0</v>
      </c>
      <c r="L54" s="9"/>
      <c r="M54" s="65"/>
      <c r="P54" s="51">
        <v>83220.070000000007</v>
      </c>
      <c r="Q54" s="51">
        <f t="shared" si="3"/>
        <v>108186.09</v>
      </c>
    </row>
    <row r="55" spans="1:17" ht="30" customHeight="1" x14ac:dyDescent="0.3">
      <c r="A55" s="65"/>
      <c r="B55" s="8"/>
      <c r="C55" s="18">
        <v>7.6</v>
      </c>
      <c r="D55" s="19" t="s">
        <v>96</v>
      </c>
      <c r="E55" s="19"/>
      <c r="F55" s="19"/>
      <c r="G55" s="26" t="s">
        <v>102</v>
      </c>
      <c r="H55" s="25" t="s">
        <v>48</v>
      </c>
      <c r="I55" s="21">
        <v>20</v>
      </c>
      <c r="J55" s="68"/>
      <c r="K55" s="62">
        <f t="shared" si="7"/>
        <v>0</v>
      </c>
      <c r="L55" s="9"/>
      <c r="M55" s="65"/>
      <c r="P55" s="51">
        <v>42833.81</v>
      </c>
      <c r="Q55" s="51">
        <f t="shared" si="3"/>
        <v>55683.95</v>
      </c>
    </row>
    <row r="56" spans="1:17" s="65" customFormat="1" ht="30" customHeight="1" thickBot="1" x14ac:dyDescent="0.35">
      <c r="B56" s="8"/>
      <c r="C56" s="18">
        <v>7.7</v>
      </c>
      <c r="D56" s="22" t="s">
        <v>97</v>
      </c>
      <c r="E56" s="22"/>
      <c r="F56" s="22"/>
      <c r="G56" s="27" t="s">
        <v>103</v>
      </c>
      <c r="H56" s="22" t="s">
        <v>33</v>
      </c>
      <c r="I56" s="21">
        <v>400</v>
      </c>
      <c r="J56" s="68"/>
      <c r="K56" s="62">
        <f t="shared" si="7"/>
        <v>0</v>
      </c>
      <c r="L56" s="9"/>
      <c r="O56" s="51"/>
      <c r="P56" s="51">
        <v>24344.32</v>
      </c>
      <c r="Q56" s="51">
        <f t="shared" si="3"/>
        <v>31647.62</v>
      </c>
    </row>
    <row r="57" spans="1:17" ht="30" customHeight="1" thickBot="1" x14ac:dyDescent="0.35">
      <c r="A57" s="65"/>
      <c r="B57" s="8"/>
      <c r="C57" s="73">
        <v>8</v>
      </c>
      <c r="D57" s="74"/>
      <c r="E57" s="74"/>
      <c r="F57" s="74"/>
      <c r="G57" s="75" t="s">
        <v>49</v>
      </c>
      <c r="H57" s="74"/>
      <c r="I57" s="74"/>
      <c r="J57" s="74"/>
      <c r="K57" s="76"/>
      <c r="L57" s="9"/>
      <c r="M57" s="65"/>
    </row>
    <row r="58" spans="1:17" s="65" customFormat="1" ht="34.15" customHeight="1" x14ac:dyDescent="0.3">
      <c r="B58" s="8"/>
      <c r="C58" s="18">
        <v>8.1</v>
      </c>
      <c r="D58" s="22" t="s">
        <v>50</v>
      </c>
      <c r="E58" s="22"/>
      <c r="F58" s="22"/>
      <c r="G58" s="27" t="s">
        <v>105</v>
      </c>
      <c r="H58" s="22" t="s">
        <v>31</v>
      </c>
      <c r="I58" s="94">
        <v>131.655</v>
      </c>
      <c r="J58" s="68"/>
      <c r="K58" s="62">
        <f t="shared" si="7"/>
        <v>0</v>
      </c>
      <c r="L58" s="9"/>
      <c r="O58" s="51"/>
      <c r="P58" s="51">
        <v>2328.25</v>
      </c>
      <c r="Q58" s="51">
        <f t="shared" si="3"/>
        <v>3026.73</v>
      </c>
    </row>
    <row r="59" spans="1:17" s="65" customFormat="1" ht="30" customHeight="1" thickBot="1" x14ac:dyDescent="0.35">
      <c r="B59" s="8"/>
      <c r="C59" s="18">
        <v>8.1999999999999993</v>
      </c>
      <c r="D59" s="22" t="s">
        <v>104</v>
      </c>
      <c r="E59" s="22"/>
      <c r="F59" s="22"/>
      <c r="G59" s="27" t="s">
        <v>106</v>
      </c>
      <c r="H59" s="22" t="s">
        <v>31</v>
      </c>
      <c r="I59" s="21">
        <v>255</v>
      </c>
      <c r="J59" s="68"/>
      <c r="K59" s="62">
        <f t="shared" si="7"/>
        <v>0</v>
      </c>
      <c r="L59" s="9"/>
      <c r="O59" s="51"/>
      <c r="P59" s="51">
        <v>4968</v>
      </c>
      <c r="Q59" s="51">
        <f t="shared" si="3"/>
        <v>6458.4</v>
      </c>
    </row>
    <row r="60" spans="1:17" s="69" customFormat="1" ht="30" customHeight="1" thickBot="1" x14ac:dyDescent="0.3">
      <c r="A60" s="28"/>
      <c r="B60" s="29"/>
      <c r="C60" s="112" t="s">
        <v>108</v>
      </c>
      <c r="D60" s="113"/>
      <c r="E60" s="113"/>
      <c r="F60" s="113"/>
      <c r="G60" s="113"/>
      <c r="H60" s="113"/>
      <c r="I60" s="113"/>
      <c r="J60" s="114"/>
      <c r="K60" s="79">
        <f>SUM(K25:K59)</f>
        <v>0</v>
      </c>
      <c r="L60" s="30"/>
      <c r="M60" s="28"/>
      <c r="O60" s="54"/>
      <c r="P60" s="54"/>
      <c r="Q60" s="54"/>
    </row>
    <row r="61" spans="1:17" s="69" customFormat="1" thickBot="1" x14ac:dyDescent="0.3">
      <c r="A61" s="28"/>
      <c r="B61" s="29"/>
      <c r="C61" s="32"/>
      <c r="D61" s="32"/>
      <c r="E61" s="32"/>
      <c r="F61" s="32"/>
      <c r="G61" s="58"/>
      <c r="H61" s="32"/>
      <c r="I61" s="32"/>
      <c r="J61" s="32"/>
      <c r="K61" s="33"/>
      <c r="L61" s="30"/>
      <c r="M61" s="28"/>
      <c r="O61" s="54"/>
      <c r="P61" s="54"/>
      <c r="Q61" s="54"/>
    </row>
    <row r="62" spans="1:17" s="69" customFormat="1" ht="30" customHeight="1" x14ac:dyDescent="0.25">
      <c r="A62" s="28"/>
      <c r="B62" s="29"/>
      <c r="C62" s="34"/>
      <c r="D62" s="36"/>
      <c r="E62" s="36"/>
      <c r="F62" s="36"/>
      <c r="G62" s="115" t="s">
        <v>107</v>
      </c>
      <c r="H62" s="116"/>
      <c r="I62" s="116"/>
      <c r="J62" s="116"/>
      <c r="K62" s="71">
        <f>+K22</f>
        <v>0</v>
      </c>
      <c r="L62" s="30"/>
      <c r="M62" s="28"/>
      <c r="O62" s="54"/>
      <c r="P62" s="54"/>
      <c r="Q62" s="54"/>
    </row>
    <row r="63" spans="1:17" s="69" customFormat="1" ht="30" customHeight="1" x14ac:dyDescent="0.25">
      <c r="A63" s="28"/>
      <c r="B63" s="29"/>
      <c r="C63" s="34"/>
      <c r="D63" s="36"/>
      <c r="E63" s="36"/>
      <c r="F63" s="36"/>
      <c r="G63" s="117" t="s">
        <v>110</v>
      </c>
      <c r="H63" s="118"/>
      <c r="I63" s="118"/>
      <c r="J63" s="118"/>
      <c r="K63" s="63">
        <f>+K62*0.19</f>
        <v>0</v>
      </c>
      <c r="L63" s="30"/>
      <c r="M63" s="28"/>
      <c r="O63" s="54"/>
      <c r="P63" s="54"/>
      <c r="Q63" s="54"/>
    </row>
    <row r="64" spans="1:17" s="69" customFormat="1" ht="30" customHeight="1" thickBot="1" x14ac:dyDescent="0.3">
      <c r="A64" s="28"/>
      <c r="B64" s="29"/>
      <c r="C64" s="34"/>
      <c r="D64" s="36"/>
      <c r="E64" s="36"/>
      <c r="F64" s="36"/>
      <c r="G64" s="129" t="s">
        <v>109</v>
      </c>
      <c r="H64" s="130"/>
      <c r="I64" s="130"/>
      <c r="J64" s="130"/>
      <c r="K64" s="80">
        <f>+K60</f>
        <v>0</v>
      </c>
      <c r="L64" s="30"/>
      <c r="M64" s="28"/>
      <c r="O64" s="54"/>
      <c r="P64" s="54"/>
      <c r="Q64" s="54"/>
    </row>
    <row r="65" spans="1:17" s="69" customFormat="1" ht="30" customHeight="1" thickBot="1" x14ac:dyDescent="0.35">
      <c r="A65" s="28"/>
      <c r="B65" s="29"/>
      <c r="C65" s="34"/>
      <c r="D65" s="35"/>
      <c r="E65" s="34"/>
      <c r="F65" s="34"/>
      <c r="G65" s="131" t="s">
        <v>111</v>
      </c>
      <c r="H65" s="132"/>
      <c r="I65" s="132"/>
      <c r="J65" s="133"/>
      <c r="K65" s="79">
        <f>+K62+K63+K64</f>
        <v>0</v>
      </c>
      <c r="L65" s="30"/>
      <c r="M65" s="28"/>
      <c r="O65" s="54"/>
      <c r="P65" s="53">
        <f>+K65</f>
        <v>0</v>
      </c>
      <c r="Q65" s="91" t="s">
        <v>115</v>
      </c>
    </row>
    <row r="66" spans="1:17" s="69" customFormat="1" ht="21" thickBot="1" x14ac:dyDescent="0.35">
      <c r="A66" s="28"/>
      <c r="B66" s="29"/>
      <c r="C66" s="34"/>
      <c r="D66" s="35"/>
      <c r="E66" s="35"/>
      <c r="F66" s="35"/>
      <c r="G66" s="59"/>
      <c r="H66" s="34"/>
      <c r="I66" s="37"/>
      <c r="J66" s="38"/>
      <c r="K66" s="39"/>
      <c r="L66" s="30"/>
      <c r="M66" s="28"/>
      <c r="O66" s="54"/>
      <c r="P66" s="92">
        <v>78504726</v>
      </c>
      <c r="Q66" s="91" t="s">
        <v>116</v>
      </c>
    </row>
    <row r="67" spans="1:17" s="69" customFormat="1" ht="20.25" x14ac:dyDescent="0.3">
      <c r="A67" s="28"/>
      <c r="B67" s="29"/>
      <c r="C67" s="40"/>
      <c r="D67" s="134"/>
      <c r="E67" s="134"/>
      <c r="F67" s="134"/>
      <c r="G67" s="134"/>
      <c r="H67" s="134"/>
      <c r="I67" s="134"/>
      <c r="J67" s="134"/>
      <c r="K67" s="135"/>
      <c r="L67" s="41"/>
      <c r="M67" s="28"/>
      <c r="O67" s="54"/>
      <c r="P67" s="53">
        <f>+P65+P66</f>
        <v>78504726</v>
      </c>
      <c r="Q67" s="91" t="s">
        <v>117</v>
      </c>
    </row>
    <row r="68" spans="1:17" s="69" customFormat="1" ht="46.5" customHeight="1" x14ac:dyDescent="0.25">
      <c r="A68" s="28"/>
      <c r="B68" s="29"/>
      <c r="C68" s="138" t="s">
        <v>17</v>
      </c>
      <c r="D68" s="139"/>
      <c r="E68" s="139"/>
      <c r="F68" s="139"/>
      <c r="G68" s="139"/>
      <c r="H68" s="144" t="s">
        <v>18</v>
      </c>
      <c r="I68" s="144"/>
      <c r="J68" s="144"/>
      <c r="K68" s="42" t="s">
        <v>19</v>
      </c>
      <c r="L68" s="43"/>
      <c r="M68" s="28"/>
      <c r="O68" s="54"/>
      <c r="P68" s="54"/>
      <c r="Q68" s="54"/>
    </row>
    <row r="69" spans="1:17" s="69" customFormat="1" ht="32.25" customHeight="1" x14ac:dyDescent="0.25">
      <c r="A69" s="28"/>
      <c r="B69" s="29"/>
      <c r="C69" s="138" t="s">
        <v>20</v>
      </c>
      <c r="D69" s="139"/>
      <c r="E69" s="139"/>
      <c r="F69" s="139"/>
      <c r="G69" s="139"/>
      <c r="H69" s="140" t="s">
        <v>21</v>
      </c>
      <c r="I69" s="140"/>
      <c r="J69" s="44" t="s">
        <v>22</v>
      </c>
      <c r="K69" s="77"/>
      <c r="L69" s="43"/>
      <c r="M69" s="28"/>
      <c r="O69" s="54"/>
      <c r="P69" s="54"/>
      <c r="Q69" s="54"/>
    </row>
    <row r="70" spans="1:17" s="69" customFormat="1" ht="30" customHeight="1" x14ac:dyDescent="0.25">
      <c r="A70" s="28"/>
      <c r="B70" s="29"/>
      <c r="C70" s="138" t="s">
        <v>23</v>
      </c>
      <c r="D70" s="139"/>
      <c r="E70" s="139"/>
      <c r="F70" s="139"/>
      <c r="G70" s="139"/>
      <c r="H70" s="141" t="s">
        <v>24</v>
      </c>
      <c r="I70" s="142"/>
      <c r="J70" s="44" t="s">
        <v>25</v>
      </c>
      <c r="K70" s="77"/>
      <c r="L70" s="43"/>
      <c r="M70" s="28"/>
      <c r="O70" s="54"/>
      <c r="P70" s="54"/>
      <c r="Q70" s="54"/>
    </row>
    <row r="71" spans="1:17" s="70" customFormat="1" ht="58.5" customHeight="1" x14ac:dyDescent="0.25">
      <c r="A71" s="28"/>
      <c r="B71" s="29"/>
      <c r="C71" s="81"/>
      <c r="D71" s="82"/>
      <c r="E71" s="83"/>
      <c r="F71" s="83"/>
      <c r="G71" s="84"/>
      <c r="H71" s="143" t="s">
        <v>26</v>
      </c>
      <c r="I71" s="140"/>
      <c r="J71" s="44" t="s">
        <v>27</v>
      </c>
      <c r="K71" s="77"/>
      <c r="L71" s="30"/>
      <c r="M71" s="28"/>
      <c r="O71" s="55"/>
      <c r="P71" s="55"/>
      <c r="Q71" s="55"/>
    </row>
    <row r="72" spans="1:17" ht="57" customHeight="1" x14ac:dyDescent="0.3">
      <c r="A72" s="65"/>
      <c r="B72" s="8"/>
      <c r="C72" s="85"/>
      <c r="D72" s="86"/>
      <c r="E72" s="86"/>
      <c r="F72" s="86"/>
      <c r="G72" s="87"/>
      <c r="H72" s="140" t="s">
        <v>28</v>
      </c>
      <c r="I72" s="140"/>
      <c r="J72" s="44" t="s">
        <v>29</v>
      </c>
      <c r="K72" s="77">
        <v>0.3</v>
      </c>
      <c r="L72" s="9"/>
      <c r="M72" s="65"/>
    </row>
    <row r="73" spans="1:17" ht="17.25" thickBot="1" x14ac:dyDescent="0.35">
      <c r="A73" s="65"/>
      <c r="B73" s="8"/>
      <c r="C73" s="88"/>
      <c r="D73" s="89"/>
      <c r="E73" s="89"/>
      <c r="F73" s="89"/>
      <c r="G73" s="90"/>
      <c r="H73" s="136"/>
      <c r="I73" s="136"/>
      <c r="J73" s="136"/>
      <c r="K73" s="137"/>
      <c r="L73" s="9"/>
      <c r="M73" s="65"/>
    </row>
    <row r="74" spans="1:17" ht="17.25" thickBot="1" x14ac:dyDescent="0.35">
      <c r="A74" s="65"/>
      <c r="B74" s="46"/>
      <c r="C74" s="47"/>
      <c r="D74" s="47"/>
      <c r="E74" s="48"/>
      <c r="F74" s="47"/>
      <c r="G74" s="60"/>
      <c r="H74" s="47"/>
      <c r="I74" s="47"/>
      <c r="J74" s="47"/>
      <c r="K74" s="47"/>
      <c r="L74" s="49"/>
      <c r="M74" s="65"/>
    </row>
    <row r="75" spans="1:17" ht="17.25" thickTop="1" x14ac:dyDescent="0.3">
      <c r="A75" s="65"/>
      <c r="B75" s="65"/>
      <c r="C75" s="65"/>
      <c r="D75" s="65"/>
      <c r="E75" s="2"/>
      <c r="F75" s="65"/>
      <c r="G75" s="56"/>
      <c r="H75" s="65"/>
      <c r="I75" s="65"/>
      <c r="J75" s="65"/>
      <c r="K75" s="65"/>
      <c r="L75" s="65"/>
      <c r="M75" s="65"/>
    </row>
  </sheetData>
  <mergeCells count="31">
    <mergeCell ref="H73:K73"/>
    <mergeCell ref="C69:G69"/>
    <mergeCell ref="H69:I69"/>
    <mergeCell ref="C70:G70"/>
    <mergeCell ref="H70:I70"/>
    <mergeCell ref="H71:I71"/>
    <mergeCell ref="H72:I72"/>
    <mergeCell ref="G64:J64"/>
    <mergeCell ref="G65:J65"/>
    <mergeCell ref="D67:K67"/>
    <mergeCell ref="C68:G68"/>
    <mergeCell ref="H68:J68"/>
    <mergeCell ref="K11:K12"/>
    <mergeCell ref="C22:J22"/>
    <mergeCell ref="C23:K23"/>
    <mergeCell ref="C60:J60"/>
    <mergeCell ref="G63:J63"/>
    <mergeCell ref="G62:J62"/>
    <mergeCell ref="C11:C12"/>
    <mergeCell ref="D11:D12"/>
    <mergeCell ref="E11:F11"/>
    <mergeCell ref="G11:G12"/>
    <mergeCell ref="H11:H12"/>
    <mergeCell ref="I11:I12"/>
    <mergeCell ref="J11:J12"/>
    <mergeCell ref="C10:K10"/>
    <mergeCell ref="C3:F3"/>
    <mergeCell ref="C5:K5"/>
    <mergeCell ref="C6:K6"/>
    <mergeCell ref="C7:K8"/>
    <mergeCell ref="C9:K9"/>
  </mergeCells>
  <pageMargins left="0.11811023622047245" right="0.11811023622047245" top="0.15748031496062992" bottom="0.15748031496062992" header="0.31496062992125984" footer="0.31496062992125984"/>
  <pageSetup scale="3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</vt:lpstr>
      <vt:lpstr>FORMATO PROPUESTA ECONOMICA </vt:lpstr>
      <vt:lpstr>'FORMATO PROPUESTA ECONOMICA 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User</cp:lastModifiedBy>
  <cp:revision/>
  <cp:lastPrinted>2022-04-19T00:17:08Z</cp:lastPrinted>
  <dcterms:created xsi:type="dcterms:W3CDTF">2022-01-31T16:11:12Z</dcterms:created>
  <dcterms:modified xsi:type="dcterms:W3CDTF">2022-07-19T17:01:58Z</dcterms:modified>
  <cp:category/>
  <cp:contentStatus/>
</cp:coreProperties>
</file>