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https://sena4-my.sharepoint.com/personal/mprada_sena_edu_co/Documents/TODO MARISELA PRADA REYES/2022 CONTRATACION/1. PRESTACION DE SERVICIOS/INSTRUCTORES/VICTIMAS/AGOSTO/"/>
    </mc:Choice>
  </mc:AlternateContent>
  <xr:revisionPtr revIDLastSave="0" documentId="8_{0020B078-E462-4C92-AF13-B6562B8CF837}" xr6:coauthVersionLast="47" xr6:coauthVersionMax="47" xr10:uidLastSave="{00000000-0000-0000-0000-000000000000}"/>
  <bookViews>
    <workbookView xWindow="-120" yWindow="-120" windowWidth="29040" windowHeight="15840" xr2:uid="{C38F6B91-489E-4E51-A03E-8572514CA237}"/>
  </bookViews>
  <sheets>
    <sheet name="ANEXO 2 DESPL" sheetId="1" r:id="rId1"/>
  </sheets>
  <externalReferences>
    <externalReference r:id="rId2"/>
    <externalReference r:id="rId3"/>
  </externalReferences>
  <definedNames>
    <definedName name="_xlnm._FilterDatabase" localSheetId="0" hidden="1">'ANEXO 2 DESPL'!$A$14:$AM$119</definedName>
    <definedName name="AAAAAA" localSheetId="0">#REF!</definedName>
    <definedName name="AAAAAA">#REF!</definedName>
    <definedName name="APRE" localSheetId="0">#REF!</definedName>
    <definedName name="APRE">#REF!</definedName>
    <definedName name="APRENDICES" localSheetId="0">#REF!</definedName>
    <definedName name="APRENDICES">#REF!</definedName>
    <definedName name="ASIS" localSheetId="0">#REF!</definedName>
    <definedName name="ASIS">#REF!</definedName>
    <definedName name="BASE">[1]BASE!$1:$1048576</definedName>
    <definedName name="BBBBBBB" localSheetId="0">#REF!</definedName>
    <definedName name="BBBBBBB">#REF!</definedName>
    <definedName name="CALIFICACION" localSheetId="0">#REF!</definedName>
    <definedName name="CALIFICACION">#REF!</definedName>
    <definedName name="ccc" localSheetId="0">#REF!</definedName>
    <definedName name="ccc">#REF!</definedName>
    <definedName name="CDE" localSheetId="0">#REF!</definedName>
    <definedName name="CDE">#REF!</definedName>
    <definedName name="CENTR" localSheetId="0">#REF!</definedName>
    <definedName name="CENTR">#REF!</definedName>
    <definedName name="CENTRO" localSheetId="0">#REF!</definedName>
    <definedName name="CENTRO">#REF!</definedName>
    <definedName name="CENTROII" localSheetId="0">#REF!</definedName>
    <definedName name="CENTROII">#REF!</definedName>
    <definedName name="COCI" localSheetId="0">#REF!</definedName>
    <definedName name="COCI">#REF!</definedName>
    <definedName name="COCINA" localSheetId="0">#REF!</definedName>
    <definedName name="COCINA">#REF!</definedName>
    <definedName name="COCITEC" localSheetId="0">#REF!</definedName>
    <definedName name="COCITEC">#REF!</definedName>
    <definedName name="CUPO" localSheetId="0">#REF!</definedName>
    <definedName name="CUPO">#REF!</definedName>
    <definedName name="CUPOS" localSheetId="0">#REF!</definedName>
    <definedName name="CUPOS">#REF!</definedName>
    <definedName name="D" localSheetId="0">#REF!</definedName>
    <definedName name="D">#REF!</definedName>
    <definedName name="datos" localSheetId="0">#REF!</definedName>
    <definedName name="datos">#REF!</definedName>
    <definedName name="DD" localSheetId="0">#REF!</definedName>
    <definedName name="DD">#REF!</definedName>
    <definedName name="DDDD" localSheetId="0">#REF!</definedName>
    <definedName name="DDDD">#REF!</definedName>
    <definedName name="DEP" localSheetId="0">#REF!</definedName>
    <definedName name="DEP">#REF!</definedName>
    <definedName name="ELECRTICIDAD" localSheetId="0">#REF!</definedName>
    <definedName name="ELECRTICIDAD">#REF!</definedName>
    <definedName name="ELECTRICISDAD" localSheetId="0">#REF!</definedName>
    <definedName name="ELECTRICISDAD">#REF!</definedName>
    <definedName name="Excel_BuiltIn__FilterDatabase_6" localSheetId="0">#REF!</definedName>
    <definedName name="Excel_BuiltIn__FilterDatabase_6">#REF!</definedName>
    <definedName name="ggggggggggg" localSheetId="0">#REF!</definedName>
    <definedName name="ggggggggggg">#REF!</definedName>
    <definedName name="HUIIOOO" localSheetId="0">#REF!</definedName>
    <definedName name="HUIIOOO">#REF!</definedName>
    <definedName name="INFO" localSheetId="0">#REF!</definedName>
    <definedName name="INFO">#REF!</definedName>
    <definedName name="INFOR" localSheetId="0">#REF!</definedName>
    <definedName name="INFOR">#REF!</definedName>
    <definedName name="jjj" localSheetId="0">#REF!</definedName>
    <definedName name="jjj">#REF!</definedName>
    <definedName name="JJJJ" localSheetId="0">#REF!</definedName>
    <definedName name="JJJJ">#REF!</definedName>
    <definedName name="LINDAA" localSheetId="0">#REF!</definedName>
    <definedName name="LINDAA">#REF!</definedName>
    <definedName name="lindayulieth" localSheetId="0">#REF!</definedName>
    <definedName name="lindayulieth">#REF!</definedName>
    <definedName name="LLINDAAAADUARTE" localSheetId="0">#REF!</definedName>
    <definedName name="LLINDAAAADUARTE">#REF!</definedName>
    <definedName name="MANJ" localSheetId="0">#REF!</definedName>
    <definedName name="MANJ">#REF!</definedName>
    <definedName name="MEC" localSheetId="0">#REF!</definedName>
    <definedName name="MEC">#REF!</definedName>
    <definedName name="origen">[2]Hoja1!$D$3:$D$6</definedName>
    <definedName name="PECUATRO" localSheetId="0">#REF!</definedName>
    <definedName name="PECUATRO">#REF!</definedName>
    <definedName name="RED" localSheetId="0">#REF!</definedName>
    <definedName name="RED">#REF!</definedName>
    <definedName name="REGIONAL" localSheetId="0">#REF!</definedName>
    <definedName name="REGIONAL">#REF!</definedName>
    <definedName name="rubros">[2]Hoja1!$A$3:$A$15</definedName>
    <definedName name="SSSSSS" localSheetId="0">#REF!</definedName>
    <definedName name="SSSSSS">#REF!</definedName>
    <definedName name="TC" localSheetId="0">#REF!</definedName>
    <definedName name="TC">#REF!</definedName>
    <definedName name="UNIDADES" localSheetId="0">#REF!</definedName>
    <definedName name="UNIDADES">#REF!</definedName>
    <definedName name="UNIDOS" localSheetId="0">#REF!</definedName>
    <definedName name="UNIDOS">#REF!</definedName>
    <definedName name="yuliethhh" localSheetId="0">#REF!</definedName>
    <definedName name="yuliethh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126" i="1" l="1"/>
  <c r="AF125" i="1"/>
  <c r="AF124" i="1"/>
  <c r="AF123" i="1"/>
  <c r="AF121" i="1"/>
  <c r="AD109" i="1"/>
  <c r="M109" i="1"/>
  <c r="H108" i="1"/>
  <c r="H107" i="1"/>
  <c r="H106" i="1"/>
  <c r="H105" i="1"/>
  <c r="H104" i="1"/>
  <c r="H103" i="1"/>
  <c r="H102" i="1"/>
  <c r="H101" i="1"/>
  <c r="H100" i="1"/>
  <c r="H99" i="1"/>
  <c r="H98" i="1"/>
  <c r="H97" i="1"/>
  <c r="H96" i="1"/>
  <c r="H95" i="1"/>
  <c r="H94" i="1"/>
  <c r="H93" i="1"/>
  <c r="AC92" i="1"/>
  <c r="AD92" i="1" s="1"/>
  <c r="M92" i="1" s="1"/>
  <c r="H92" i="1"/>
  <c r="H91" i="1"/>
  <c r="H90" i="1"/>
  <c r="H89" i="1"/>
  <c r="H88" i="1"/>
  <c r="H87" i="1"/>
  <c r="H86" i="1"/>
  <c r="H85" i="1"/>
  <c r="H84" i="1"/>
  <c r="H83" i="1"/>
  <c r="H82" i="1"/>
  <c r="H81" i="1"/>
  <c r="H80" i="1"/>
  <c r="H79" i="1"/>
  <c r="AC78" i="1"/>
  <c r="AD78" i="1" s="1"/>
  <c r="M78" i="1" s="1"/>
  <c r="H78" i="1"/>
  <c r="H77" i="1"/>
  <c r="H76" i="1"/>
  <c r="H75" i="1"/>
  <c r="H74" i="1"/>
  <c r="H73" i="1"/>
  <c r="H72" i="1"/>
  <c r="H71" i="1"/>
  <c r="H70" i="1"/>
  <c r="H69" i="1"/>
  <c r="H68" i="1"/>
  <c r="H67" i="1"/>
  <c r="H66" i="1"/>
  <c r="AC65" i="1"/>
  <c r="AD65" i="1" s="1"/>
  <c r="M65" i="1" s="1"/>
  <c r="H65" i="1"/>
  <c r="H64" i="1"/>
  <c r="H63" i="1"/>
  <c r="H62" i="1"/>
  <c r="H61" i="1"/>
  <c r="H60" i="1"/>
  <c r="H59" i="1"/>
  <c r="H58" i="1"/>
  <c r="H57" i="1"/>
  <c r="H56" i="1"/>
  <c r="H55" i="1"/>
  <c r="H54" i="1"/>
  <c r="H53" i="1"/>
  <c r="AC52" i="1"/>
  <c r="AD52" i="1" s="1"/>
  <c r="M52" i="1" s="1"/>
  <c r="H52" i="1"/>
  <c r="H51" i="1"/>
  <c r="H50" i="1"/>
  <c r="H49" i="1"/>
  <c r="H48" i="1"/>
  <c r="H47" i="1"/>
  <c r="H46" i="1"/>
  <c r="H45" i="1"/>
  <c r="H44" i="1"/>
  <c r="H43" i="1"/>
  <c r="H42" i="1"/>
  <c r="H41" i="1"/>
  <c r="H40" i="1"/>
  <c r="AC39" i="1"/>
  <c r="AD39" i="1" s="1"/>
  <c r="M39" i="1" s="1"/>
  <c r="H39" i="1"/>
  <c r="H38" i="1"/>
  <c r="H37" i="1"/>
  <c r="H36" i="1"/>
  <c r="H35" i="1"/>
  <c r="H34" i="1"/>
  <c r="H33" i="1"/>
  <c r="H32" i="1"/>
  <c r="H31" i="1"/>
  <c r="H30" i="1"/>
  <c r="AC29" i="1"/>
  <c r="AD29" i="1" s="1"/>
  <c r="M29" i="1" s="1"/>
  <c r="Z29" i="1"/>
  <c r="H29" i="1"/>
  <c r="H28" i="1"/>
  <c r="H27" i="1"/>
  <c r="H26" i="1"/>
  <c r="H25" i="1"/>
  <c r="H24" i="1"/>
  <c r="H23" i="1"/>
  <c r="H22" i="1"/>
  <c r="H21" i="1"/>
  <c r="H20" i="1"/>
  <c r="H19" i="1"/>
  <c r="H18" i="1"/>
  <c r="H17" i="1"/>
  <c r="H16" i="1"/>
  <c r="AJ15" i="1"/>
  <c r="AL15" i="1" s="1"/>
  <c r="AC15" i="1"/>
  <c r="AD15" i="1" s="1"/>
  <c r="H15" i="1"/>
  <c r="J7" i="1"/>
  <c r="D10" i="1" l="1"/>
  <c r="D12" i="1" s="1"/>
  <c r="M15" i="1"/>
  <c r="M118" i="1" s="1"/>
  <c r="M121" i="1" s="1"/>
  <c r="D11" i="1" l="1"/>
  <c r="AD118" i="1"/>
</calcChain>
</file>

<file path=xl/sharedStrings.xml><?xml version="1.0" encoding="utf-8"?>
<sst xmlns="http://schemas.openxmlformats.org/spreadsheetml/2006/main" count="448" uniqueCount="149">
  <si>
    <t>ANEXO 2</t>
  </si>
  <si>
    <t>PLAN DE CONTRATACIÓN DE INSTRUCTORES 2022 PROGRAMAS DE FORMACION COMPLEMENTARIA POBLACION VICTIMA DEL DESPLAZAMIENTO VIGENCIA  2022</t>
  </si>
  <si>
    <t>Regional: ARAUCA</t>
  </si>
  <si>
    <t>Centro: DE GESTION Y DESARROLLO AGROINDUSTRIAL DE ARAUCA</t>
  </si>
  <si>
    <t>Periodo:  01/02/2021 AL 10/12/2021</t>
  </si>
  <si>
    <r>
      <t xml:space="preserve">Acta No. y Fecha (de </t>
    </r>
    <r>
      <rPr>
        <sz val="9"/>
        <rFont val="Calibri"/>
        <family val="2"/>
        <scheme val="minor"/>
      </rPr>
      <t>aprobación propuesta Global</t>
    </r>
    <r>
      <rPr>
        <b/>
        <sz val="9"/>
        <rFont val="Calibri"/>
        <family val="2"/>
        <scheme val="minor"/>
      </rPr>
      <t>)</t>
    </r>
  </si>
  <si>
    <t>Tope global programado</t>
  </si>
  <si>
    <t>Menos Horas presente plan</t>
  </si>
  <si>
    <t xml:space="preserve">Elaborado por: </t>
  </si>
  <si>
    <t>Saldo</t>
  </si>
  <si>
    <t>Nombre:</t>
  </si>
  <si>
    <t>JAIRO ANDRES BERMUDEZ JAUREGUI</t>
  </si>
  <si>
    <t>% Utilizado</t>
  </si>
  <si>
    <t>Teléfono:</t>
  </si>
  <si>
    <t>BANCO NACIONAL</t>
  </si>
  <si>
    <t>CONVOCATORIA APE</t>
  </si>
  <si>
    <t>ITEM</t>
  </si>
  <si>
    <t>Código del Programa</t>
  </si>
  <si>
    <t xml:space="preserve">Nombre del Programa
</t>
  </si>
  <si>
    <t>Denominación  competencia a desarrollar</t>
  </si>
  <si>
    <t>No. De meses a contratar</t>
  </si>
  <si>
    <t>DIAS</t>
  </si>
  <si>
    <t>HORAS POR DIA</t>
  </si>
  <si>
    <t>No. De horas a contratar</t>
  </si>
  <si>
    <t>Jornada</t>
  </si>
  <si>
    <t>Fechas Previstas para la contratación</t>
  </si>
  <si>
    <t>Costo Hora o Costo Honorarios mes (Pesos)</t>
  </si>
  <si>
    <t>Costo Total</t>
  </si>
  <si>
    <t>OBSERVACIONES 
(PERFIL  DEL INSTRUCTOR) Y EXPERIENCIA</t>
  </si>
  <si>
    <t>MUNICIPIO</t>
  </si>
  <si>
    <t>INSTRUCTOR</t>
  </si>
  <si>
    <t>perfil eni</t>
  </si>
  <si>
    <t>POSIBLE INSTRUCTOR</t>
  </si>
  <si>
    <t>FASE 1</t>
  </si>
  <si>
    <t>FASE 2</t>
  </si>
  <si>
    <t>FASE 3</t>
  </si>
  <si>
    <t>ID ASPIRACION</t>
  </si>
  <si>
    <t>ID VACANTE</t>
  </si>
  <si>
    <t>CANTIDAD DE HORAS</t>
  </si>
  <si>
    <t>VALOR HORA</t>
  </si>
  <si>
    <t>VALOR CONTRATO</t>
  </si>
  <si>
    <t>APRENDICES</t>
  </si>
  <si>
    <t>MATERIALES</t>
  </si>
  <si>
    <t>LOTE</t>
  </si>
  <si>
    <t>Inicio
 (D-M-A)</t>
  </si>
  <si>
    <t>Terminación
(D-M-A)</t>
  </si>
  <si>
    <t>FALTANTES</t>
  </si>
  <si>
    <t>HIGIENE Y MANIPULACION DE ALIMENTOS</t>
  </si>
  <si>
    <t>MANIPULAR ALIMENTOS DE ACUERDO CON NORMATIVIDAD VIGENTE</t>
  </si>
  <si>
    <t>TC</t>
  </si>
  <si>
    <t>MIXTA</t>
  </si>
  <si>
    <t>EQUIPO DE INSTRUCTORES TÉCNICOS, CONFORMADO POR: ING. DE ALIMENTOS O TECNÓLOGO ÁREAS AFINES CON EXPERIENCIA TÉCNICA EN PANADERÍA, MÍNIMO 24 MESES DE VINCULACIÓN LABORAL CON EL ÁREA DE SU PROFESIÓN ESPECIALISTA O EXPERTO PROCESOS DE PANADERÍA, TÉCNICO EN PANADERÍA 36 MESES DE EXPERIENCIA.  EXPERIENCIA PEDAGÓGICA 6 MESES</t>
  </si>
  <si>
    <t>Tame</t>
  </si>
  <si>
    <t>INSTRUCTOR DE PASTELERIA PANADERIA</t>
  </si>
  <si>
    <t>Agrícola - Procesamiento de alimentos - Panaderia y reposteria</t>
  </si>
  <si>
    <t>VACIO</t>
  </si>
  <si>
    <t>LUIS JHAMIR MEDINA</t>
  </si>
  <si>
    <t>AGROINDUSTRIA</t>
  </si>
  <si>
    <t>PROCESOS BASICOS DE PASTELERIA</t>
  </si>
  <si>
    <t>ELABORAR ALIMENTOS DE PASTELERÍA DE ACUERDO CON EL PROGRAMA DE
PRODUCCIÓN Y NORMATIVA VIGENTE.</t>
  </si>
  <si>
    <t>ELABORACION DE PRODUCTOS DE REPOSTERIA.</t>
  </si>
  <si>
    <t>PREPARAR ALIMENTOS DE ACUERDO CON LA SOLICITUD DEL CLIENTE.</t>
  </si>
  <si>
    <t>HIGIENE Y MANIPULACION DE ALIMENTOS.</t>
  </si>
  <si>
    <t>Fortul</t>
  </si>
  <si>
    <t>Arauca</t>
  </si>
  <si>
    <t>CONFECCIÓN DE ROPA DEPORTIVA</t>
  </si>
  <si>
    <t>OPERAR MAQUINARIA DE CONFECCIONES DE ACUERDO A LAS NECESIDADES
DE ENTRENAMIENTO</t>
  </si>
  <si>
    <t>Arauquita</t>
  </si>
  <si>
    <t>INSTRUCTOR CONFECCIONES</t>
  </si>
  <si>
    <t>INDUSTRIA</t>
  </si>
  <si>
    <t>PATRONAJE Y CONFECCION INDUSTRIAL DE CAMISA MASCULINA.</t>
  </si>
  <si>
    <t>CONFECCIONAR PRENDAS SOBRE MEDIDA SEGÚN TÉCNICAS DE SASTRERÍA Y MODISTERÍA</t>
  </si>
  <si>
    <t>CONOCMIENTOS BASICOS DE PATRONAJE, CORTE , Y CONFECCION DE FALDA Y BLUSA</t>
  </si>
  <si>
    <t xml:space="preserve">ELABORAR PATRONES DE ACUERDO CON LAS ESPECIFICACIONES TÉCNICAS.	</t>
  </si>
  <si>
    <t>ADMINISTRATIVO</t>
  </si>
  <si>
    <t>ARAUCA</t>
  </si>
  <si>
    <t>COCINA BÁSICA</t>
  </si>
  <si>
    <t>PREPARAR ALIMENTOS DE ACUERDO A LA SOLICITUD DEL CLIENTE. (EQUIVALE A LA NORMA NTS USNA 001 DEL MINCOMERCIO, INDUSTRIA Y TURISMO)</t>
  </si>
  <si>
    <t>ALTERNATIVA 1: PROFESIONAL EN LAS ÁREAS DE GASTRONOMÍA, COCINA, ALTA COCINA, CULINARIA O
GESTIÓN HOTELERA.
ALTERNATIVA 2: TECNÓLOGO EN LAS ÁREAS DE COCINA, GASTRONOMÍA, CULINARIA, GESTIÓN HOTELERA O
GESTIÓN DE ALIMENTOS Y BEBIDAS.
ALTERNATIVA 3: TÉCNICO PROFESIONAL EN LAS ÁREAS DE COCINA, GASTRONOMÍA O CULINARIA.
ALTERNATIVA 4: TÉCNICO EN LAS ÁREAS DE COCINA, GASTRONOMÍA O CULINARIAMÍNIMO VEINTICUATRO (24) MESES DE EXPERIENCIA  Y DOCE (12) MESES EN DOCENCIA</t>
  </si>
  <si>
    <t>INSTRUCTOR COCINA</t>
  </si>
  <si>
    <t>HOTELERÍA Y TURISMO - COCINA</t>
  </si>
  <si>
    <t>YADID XIOMARA TOLOZA</t>
  </si>
  <si>
    <t>COCINA BÁSICA REGIONAL</t>
  </si>
  <si>
    <t>ASISTIR PROCESO DE PRODUCCIÓN DE ALIMENTOS SEGÚN PROGRAMA DE PRODUCCIÓN</t>
  </si>
  <si>
    <t>COMIDAS RAPIDAS</t>
  </si>
  <si>
    <t>APLICACION DE LAS BUENAS PRACTICAS AGRICOLAS</t>
  </si>
  <si>
    <t>PROGRAMAR CULTIVO AGRÍCOLA SEGÚN MÉTODOS Y NORMATIVA</t>
  </si>
  <si>
    <t>Alternativa 1título de técnico profesional en núcleos básicos de conocimientos de agronomía; o ingeniería agronómica, pecuaria y afines; o ingeniería agrícola, forestal y afines. Alternativa 2título de tecnólogo en núcleos básicos de conocimiento deagronomía; o ingeniería agronómica, pecuaria y afines; o ingeniería agrícola, forestal y afines alternativa 3título de profesional universitario en núcleos básicos de conocimiento deagronomía; o ingeniería agronómica, pecuaria y afines; o ingeniería agrícola, forestal y afines; o educación</t>
  </si>
  <si>
    <t>INSTRUCTOR AGRICOLA</t>
  </si>
  <si>
    <t>Agricola - agricultura</t>
  </si>
  <si>
    <t>AGROPECUARIA</t>
  </si>
  <si>
    <t>MANEJO DE LA NUTRICION EN CULTIVOS AGRICOLAS</t>
  </si>
  <si>
    <t>UTILIZAR AGROINSUMOS TENIENDO EN CUENTA NORMATIVIDAD VIGENTE</t>
  </si>
  <si>
    <t>BÁSICO EN AGRICULTURA ECOLOGICA</t>
  </si>
  <si>
    <t>ESTABLECER CULTIVOS SEGÚN TIPO DE PRODUCTO, REQUERIMIENTOS TÉCNICOS Y NORMAS DE LA AGRICULTURA ECOLÓGICA.</t>
  </si>
  <si>
    <t>DECORACION EN GLOBOS</t>
  </si>
  <si>
    <t>DECORAR OBJETO ARTESANAL SEGÚN ORDEN DE PRODUCCIÓN (52441511 )</t>
  </si>
  <si>
    <t xml:space="preserve"> TECNÓLOGO EN ARTESANÍAS, MAESTRO EN BELLAS ARTES, ARTES PLÁSTICAS.  MÍNIMO UN AÑO DE EXPERIENCIA DOCENTE.  COMPETENCIAS:  TRABAJAR EN EQUIPO,  ESTABLECER PROCESOS COMUNICATIVOS ASERTIVOS,  MANEJAR HERRAMIENTAS INFORMATI CAS ASOCIADAS AL OBJETO DE LA FORMACIÓN,  FORMULAR, EJECUTAR Y EVALUAR PROYECTOS.</t>
  </si>
  <si>
    <t>INSTRUCTOR DE ARTESANIAS</t>
  </si>
  <si>
    <t>Artesanías - Cerámica</t>
  </si>
  <si>
    <t>TULIA EUGENIA SUAREZ ARDILA</t>
  </si>
  <si>
    <t>ELABORACION DE OBJETOS DECORATIVOS PARA EVENTOS SOCIALES</t>
  </si>
  <si>
    <t>UTILIZAR INFORMACIÓN EN LA ELABORACIÓN DE NUEVOS OBJETOS
ARTESANALES, SEGÚN ORDEN DE PRODUCCIÓN.</t>
  </si>
  <si>
    <t>DESARROLLO DE PROYECTOS DECORATIVOS Y UTILITARIOS CON MATERIALES RECICLABLES</t>
  </si>
  <si>
    <t>Acondicionar material recuperado según requerimiento técnico</t>
  </si>
  <si>
    <t xml:space="preserve">BÁSICO DE CONSTRUCCION DE ESTRUCTURAS EN CONCRETO 
</t>
  </si>
  <si>
    <t>FUNDIR LOS ELEMENTOS DE CONCRETO DE ACUERDO CON LAS NORMAS PLANOS Y ESPECIFICACIONES</t>
  </si>
  <si>
    <t xml:space="preserve">FORMACION PROFESIONAL O TECNOLOGO EN CONSTRUCCION Y/O INGENERIA CIVIL , Y/O ARQUITECTURA , Y/O ADMINISTRACION DE OBRAS CIVILES, Y/O PROFESIONALES O TECNOLOGOS AFINES AL SECTOR DE LA CONSTRUCCION. EXPERIENCIA LABORAL 12 MESES ENLA VERIFICACION , MANEJO DE PROCESOS CONSTRUCTIVOS DE OBRA GRIS, OBRA BLANCA E INSTALACIONES TECNICAS. </t>
  </si>
  <si>
    <t xml:space="preserve">Instructor en Construccion </t>
  </si>
  <si>
    <t>CONSTRUCCIÓN - CONSTRUCCIÓN</t>
  </si>
  <si>
    <t>ALEXANDER ZAMBRANO GOMEZ</t>
  </si>
  <si>
    <t xml:space="preserve">CONSTRUCCION BÁSICA 
</t>
  </si>
  <si>
    <t xml:space="preserve"> REPLANTEAR LOS DISEÑOS DE ACUERDO CON LAS NORMAS PLANOS Y ESPECIFICACIONES  (83610029)</t>
  </si>
  <si>
    <t>BÁSICO DE CONSTRUCCION DE MUROS EN LADRILLO Y BLOQUE</t>
  </si>
  <si>
    <t>VERIFICAR ACTIVIDADES DE OBRA BLANCA DE ACUERDO CON NORMAS PLANOS Y ESPECIFICACIONES.</t>
  </si>
  <si>
    <t>MANEJO BÁSICO DE HERRAMIENTAS OFIMATICAS I</t>
  </si>
  <si>
    <t>APLICAR TECNOLOGÍAS DE LA INFORMACIÓN TENIENDO EN CUENTA LAS NECESIDADES DE LA UNIDAD ADMINISTRATIVA.</t>
  </si>
  <si>
    <t>EL PROGRAMA REQUIERE DE UN EQUIPO DE INSTRUCTORES CON TÍTULO DE INGENIERO DE SISTEMAS O TECNÓLOGO DE SISTEMAS ,RELACIONADOS CON LA ESPECIALIDAD OBJETO DE FORMACIÓN, VEINTICUATRO (24) MESES DE EXPERIENCIA: DE LOS CUALES DIECIOCHO(18) MESES ESTARÁN RELACIONADOS CON EL EJERCICIO DE LA PROFESIÓN U OFICIO OBJETO DE LA FORMACIÓN PROFESIONAL Y SEIS (6) MESES EN LABORES DE DOCENCIA</t>
  </si>
  <si>
    <t>INSTRUCTOR SISTEMAS</t>
  </si>
  <si>
    <t>INFORMATICA DISEÑO Y DESARROLLO DE SOFTWARE - SOFTWARE</t>
  </si>
  <si>
    <t>INFORMATICA: MICROSOFT WORD, EXCEL E INTERNET</t>
  </si>
  <si>
    <t>ANALIZAR LOS REQUERIMIENTOS DEL CLIENTE PARA CONSTRUIR EL SISTEMA DE INFORMACIÓN</t>
  </si>
  <si>
    <t>MANEJO INTERMEDIO DE LA HERRAMIENTA DE HOJAS DE CALCULO EXCEL</t>
  </si>
  <si>
    <t>Utilizar herramientas informáticas de acuerdo con las necesidades de manejo de información</t>
  </si>
  <si>
    <t>INTERPRETACIÓN DE PLANOS ELÉCTRICOS RESIDENCIALES</t>
  </si>
  <si>
    <t>CONSTRUIR ACOMETIDAS E INSTALAR EQUIPOS DE MEDIDA DE ENERGÍA ELÉCTRICA EN BAJA TENSIÓN REQUERIDAS PARA EL USO DE INSTALACIONES RESIDENCIALES Y COMERCIALES</t>
  </si>
  <si>
    <t>LOS REQUISITOS ACADÉMICOS MÍNIMOS QUE DEBE CUMPLIR EL EQUIPO DE INSTRUCTORES TÉCNICOS
DEBEN SER:
· INGENIEROS ELÉCTRICOS, INGENIEROS ELECTROMECÁNICOS E INGENIEROS EN CONTROL
ELECTRÓNICO E INSTRUMENTACIÓN.
· TECNÓLOGOS EN ELECTRICIDAD INDUSTRIAL O TECNÓLOGOS EN ELECTROMECÁNICA.
· LICENCIADOS EN ÁREAS DE ELECTRICIDAD Y ELECTROMECÁNICA.
· CERTIFICADOS EN LA NORMA DE COMPETENCIA LABORAL PEDAGÓGICA.TENER EXPERIENCIA DE VEINTICUATRO (24) MESES EN EL DESEMPEÑO DE SU PROFESIÓN.
POSEER EXPERIENCIA MÍNIMA DE DOCE (12) MESES EN DOCENCIA EN EL ÁREA ESPECÍFICA DE SU PROFESION</t>
  </si>
  <si>
    <t>INSTRUCTOR ELECTRICIDAD</t>
  </si>
  <si>
    <t>Energía Eléctrica - Uso Final de la Energía Eléctrica</t>
  </si>
  <si>
    <t>MANTENIMIENTO Y PRUEBA DE MOTORES ELECTRICOS</t>
  </si>
  <si>
    <t>EJECUTAR EL MANTENIMIENTO PROACTIVO AL MOTOR Y/O GENERADOR ELÉCTRICO HASTA MEDIA TENSIÓN, SEGÚN NORMATIVIDAD VIGENTE.</t>
  </si>
  <si>
    <t>INSTALAR REDES INTERNAS DE ACUERDO CON EL DISEÑO ELÉCTRICO</t>
  </si>
  <si>
    <t>ELECTRICIDAD BÁSICA</t>
  </si>
  <si>
    <t>ANALIZAR CIRCUITOS ELÉCTRICOS DE ACUERDO CON EL MÉTODO REQUERIDO</t>
  </si>
  <si>
    <t>RECURSOS DISP</t>
  </si>
  <si>
    <t>TOTAL MATERIALES</t>
  </si>
  <si>
    <t>EDDIE YOVANY MILLAN</t>
  </si>
  <si>
    <t xml:space="preserve">                               </t>
  </si>
  <si>
    <t>MARIA VICTORIA RODRIGUEZ ACEVEDO</t>
  </si>
  <si>
    <t>JAIRO BERMUDEZ</t>
  </si>
  <si>
    <t>Subdirector de Centro</t>
  </si>
  <si>
    <t xml:space="preserve">                       Coordinador de Formación Profesional , </t>
  </si>
  <si>
    <t>Coordinador Académico</t>
  </si>
  <si>
    <t xml:space="preserve"> Empleo y Sistema Nacional de Formación para el Trabajo</t>
  </si>
  <si>
    <t>SARAVENA</t>
  </si>
  <si>
    <t>Textil, Confección, Diseño y Moda - Patronaje</t>
  </si>
  <si>
    <t>"Requisitos academicos: CERTIFICADO DE APTITUD PROFESIONAL ¿ SENA, EN EL ÁREA OCUPACIONAL 52: OCUPACIONES TÉCNICAS Y ESPECIALIZADAS EN ARTE, CULTURA, ESPARCIMIENTO Y DEPORTE. GRUPO 524: DISEÑADORES. SUBGRUPO 5245: PATRONISTAS DE PRODUCTOS DE TELA CUERO Y PIEL. (VER ANEXO C.N.O)ALTERNATIVA 1CERTIFICADO DE TÉCNICO EN EL ÁREA OCUPACIONAL 52:OCUPACIONES TÉCNICAS Y ESPECIALIZADAS EN ARTE, CULTURA, ESPARCIMIENTO Y DEPORTE. GRUPO 524: DISEÑADORES. SUBGRUPO 5245: PATRONISTAS DE PRODUCTOS DE TELA CUERO Y PIEL. (VER ANEXO C.N.O)ALTERNATIVA 2TÍTULO DE TÉCNICO PROFESIONAL EN EL NÚCLEO BÁSICO DE CONOCIMIENTO DE: DISEÑO. (VER ANEXO N.B.C)ALTERNATIVA 3TÍTULO DE TECNÓLOGO EN EL NÚCLEO BÁSICO DE CONOCIMIENTO DE: DISEÑO(VER ANEXO N.B.C)ALTERNATIVA 4TÍTULO PROFESIONAL UNIVERSITARIO EN EL NÚCLEO BÁSICO DE CONOCIMIENTO DE: DISEÑO. (VER ANEXO N.B.C) Experiencia Laboral;CUARENTA Y OCHO (48) MESES DE EXPERIENCIA RELACIONADA DISTRIBUIDA ASÍ: TREINTA Y SEIS (36) MESES DE EXPERIENCIA RELACIONADA CON EL EJERCICIO DEL PATRONAJE PARA LA CONFECCIÓN Y DOCE (12) MESES EN DOCENCIA.ALTERNATIVA 1CUARENTA Y DOS (42) MESES DE EXPERIENCIA RELACIONADA DISTRIBUIDA ASÍ: TREINTA (30) MESES DE EXPERIENCIA RELACIONADA CON EL EJERCICIO DEL PATRONAJE PARA LA CONFECCIÓN Y DOCE (12) MESES EN DOCENCIA.ALTERNATIVA 2TREINTA Y SEIS (36) MESES DE EXPERIENCIA RELACIONADA DISTRIBUIDA ASÍ: VEINTICUATRO (24) MESES DE EXPERIENCIA RELACIONADA CON EL EJERCICIO DEL PATRONAJE PARA LA CONFECCIÓN Y DOCE (12) MESES EN DOCENCIA.ALTERNATIVA 3TREINTA Y SEIS (36) MESES DE EXPERIENCIA RELACIONADA DISTRIBUIDA ASÍ: VEINTICUATRO (24) MESES DE EXPERIENCIA RELACIONADA CON EL EJERCICIO DEL PATRONAJE PARA LA CONFECCIÓN Y DOCE (12) MESES EN DOCENCIA.ALTERNATIVA 4VEINTICUATRO (24) MESES DE EXPERIENCIA RELACIONADA DISTRIBUIDA ASÍ: DOCE (12) MESES DE EXPERIENCIA RELACIONADA CON EL EJERCICIO DEL PATRONAJE PARA LA CONFECCIÓN Y DOCE (12) MESES EN DOCENCIA."</t>
  </si>
  <si>
    <t>SANDRA MILENA GELVEZ</t>
  </si>
  <si>
    <t>JAIME ENRIQUE GONZALEZ IBARRA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</si>
</sst>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 #,##0_-;\-&quot;$&quot;\ * #,##0_-;_-&quot;$&quot;\ * &quot;-&quot;_-;_-@_-"/>
    <numFmt numFmtId="165" formatCode="_(&quot;$&quot;* #,##0.00_);_(&quot;$&quot;* \(#,##0.00\);_(&quot;$&quot;* &quot;-&quot;??_);_(@_)"/>
    <numFmt numFmtId="166" formatCode="_(&quot;$&quot;\ * #,##0_);_(&quot;$&quot;\ * \(#,##0\);_(&quot;$&quot;\ * &quot;-&quot;??_);_(@_)"/>
    <numFmt numFmtId="167" formatCode="_(* #,##0.00_);_(* \(#,##0.00\);_(* &quot;-&quot;??_);_(@_)"/>
    <numFmt numFmtId="168" formatCode="_(* #,##0_);_(* \(#,##0\);_(* &quot;-&quot;??_);_(@_)"/>
    <numFmt numFmtId="169" formatCode="_(&quot;$&quot;\ * #,##0_);_(&quot;$&quot;\ * \(#,##0\);_(&quot;$&quot;\ * &quot;-&quot;_);_(@_)"/>
    <numFmt numFmtId="170" formatCode="_(&quot;$&quot;\ * #,##0.00_);_(&quot;$&quot;\ * \(#,##0.00\);_(&quot;$&quot;\ * &quot;-&quot;??_);_(@_)"/>
  </numFmts>
  <fonts count="18" x14ac:knownFonts="1">
    <font>
      <sz val="10"/>
      <name val="Arial"/>
      <family val="2"/>
    </font>
    <font>
      <sz val="11"/>
      <color theme="1"/>
      <name val="Calibri"/>
      <family val="2"/>
      <scheme val="minor"/>
    </font>
    <font>
      <sz val="10"/>
      <name val="Arial"/>
      <family val="2"/>
    </font>
    <font>
      <sz val="9"/>
      <color theme="1"/>
      <name val="Calibri"/>
      <family val="2"/>
      <scheme val="minor"/>
    </font>
    <font>
      <sz val="12"/>
      <color theme="1"/>
      <name val="Calibri"/>
      <family val="2"/>
      <scheme val="minor"/>
    </font>
    <font>
      <b/>
      <sz val="9"/>
      <name val="Calibri"/>
      <family val="2"/>
      <scheme val="minor"/>
    </font>
    <font>
      <sz val="9"/>
      <name val="Calibri"/>
      <family val="2"/>
      <scheme val="minor"/>
    </font>
    <font>
      <b/>
      <sz val="9"/>
      <color theme="1"/>
      <name val="Calibri"/>
      <family val="2"/>
      <scheme val="minor"/>
    </font>
    <font>
      <b/>
      <sz val="12"/>
      <color theme="1"/>
      <name val="Calibri"/>
      <family val="2"/>
      <scheme val="minor"/>
    </font>
    <font>
      <sz val="9"/>
      <color indexed="8"/>
      <name val="Calibri"/>
      <family val="2"/>
      <scheme val="minor"/>
    </font>
    <font>
      <sz val="12"/>
      <name val="Calibri"/>
      <family val="2"/>
      <scheme val="minor"/>
    </font>
    <font>
      <sz val="9"/>
      <color rgb="FF000000"/>
      <name val="Calibri"/>
      <family val="2"/>
      <scheme val="minor"/>
    </font>
    <font>
      <sz val="9"/>
      <color rgb="FF333333"/>
      <name val="Calibri"/>
      <family val="2"/>
      <scheme val="minor"/>
    </font>
    <font>
      <b/>
      <sz val="9"/>
      <color rgb="FFFF0000"/>
      <name val="Calibri"/>
      <family val="2"/>
      <scheme val="minor"/>
    </font>
    <font>
      <b/>
      <sz val="12"/>
      <color theme="1"/>
      <name val="Arial"/>
      <family val="2"/>
    </font>
    <font>
      <sz val="10"/>
      <color theme="1"/>
      <name val="Calibri"/>
      <family val="2"/>
      <scheme val="minor"/>
    </font>
    <font>
      <sz val="12"/>
      <color theme="1"/>
      <name val="Arial"/>
      <family val="2"/>
    </font>
    <font>
      <sz val="9"/>
      <color theme="1"/>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2" tint="-9.9978637043366805E-2"/>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thin">
        <color indexed="64"/>
      </left>
      <right style="thin">
        <color indexed="64"/>
      </right>
      <top/>
      <bottom style="thin">
        <color indexed="64"/>
      </bottom>
      <diagonal/>
    </border>
    <border>
      <left style="medium">
        <color indexed="64"/>
      </left>
      <right/>
      <top/>
      <bottom/>
      <diagonal/>
    </border>
    <border>
      <left style="thin">
        <color auto="1"/>
      </left>
      <right/>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s>
  <cellStyleXfs count="11">
    <xf numFmtId="0" fontId="0" fillId="0" borderId="0"/>
    <xf numFmtId="165" fontId="2" fillId="0" borderId="0" applyFont="0" applyFill="0" applyBorder="0" applyAlignment="0" applyProtection="0"/>
    <xf numFmtId="9" fontId="2" fillId="0" borderId="0" applyFont="0" applyFill="0" applyBorder="0" applyAlignment="0" applyProtection="0"/>
    <xf numFmtId="0" fontId="2" fillId="0" borderId="0"/>
    <xf numFmtId="167" fontId="2" fillId="0" borderId="0" applyFont="0" applyFill="0" applyBorder="0" applyAlignment="0" applyProtection="0"/>
    <xf numFmtId="164" fontId="1" fillId="0" borderId="0" applyFont="0" applyFill="0" applyBorder="0" applyAlignment="0" applyProtection="0"/>
    <xf numFmtId="0" fontId="2" fillId="0" borderId="0"/>
    <xf numFmtId="0" fontId="1" fillId="0" borderId="0"/>
    <xf numFmtId="0" fontId="2" fillId="0" borderId="0"/>
    <xf numFmtId="0" fontId="1" fillId="0" borderId="0"/>
    <xf numFmtId="170" fontId="1" fillId="0" borderId="0" applyFont="0" applyFill="0" applyBorder="0" applyAlignment="0" applyProtection="0"/>
  </cellStyleXfs>
  <cellXfs count="291">
    <xf numFmtId="0" fontId="0" fillId="0" borderId="0" xfId="0"/>
    <xf numFmtId="0" fontId="3" fillId="2" borderId="0" xfId="0" applyFont="1" applyFill="1" applyAlignment="1">
      <alignment horizontal="center" vertical="center"/>
    </xf>
    <xf numFmtId="0" fontId="3" fillId="0" borderId="0" xfId="0" applyFont="1" applyAlignment="1">
      <alignment horizontal="center" vertical="center"/>
    </xf>
    <xf numFmtId="0" fontId="3" fillId="2" borderId="0" xfId="0" applyFont="1" applyFill="1" applyAlignment="1">
      <alignment horizontal="center"/>
    </xf>
    <xf numFmtId="0" fontId="3" fillId="2" borderId="0" xfId="0" applyFont="1" applyFill="1"/>
    <xf numFmtId="1" fontId="3" fillId="2" borderId="0" xfId="0" applyNumberFormat="1" applyFont="1" applyFill="1"/>
    <xf numFmtId="166" fontId="3" fillId="2" borderId="0" xfId="1" applyNumberFormat="1" applyFont="1" applyFill="1"/>
    <xf numFmtId="166" fontId="3" fillId="2" borderId="0" xfId="1" applyNumberFormat="1" applyFont="1" applyFill="1" applyAlignment="1"/>
    <xf numFmtId="0" fontId="3" fillId="2" borderId="0" xfId="0" applyFont="1" applyFill="1" applyAlignment="1">
      <alignment horizontal="left" vertical="center"/>
    </xf>
    <xf numFmtId="0" fontId="3" fillId="2" borderId="0" xfId="0" applyFont="1" applyFill="1" applyAlignment="1">
      <alignment horizontal="center" vertical="center" wrapText="1"/>
    </xf>
    <xf numFmtId="3" fontId="3" fillId="2" borderId="0" xfId="0" applyNumberFormat="1" applyFont="1" applyFill="1"/>
    <xf numFmtId="0" fontId="4" fillId="2" borderId="0" xfId="0" applyFont="1" applyFill="1" applyAlignment="1">
      <alignment horizontal="center" vertical="center"/>
    </xf>
    <xf numFmtId="168" fontId="5" fillId="2" borderId="0" xfId="4" applyNumberFormat="1" applyFont="1" applyFill="1" applyBorder="1" applyAlignment="1">
      <alignment horizontal="center" vertical="center" wrapText="1"/>
    </xf>
    <xf numFmtId="1" fontId="5" fillId="2" borderId="0" xfId="4" applyNumberFormat="1" applyFont="1" applyFill="1" applyBorder="1" applyAlignment="1">
      <alignment horizontal="center" vertical="center" wrapText="1"/>
    </xf>
    <xf numFmtId="166" fontId="5" fillId="2" borderId="0" xfId="1" applyNumberFormat="1" applyFont="1" applyFill="1" applyBorder="1" applyAlignment="1">
      <alignment horizontal="center" vertical="center" wrapText="1"/>
    </xf>
    <xf numFmtId="166" fontId="5" fillId="2" borderId="0" xfId="1" applyNumberFormat="1" applyFont="1" applyFill="1" applyBorder="1" applyAlignment="1">
      <alignment vertical="center" wrapText="1"/>
    </xf>
    <xf numFmtId="0" fontId="6" fillId="2" borderId="0" xfId="3" applyFont="1" applyFill="1" applyAlignment="1">
      <alignment horizontal="left" vertical="center" wrapText="1"/>
    </xf>
    <xf numFmtId="0" fontId="5" fillId="2" borderId="1" xfId="3" applyFont="1" applyFill="1" applyBorder="1" applyAlignment="1">
      <alignment horizontal="center" vertical="center"/>
    </xf>
    <xf numFmtId="0" fontId="5" fillId="2" borderId="0" xfId="3" applyFont="1" applyFill="1" applyAlignment="1">
      <alignment horizontal="center" vertical="center"/>
    </xf>
    <xf numFmtId="1" fontId="5" fillId="2" borderId="0" xfId="3" applyNumberFormat="1" applyFont="1" applyFill="1" applyAlignment="1">
      <alignment horizontal="center" vertical="center"/>
    </xf>
    <xf numFmtId="166" fontId="5" fillId="2" borderId="0" xfId="1" applyNumberFormat="1" applyFont="1" applyFill="1" applyBorder="1" applyAlignment="1">
      <alignment horizontal="center" vertical="center"/>
    </xf>
    <xf numFmtId="166" fontId="6" fillId="2" borderId="0" xfId="1" applyNumberFormat="1" applyFont="1" applyFill="1" applyBorder="1" applyAlignment="1">
      <alignment horizontal="center" vertical="center" wrapText="1"/>
    </xf>
    <xf numFmtId="0" fontId="6" fillId="2" borderId="0" xfId="3" applyFont="1" applyFill="1" applyAlignment="1">
      <alignment horizontal="center" vertical="center" wrapText="1"/>
    </xf>
    <xf numFmtId="164" fontId="5" fillId="2" borderId="0" xfId="3" applyNumberFormat="1" applyFont="1" applyFill="1" applyAlignment="1">
      <alignment horizontal="center" vertical="center"/>
    </xf>
    <xf numFmtId="0" fontId="6" fillId="2" borderId="1" xfId="3" applyFont="1" applyFill="1" applyBorder="1" applyAlignment="1">
      <alignment horizontal="center" vertical="center"/>
    </xf>
    <xf numFmtId="169" fontId="5" fillId="2" borderId="1" xfId="3" applyNumberFormat="1" applyFont="1" applyFill="1" applyBorder="1" applyAlignment="1">
      <alignment horizontal="center" vertical="center"/>
    </xf>
    <xf numFmtId="166" fontId="5" fillId="2" borderId="4" xfId="1" applyNumberFormat="1" applyFont="1" applyFill="1" applyBorder="1" applyAlignment="1">
      <alignment horizontal="center" vertical="center" wrapText="1"/>
    </xf>
    <xf numFmtId="0" fontId="6" fillId="2" borderId="4" xfId="3" applyFont="1" applyFill="1" applyBorder="1" applyAlignment="1">
      <alignment horizontal="center" vertical="center" wrapText="1"/>
    </xf>
    <xf numFmtId="0" fontId="6" fillId="2" borderId="1" xfId="3" applyFont="1" applyFill="1" applyBorder="1" applyAlignment="1">
      <alignment horizontal="center" vertical="center" wrapText="1"/>
    </xf>
    <xf numFmtId="3" fontId="5" fillId="2" borderId="1" xfId="1" applyNumberFormat="1" applyFont="1" applyFill="1" applyBorder="1" applyAlignment="1">
      <alignment horizontal="center" vertical="center" wrapText="1"/>
    </xf>
    <xf numFmtId="0" fontId="6" fillId="2" borderId="0" xfId="3" applyFont="1" applyFill="1" applyAlignment="1">
      <alignment horizontal="center" vertical="center"/>
    </xf>
    <xf numFmtId="166" fontId="5" fillId="2" borderId="1" xfId="1" applyNumberFormat="1" applyFont="1" applyFill="1" applyBorder="1" applyAlignment="1">
      <alignment horizontal="center" vertical="center" wrapText="1"/>
    </xf>
    <xf numFmtId="168" fontId="5" fillId="2" borderId="1" xfId="4" applyNumberFormat="1" applyFont="1" applyFill="1" applyBorder="1" applyAlignment="1">
      <alignment horizontal="center" vertical="center" wrapText="1"/>
    </xf>
    <xf numFmtId="166" fontId="5" fillId="2" borderId="5" xfId="3" applyNumberFormat="1" applyFont="1" applyFill="1" applyBorder="1" applyAlignment="1">
      <alignment horizontal="center" vertical="center" wrapText="1"/>
    </xf>
    <xf numFmtId="166" fontId="5" fillId="2" borderId="2" xfId="1" applyNumberFormat="1" applyFont="1" applyFill="1" applyBorder="1" applyAlignment="1">
      <alignment horizontal="center" vertical="center" wrapText="1"/>
    </xf>
    <xf numFmtId="0" fontId="6" fillId="2" borderId="5" xfId="3" applyFont="1" applyFill="1" applyBorder="1" applyAlignment="1">
      <alignment horizontal="center" vertical="center" wrapText="1"/>
    </xf>
    <xf numFmtId="9" fontId="5" fillId="2" borderId="5" xfId="2" applyFont="1" applyFill="1" applyBorder="1" applyAlignment="1">
      <alignment horizontal="center" vertical="center" wrapText="1"/>
    </xf>
    <xf numFmtId="166" fontId="5" fillId="2" borderId="5" xfId="1" applyNumberFormat="1" applyFont="1" applyFill="1" applyBorder="1" applyAlignment="1">
      <alignment horizontal="center" vertical="center" wrapText="1"/>
    </xf>
    <xf numFmtId="0" fontId="5" fillId="2" borderId="6" xfId="1" applyNumberFormat="1" applyFont="1" applyFill="1" applyBorder="1" applyAlignment="1">
      <alignment horizontal="center" vertical="center" wrapText="1"/>
    </xf>
    <xf numFmtId="0" fontId="5" fillId="2" borderId="5" xfId="4" applyNumberFormat="1" applyFont="1" applyFill="1" applyBorder="1" applyAlignment="1">
      <alignment horizontal="center" vertical="center" wrapText="1"/>
    </xf>
    <xf numFmtId="0" fontId="5" fillId="2" borderId="1" xfId="3" applyFont="1" applyFill="1" applyBorder="1" applyAlignment="1">
      <alignment horizontal="center" vertical="center" wrapText="1"/>
    </xf>
    <xf numFmtId="0" fontId="6" fillId="3" borderId="1" xfId="3"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center" vertical="center"/>
    </xf>
    <xf numFmtId="1" fontId="6" fillId="3" borderId="1" xfId="3" applyNumberFormat="1" applyFont="1" applyFill="1" applyBorder="1" applyAlignment="1">
      <alignment horizontal="center" vertical="center"/>
    </xf>
    <xf numFmtId="164" fontId="10" fillId="6" borderId="1" xfId="5" applyFont="1" applyFill="1" applyBorder="1" applyAlignment="1">
      <alignment horizontal="center" vertical="center" wrapText="1"/>
    </xf>
    <xf numFmtId="0" fontId="11" fillId="3" borderId="1" xfId="0" applyFont="1" applyFill="1" applyBorder="1" applyAlignment="1">
      <alignment horizontal="center" vertical="center" wrapText="1"/>
    </xf>
    <xf numFmtId="0" fontId="6" fillId="0" borderId="1" xfId="3" applyFont="1" applyBorder="1" applyAlignment="1">
      <alignment horizontal="center" vertical="center" wrapText="1"/>
    </xf>
    <xf numFmtId="0" fontId="12" fillId="0" borderId="1" xfId="7" applyFont="1" applyBorder="1" applyAlignment="1">
      <alignment horizontal="center" vertical="center" wrapText="1"/>
    </xf>
    <xf numFmtId="0" fontId="3" fillId="0" borderId="1" xfId="7" applyFont="1" applyBorder="1" applyAlignment="1">
      <alignment horizontal="center" vertical="center" wrapText="1"/>
    </xf>
    <xf numFmtId="1" fontId="6" fillId="0" borderId="1" xfId="3" applyNumberFormat="1" applyFont="1" applyBorder="1" applyAlignment="1">
      <alignment horizontal="center" vertical="center"/>
    </xf>
    <xf numFmtId="164" fontId="10" fillId="2" borderId="1" xfId="5" applyFont="1" applyFill="1" applyBorder="1" applyAlignment="1">
      <alignment horizontal="center" vertical="center" wrapText="1"/>
    </xf>
    <xf numFmtId="0" fontId="12" fillId="0" borderId="1" xfId="7" applyFont="1" applyBorder="1" applyAlignment="1">
      <alignment horizontal="center" vertical="top" wrapText="1"/>
    </xf>
    <xf numFmtId="0" fontId="3" fillId="0" borderId="1" xfId="7" applyFont="1" applyBorder="1" applyAlignment="1">
      <alignment horizontal="center" vertical="justify" wrapText="1"/>
    </xf>
    <xf numFmtId="0" fontId="6" fillId="3"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6" fillId="0" borderId="1" xfId="8" applyFont="1" applyBorder="1" applyAlignment="1">
      <alignment horizontal="center" vertical="center" wrapText="1"/>
    </xf>
    <xf numFmtId="0" fontId="3" fillId="0" borderId="1" xfId="0" applyFont="1" applyBorder="1" applyAlignment="1">
      <alignment horizontal="center" vertical="center"/>
    </xf>
    <xf numFmtId="0" fontId="6" fillId="8" borderId="1" xfId="3" applyFont="1" applyFill="1" applyBorder="1" applyAlignment="1">
      <alignment horizontal="center" vertical="center" wrapText="1"/>
    </xf>
    <xf numFmtId="0" fontId="6" fillId="8" borderId="1" xfId="0" applyFont="1" applyFill="1" applyBorder="1" applyAlignment="1">
      <alignment horizontal="center" vertical="center" wrapText="1"/>
    </xf>
    <xf numFmtId="0" fontId="6" fillId="8" borderId="1" xfId="8" applyFont="1" applyFill="1" applyBorder="1" applyAlignment="1">
      <alignment horizontal="center" vertical="center" wrapText="1"/>
    </xf>
    <xf numFmtId="0" fontId="6" fillId="8" borderId="1" xfId="0" applyFont="1" applyFill="1" applyBorder="1" applyAlignment="1">
      <alignment horizontal="center" vertical="center"/>
    </xf>
    <xf numFmtId="1" fontId="6" fillId="8" borderId="1" xfId="3" applyNumberFormat="1" applyFont="1" applyFill="1" applyBorder="1" applyAlignment="1">
      <alignment horizontal="center" vertical="center"/>
    </xf>
    <xf numFmtId="164" fontId="10" fillId="8" borderId="1" xfId="5" applyFont="1" applyFill="1" applyBorder="1" applyAlignment="1">
      <alignment horizontal="center" vertical="center" wrapText="1"/>
    </xf>
    <xf numFmtId="0" fontId="3" fillId="8" borderId="0" xfId="0" applyFont="1" applyFill="1"/>
    <xf numFmtId="0" fontId="6" fillId="0" borderId="1" xfId="0" applyFont="1" applyBorder="1" applyAlignment="1">
      <alignment horizontal="center" vertical="center" wrapText="1"/>
    </xf>
    <xf numFmtId="0" fontId="6" fillId="0" borderId="0" xfId="0" applyFont="1"/>
    <xf numFmtId="0" fontId="6" fillId="0" borderId="0" xfId="0" applyFont="1" applyAlignment="1">
      <alignment horizontal="left"/>
    </xf>
    <xf numFmtId="0" fontId="6" fillId="3" borderId="1" xfId="8" applyFont="1" applyFill="1" applyBorder="1" applyAlignment="1">
      <alignment horizontal="center" vertical="center" wrapText="1"/>
    </xf>
    <xf numFmtId="0" fontId="12" fillId="0" borderId="1" xfId="9" applyFont="1" applyBorder="1" applyAlignment="1">
      <alignment horizontal="center" vertical="center" wrapText="1"/>
    </xf>
    <xf numFmtId="0" fontId="3" fillId="0" borderId="1" xfId="9" applyFont="1" applyBorder="1" applyAlignment="1">
      <alignment horizontal="center" vertical="center" wrapText="1"/>
    </xf>
    <xf numFmtId="164" fontId="10" fillId="0" borderId="1" xfId="5" applyFont="1" applyFill="1" applyBorder="1" applyAlignment="1">
      <alignment horizontal="center" vertical="center" wrapText="1"/>
    </xf>
    <xf numFmtId="0" fontId="3" fillId="0" borderId="0" xfId="0" applyFont="1"/>
    <xf numFmtId="0" fontId="12" fillId="0" borderId="1" xfId="9" applyFont="1" applyBorder="1" applyAlignment="1">
      <alignment horizontal="center" vertical="top" wrapText="1"/>
    </xf>
    <xf numFmtId="0" fontId="3" fillId="0" borderId="1" xfId="9" applyFont="1" applyBorder="1" applyAlignment="1">
      <alignment horizontal="center" vertical="justify" wrapText="1"/>
    </xf>
    <xf numFmtId="0" fontId="12" fillId="8" borderId="1" xfId="9" applyFont="1" applyFill="1" applyBorder="1" applyAlignment="1">
      <alignment horizontal="center" vertical="center" wrapText="1"/>
    </xf>
    <xf numFmtId="0" fontId="3" fillId="8" borderId="1" xfId="9" applyFont="1" applyFill="1" applyBorder="1" applyAlignment="1">
      <alignment horizontal="center" vertical="center" wrapText="1"/>
    </xf>
    <xf numFmtId="0" fontId="12" fillId="8" borderId="1" xfId="9" applyFont="1" applyFill="1" applyBorder="1" applyAlignment="1">
      <alignment horizontal="center" vertical="top" wrapText="1"/>
    </xf>
    <xf numFmtId="0" fontId="3" fillId="8" borderId="1" xfId="9" applyFont="1" applyFill="1" applyBorder="1" applyAlignment="1">
      <alignment horizontal="center" vertical="justify" wrapText="1"/>
    </xf>
    <xf numFmtId="164" fontId="3" fillId="2" borderId="0" xfId="0" applyNumberFormat="1" applyFont="1" applyFill="1"/>
    <xf numFmtId="0" fontId="9" fillId="0" borderId="20" xfId="6" applyFont="1" applyBorder="1" applyAlignment="1">
      <alignment vertical="center" wrapText="1"/>
    </xf>
    <xf numFmtId="164" fontId="3" fillId="2" borderId="0" xfId="5" applyFont="1" applyFill="1"/>
    <xf numFmtId="164" fontId="4" fillId="2" borderId="0" xfId="0" applyNumberFormat="1" applyFont="1" applyFill="1" applyAlignment="1">
      <alignment horizontal="center" vertical="center"/>
    </xf>
    <xf numFmtId="0" fontId="14" fillId="2" borderId="0" xfId="0" applyFont="1" applyFill="1" applyAlignment="1">
      <alignment horizontal="center"/>
    </xf>
    <xf numFmtId="0" fontId="15" fillId="2" borderId="0" xfId="0" applyFont="1" applyFill="1" applyAlignment="1">
      <alignment horizontal="center"/>
    </xf>
    <xf numFmtId="0" fontId="14" fillId="2" borderId="0" xfId="0" applyFont="1" applyFill="1"/>
    <xf numFmtId="0" fontId="15" fillId="2" borderId="0" xfId="0" applyFont="1" applyFill="1" applyAlignment="1">
      <alignment horizontal="left"/>
    </xf>
    <xf numFmtId="0" fontId="16" fillId="2" borderId="0" xfId="0" applyFont="1" applyFill="1" applyAlignment="1">
      <alignment horizontal="center"/>
    </xf>
    <xf numFmtId="0" fontId="16" fillId="2" borderId="0" xfId="0" applyFont="1" applyFill="1" applyAlignment="1">
      <alignment horizontal="center" wrapText="1"/>
    </xf>
    <xf numFmtId="165" fontId="4" fillId="2" borderId="0" xfId="1" applyFont="1" applyFill="1" applyAlignment="1">
      <alignment horizontal="center" vertical="center"/>
    </xf>
    <xf numFmtId="0" fontId="16" fillId="2" borderId="0" xfId="0" applyFont="1" applyFill="1"/>
    <xf numFmtId="166" fontId="17" fillId="2" borderId="0" xfId="1" applyNumberFormat="1" applyFont="1" applyFill="1" applyBorder="1" applyAlignment="1">
      <alignment horizontal="center"/>
    </xf>
    <xf numFmtId="0" fontId="16" fillId="2" borderId="0" xfId="0" applyFont="1" applyFill="1" applyAlignment="1">
      <alignment horizontal="center" wrapText="1"/>
    </xf>
    <xf numFmtId="0" fontId="9" fillId="3" borderId="5" xfId="6" applyFont="1" applyFill="1" applyBorder="1" applyAlignment="1">
      <alignment horizontal="center" vertical="center" wrapText="1"/>
    </xf>
    <xf numFmtId="0" fontId="9" fillId="3" borderId="20" xfId="6" applyFont="1" applyFill="1" applyBorder="1" applyAlignment="1">
      <alignment horizontal="center" vertical="center" wrapText="1"/>
    </xf>
    <xf numFmtId="0" fontId="9" fillId="3" borderId="23" xfId="6" applyFont="1" applyFill="1" applyBorder="1" applyAlignment="1">
      <alignment horizontal="center" vertical="center" wrapText="1"/>
    </xf>
    <xf numFmtId="0" fontId="9" fillId="0" borderId="5" xfId="6" applyFont="1" applyBorder="1" applyAlignment="1">
      <alignment horizontal="center" vertical="center" wrapText="1"/>
    </xf>
    <xf numFmtId="0" fontId="9" fillId="0" borderId="20" xfId="6" applyFont="1" applyBorder="1" applyAlignment="1">
      <alignment horizontal="center" vertical="center" wrapText="1"/>
    </xf>
    <xf numFmtId="0" fontId="9" fillId="0" borderId="23" xfId="6" applyFont="1" applyBorder="1" applyAlignment="1">
      <alignment horizontal="center" vertical="center" wrapText="1"/>
    </xf>
    <xf numFmtId="0" fontId="3" fillId="0" borderId="5" xfId="0" applyFont="1" applyBorder="1" applyAlignment="1">
      <alignment horizontal="center" vertical="center"/>
    </xf>
    <xf numFmtId="0" fontId="3" fillId="0" borderId="20" xfId="0" applyFont="1" applyBorder="1" applyAlignment="1">
      <alignment horizontal="center" vertical="center"/>
    </xf>
    <xf numFmtId="0" fontId="3" fillId="0" borderId="23" xfId="0" applyFont="1" applyBorder="1" applyAlignment="1">
      <alignment horizontal="center" vertical="center"/>
    </xf>
    <xf numFmtId="0" fontId="3" fillId="8" borderId="5" xfId="0" applyFont="1" applyFill="1" applyBorder="1" applyAlignment="1">
      <alignment horizontal="center" vertical="center"/>
    </xf>
    <xf numFmtId="0" fontId="3" fillId="8" borderId="20" xfId="0" applyFont="1" applyFill="1" applyBorder="1" applyAlignment="1">
      <alignment horizontal="center" vertical="center"/>
    </xf>
    <xf numFmtId="0" fontId="3" fillId="8" borderId="23" xfId="0" applyFont="1" applyFill="1" applyBorder="1" applyAlignment="1">
      <alignment horizontal="center" vertical="center"/>
    </xf>
    <xf numFmtId="0" fontId="6" fillId="0" borderId="5" xfId="6" applyFont="1" applyBorder="1" applyAlignment="1">
      <alignment horizontal="center" vertical="center" wrapText="1"/>
    </xf>
    <xf numFmtId="0" fontId="6" fillId="0" borderId="20" xfId="6" applyFont="1" applyBorder="1" applyAlignment="1">
      <alignment horizontal="center" vertical="center" wrapText="1"/>
    </xf>
    <xf numFmtId="0" fontId="6" fillId="0" borderId="23" xfId="6" applyFont="1" applyBorder="1" applyAlignment="1">
      <alignment horizontal="center" vertical="center" wrapText="1"/>
    </xf>
    <xf numFmtId="0" fontId="6" fillId="3" borderId="5"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6" fillId="3" borderId="23" xfId="0" applyFont="1" applyFill="1" applyBorder="1" applyAlignment="1">
      <alignment horizontal="center" vertical="center" wrapText="1"/>
    </xf>
    <xf numFmtId="166" fontId="6" fillId="8" borderId="5" xfId="10" applyNumberFormat="1" applyFont="1" applyFill="1" applyBorder="1" applyAlignment="1">
      <alignment horizontal="center" vertical="center"/>
    </xf>
    <xf numFmtId="166" fontId="6" fillId="8" borderId="20" xfId="10" applyNumberFormat="1" applyFont="1" applyFill="1" applyBorder="1" applyAlignment="1">
      <alignment horizontal="center" vertical="center"/>
    </xf>
    <xf numFmtId="166" fontId="6" fillId="8" borderId="31" xfId="10" applyNumberFormat="1" applyFont="1" applyFill="1" applyBorder="1" applyAlignment="1">
      <alignment horizontal="center" vertical="center"/>
    </xf>
    <xf numFmtId="0" fontId="9" fillId="8" borderId="1" xfId="6" applyFont="1" applyFill="1" applyBorder="1" applyAlignment="1">
      <alignment horizontal="center" vertical="center" wrapText="1"/>
    </xf>
    <xf numFmtId="0" fontId="9" fillId="8" borderId="5" xfId="6" applyFont="1" applyFill="1" applyBorder="1" applyAlignment="1">
      <alignment horizontal="center" vertical="center" wrapText="1"/>
    </xf>
    <xf numFmtId="0" fontId="9" fillId="8" borderId="30" xfId="6" applyFont="1" applyFill="1" applyBorder="1" applyAlignment="1">
      <alignment horizontal="center" vertical="center" wrapText="1"/>
    </xf>
    <xf numFmtId="166" fontId="6" fillId="3" borderId="5" xfId="1" applyNumberFormat="1" applyFont="1" applyFill="1" applyBorder="1" applyAlignment="1">
      <alignment horizontal="center" vertical="center" wrapText="1"/>
    </xf>
    <xf numFmtId="166" fontId="6" fillId="3" borderId="20" xfId="1" applyNumberFormat="1" applyFont="1" applyFill="1" applyBorder="1" applyAlignment="1">
      <alignment horizontal="center" vertical="center" wrapText="1"/>
    </xf>
    <xf numFmtId="14" fontId="6" fillId="3" borderId="5" xfId="3" applyNumberFormat="1" applyFont="1" applyFill="1" applyBorder="1" applyAlignment="1">
      <alignment horizontal="center" vertical="center" wrapText="1"/>
    </xf>
    <xf numFmtId="14" fontId="6" fillId="3" borderId="20" xfId="3" applyNumberFormat="1" applyFont="1" applyFill="1" applyBorder="1" applyAlignment="1">
      <alignment horizontal="center" vertical="center" wrapText="1"/>
    </xf>
    <xf numFmtId="164" fontId="6" fillId="0" borderId="1" xfId="5" applyFont="1" applyFill="1" applyBorder="1" applyAlignment="1">
      <alignment horizontal="center" vertical="center" wrapText="1"/>
    </xf>
    <xf numFmtId="164" fontId="6" fillId="8" borderId="1" xfId="5" applyFont="1" applyFill="1" applyBorder="1" applyAlignment="1">
      <alignment horizontal="center" vertical="center" wrapText="1"/>
    </xf>
    <xf numFmtId="0" fontId="6" fillId="8" borderId="1" xfId="5" applyNumberFormat="1" applyFont="1" applyFill="1" applyBorder="1" applyAlignment="1">
      <alignment horizontal="center" vertical="center" wrapText="1"/>
    </xf>
    <xf numFmtId="49" fontId="6" fillId="0" borderId="1" xfId="5" applyNumberFormat="1" applyFont="1" applyFill="1" applyBorder="1" applyAlignment="1">
      <alignment horizontal="center" vertical="center" wrapText="1"/>
    </xf>
    <xf numFmtId="164" fontId="6" fillId="2" borderId="1" xfId="5" applyFont="1" applyFill="1" applyBorder="1" applyAlignment="1">
      <alignment horizontal="center" vertical="center" wrapText="1"/>
    </xf>
    <xf numFmtId="0" fontId="3" fillId="0" borderId="20" xfId="0" applyFont="1" applyBorder="1" applyAlignment="1">
      <alignment horizontal="center" vertical="center" wrapText="1"/>
    </xf>
    <xf numFmtId="0" fontId="3" fillId="0" borderId="23" xfId="0" applyFont="1" applyBorder="1" applyAlignment="1">
      <alignment horizontal="center" vertical="center" wrapText="1"/>
    </xf>
    <xf numFmtId="166" fontId="6" fillId="0" borderId="20" xfId="0" applyNumberFormat="1" applyFont="1" applyBorder="1" applyAlignment="1">
      <alignment horizontal="center" vertical="center"/>
    </xf>
    <xf numFmtId="166" fontId="6" fillId="0" borderId="23" xfId="0" applyNumberFormat="1" applyFont="1" applyBorder="1" applyAlignment="1">
      <alignment horizontal="center" vertical="center"/>
    </xf>
    <xf numFmtId="3" fontId="6" fillId="0" borderId="20" xfId="5" applyNumberFormat="1" applyFont="1" applyFill="1" applyBorder="1" applyAlignment="1">
      <alignment horizontal="center" vertical="center"/>
    </xf>
    <xf numFmtId="3" fontId="6" fillId="0" borderId="23" xfId="5" applyNumberFormat="1" applyFont="1" applyFill="1" applyBorder="1" applyAlignment="1">
      <alignment horizontal="center" vertical="center"/>
    </xf>
    <xf numFmtId="0" fontId="3" fillId="4" borderId="20" xfId="0" applyFont="1" applyFill="1" applyBorder="1" applyAlignment="1">
      <alignment horizontal="center" vertical="center" wrapText="1"/>
    </xf>
    <xf numFmtId="0" fontId="3" fillId="4" borderId="23" xfId="0" applyFont="1" applyFill="1" applyBorder="1" applyAlignment="1">
      <alignment horizontal="center" vertical="center" wrapText="1"/>
    </xf>
    <xf numFmtId="0" fontId="6" fillId="0" borderId="13" xfId="3" applyFont="1" applyBorder="1" applyAlignment="1">
      <alignment horizontal="center" vertical="center" wrapText="1"/>
    </xf>
    <xf numFmtId="0" fontId="6" fillId="0" borderId="16" xfId="3" applyFont="1" applyBorder="1" applyAlignment="1">
      <alignment horizontal="center" vertical="center" wrapText="1"/>
    </xf>
    <xf numFmtId="0" fontId="6" fillId="0" borderId="1" xfId="3" applyFont="1" applyBorder="1" applyAlignment="1">
      <alignment horizontal="center" vertical="center" wrapText="1"/>
    </xf>
    <xf numFmtId="0" fontId="6" fillId="0" borderId="5" xfId="3" applyFont="1" applyBorder="1" applyAlignment="1">
      <alignment horizontal="center" vertical="center" wrapText="1"/>
    </xf>
    <xf numFmtId="1" fontId="6" fillId="0" borderId="1" xfId="3" applyNumberFormat="1" applyFont="1" applyBorder="1" applyAlignment="1">
      <alignment horizontal="center" vertical="center"/>
    </xf>
    <xf numFmtId="1" fontId="6" fillId="0" borderId="5" xfId="3" applyNumberFormat="1" applyFont="1" applyBorder="1" applyAlignment="1">
      <alignment horizontal="center" vertical="center"/>
    </xf>
    <xf numFmtId="14" fontId="6" fillId="0" borderId="5" xfId="3" applyNumberFormat="1" applyFont="1" applyBorder="1" applyAlignment="1">
      <alignment horizontal="center" vertical="center" wrapText="1"/>
    </xf>
    <xf numFmtId="14" fontId="6" fillId="0" borderId="20" xfId="3" applyNumberFormat="1" applyFont="1" applyBorder="1" applyAlignment="1">
      <alignment horizontal="center" vertical="center" wrapText="1"/>
    </xf>
    <xf numFmtId="14" fontId="6" fillId="0" borderId="23" xfId="3" applyNumberFormat="1" applyFont="1" applyBorder="1" applyAlignment="1">
      <alignment horizontal="center" vertical="center" wrapText="1"/>
    </xf>
    <xf numFmtId="166" fontId="6" fillId="0" borderId="1" xfId="1" applyNumberFormat="1" applyFont="1" applyFill="1" applyBorder="1" applyAlignment="1">
      <alignment horizontal="center" vertical="center" wrapText="1"/>
    </xf>
    <xf numFmtId="166" fontId="6" fillId="0" borderId="20" xfId="10" applyNumberFormat="1" applyFont="1" applyFill="1" applyBorder="1" applyAlignment="1">
      <alignment horizontal="center" vertical="center"/>
    </xf>
    <xf numFmtId="166" fontId="6" fillId="0" borderId="23" xfId="10" applyNumberFormat="1" applyFont="1" applyFill="1" applyBorder="1" applyAlignment="1">
      <alignment horizontal="center" vertical="center"/>
    </xf>
    <xf numFmtId="0" fontId="3" fillId="4" borderId="14" xfId="0" applyFont="1" applyFill="1" applyBorder="1" applyAlignment="1">
      <alignment horizontal="center" vertical="center" wrapText="1"/>
    </xf>
    <xf numFmtId="0" fontId="3" fillId="4" borderId="26"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6" fillId="8" borderId="3" xfId="0" applyFont="1" applyFill="1" applyBorder="1" applyAlignment="1">
      <alignment horizontal="center" vertical="center"/>
    </xf>
    <xf numFmtId="0" fontId="6" fillId="8" borderId="1" xfId="0" applyFont="1" applyFill="1" applyBorder="1" applyAlignment="1">
      <alignment horizontal="center" vertical="center"/>
    </xf>
    <xf numFmtId="166" fontId="6" fillId="8" borderId="1" xfId="0" applyNumberFormat="1" applyFont="1" applyFill="1" applyBorder="1" applyAlignment="1">
      <alignment horizontal="center" vertical="center"/>
    </xf>
    <xf numFmtId="3" fontId="6" fillId="8" borderId="1" xfId="5" applyNumberFormat="1" applyFont="1" applyFill="1" applyBorder="1" applyAlignment="1">
      <alignment horizontal="center" vertical="center"/>
    </xf>
    <xf numFmtId="0" fontId="3" fillId="8" borderId="1" xfId="0" applyFont="1" applyFill="1" applyBorder="1" applyAlignment="1">
      <alignment horizontal="center" vertical="center"/>
    </xf>
    <xf numFmtId="0" fontId="3" fillId="8" borderId="30" xfId="0" applyFont="1" applyFill="1" applyBorder="1" applyAlignment="1">
      <alignment horizontal="center" vertical="center"/>
    </xf>
    <xf numFmtId="0" fontId="3" fillId="8" borderId="1" xfId="0" applyFont="1" applyFill="1" applyBorder="1" applyAlignment="1">
      <alignment horizontal="center"/>
    </xf>
    <xf numFmtId="0" fontId="3" fillId="8" borderId="5" xfId="0" applyFont="1" applyFill="1" applyBorder="1" applyAlignment="1">
      <alignment horizontal="center"/>
    </xf>
    <xf numFmtId="0" fontId="3" fillId="8" borderId="30" xfId="0" applyFont="1" applyFill="1" applyBorder="1" applyAlignment="1">
      <alignment horizontal="center"/>
    </xf>
    <xf numFmtId="0" fontId="3" fillId="8" borderId="5" xfId="0" applyFont="1" applyFill="1" applyBorder="1" applyAlignment="1">
      <alignment horizontal="center" vertical="center" wrapText="1"/>
    </xf>
    <xf numFmtId="0" fontId="3" fillId="8" borderId="20" xfId="0" applyFont="1" applyFill="1" applyBorder="1" applyAlignment="1">
      <alignment horizontal="center" vertical="center" wrapText="1"/>
    </xf>
    <xf numFmtId="0" fontId="3" fillId="8" borderId="31" xfId="0" applyFont="1" applyFill="1" applyBorder="1" applyAlignment="1">
      <alignment horizontal="center" vertical="center" wrapText="1"/>
    </xf>
    <xf numFmtId="0" fontId="3" fillId="8" borderId="1" xfId="0" applyFont="1" applyFill="1" applyBorder="1" applyAlignment="1">
      <alignment horizontal="center" vertical="center" wrapText="1"/>
    </xf>
    <xf numFmtId="0" fontId="3" fillId="8" borderId="30" xfId="0" applyFont="1" applyFill="1" applyBorder="1" applyAlignment="1">
      <alignment horizontal="center" vertical="center" wrapText="1"/>
    </xf>
    <xf numFmtId="0" fontId="13" fillId="8" borderId="1" xfId="0" applyFont="1" applyFill="1" applyBorder="1" applyAlignment="1">
      <alignment horizontal="center" vertical="center" wrapText="1"/>
    </xf>
    <xf numFmtId="0" fontId="13" fillId="8" borderId="5" xfId="0" applyFont="1" applyFill="1" applyBorder="1" applyAlignment="1">
      <alignment horizontal="center" vertical="center" wrapText="1"/>
    </xf>
    <xf numFmtId="0" fontId="13" fillId="8" borderId="30" xfId="0" applyFont="1" applyFill="1" applyBorder="1" applyAlignment="1">
      <alignment horizontal="center" vertical="center" wrapText="1"/>
    </xf>
    <xf numFmtId="0" fontId="6" fillId="8" borderId="13" xfId="3" applyFont="1" applyFill="1" applyBorder="1" applyAlignment="1">
      <alignment horizontal="center" vertical="center" wrapText="1"/>
    </xf>
    <xf numFmtId="0" fontId="6" fillId="8" borderId="16" xfId="3" applyFont="1" applyFill="1" applyBorder="1" applyAlignment="1">
      <alignment horizontal="center" vertical="center" wrapText="1"/>
    </xf>
    <xf numFmtId="0" fontId="6" fillId="8" borderId="29" xfId="3" applyFont="1" applyFill="1" applyBorder="1" applyAlignment="1">
      <alignment horizontal="center" vertical="center" wrapText="1"/>
    </xf>
    <xf numFmtId="0" fontId="6" fillId="8" borderId="1" xfId="3" applyFont="1" applyFill="1" applyBorder="1" applyAlignment="1">
      <alignment horizontal="center" vertical="center" wrapText="1"/>
    </xf>
    <xf numFmtId="0" fontId="6" fillId="8" borderId="5" xfId="3" applyFont="1" applyFill="1" applyBorder="1" applyAlignment="1">
      <alignment horizontal="center" vertical="center" wrapText="1"/>
    </xf>
    <xf numFmtId="0" fontId="6" fillId="8" borderId="30" xfId="3" applyFont="1" applyFill="1" applyBorder="1" applyAlignment="1">
      <alignment horizontal="center" vertical="center" wrapText="1"/>
    </xf>
    <xf numFmtId="1" fontId="6" fillId="8" borderId="1" xfId="3" applyNumberFormat="1" applyFont="1" applyFill="1" applyBorder="1" applyAlignment="1">
      <alignment horizontal="center" vertical="center"/>
    </xf>
    <xf numFmtId="1" fontId="6" fillId="8" borderId="5" xfId="3" applyNumberFormat="1" applyFont="1" applyFill="1" applyBorder="1" applyAlignment="1">
      <alignment horizontal="center" vertical="center"/>
    </xf>
    <xf numFmtId="1" fontId="6" fillId="8" borderId="30" xfId="3" applyNumberFormat="1" applyFont="1" applyFill="1" applyBorder="1" applyAlignment="1">
      <alignment horizontal="center" vertical="center"/>
    </xf>
    <xf numFmtId="14" fontId="6" fillId="8" borderId="5" xfId="3" applyNumberFormat="1" applyFont="1" applyFill="1" applyBorder="1" applyAlignment="1">
      <alignment horizontal="center" vertical="center" wrapText="1"/>
    </xf>
    <xf numFmtId="14" fontId="6" fillId="8" borderId="20" xfId="3" applyNumberFormat="1" applyFont="1" applyFill="1" applyBorder="1" applyAlignment="1">
      <alignment horizontal="center" vertical="center" wrapText="1"/>
    </xf>
    <xf numFmtId="14" fontId="6" fillId="8" borderId="23" xfId="3" applyNumberFormat="1" applyFont="1" applyFill="1" applyBorder="1" applyAlignment="1">
      <alignment horizontal="center" vertical="center" wrapText="1"/>
    </xf>
    <xf numFmtId="166" fontId="6" fillId="8" borderId="1" xfId="1" applyNumberFormat="1" applyFont="1" applyFill="1" applyBorder="1" applyAlignment="1">
      <alignment horizontal="center" vertical="center" wrapText="1"/>
    </xf>
    <xf numFmtId="0" fontId="9" fillId="8" borderId="20" xfId="6" applyFont="1" applyFill="1" applyBorder="1" applyAlignment="1">
      <alignment horizontal="center" vertical="center" wrapText="1"/>
    </xf>
    <xf numFmtId="0" fontId="9" fillId="8" borderId="23" xfId="6" applyFont="1" applyFill="1" applyBorder="1" applyAlignment="1">
      <alignment horizontal="center" vertical="center" wrapText="1"/>
    </xf>
    <xf numFmtId="0" fontId="6" fillId="3" borderId="26" xfId="0" applyFont="1" applyFill="1" applyBorder="1" applyAlignment="1">
      <alignment horizontal="center" vertical="center"/>
    </xf>
    <xf numFmtId="0" fontId="6" fillId="3" borderId="21" xfId="0" applyFont="1" applyFill="1" applyBorder="1" applyAlignment="1">
      <alignment horizontal="center" vertical="center"/>
    </xf>
    <xf numFmtId="0" fontId="6" fillId="0" borderId="27" xfId="0" applyFont="1" applyBorder="1" applyAlignment="1">
      <alignment horizontal="center" vertical="center"/>
    </xf>
    <xf numFmtId="0" fontId="6" fillId="0" borderId="24" xfId="0" applyFont="1" applyBorder="1" applyAlignment="1">
      <alignment horizontal="center" vertical="center"/>
    </xf>
    <xf numFmtId="0" fontId="6" fillId="0" borderId="28" xfId="0" applyFont="1" applyBorder="1" applyAlignment="1">
      <alignment horizontal="center" vertical="center"/>
    </xf>
    <xf numFmtId="0" fontId="6" fillId="0" borderId="25" xfId="0" applyFont="1" applyBorder="1" applyAlignment="1">
      <alignment horizontal="center" vertical="center"/>
    </xf>
    <xf numFmtId="0" fontId="6" fillId="0" borderId="5" xfId="0" applyFont="1" applyBorder="1" applyAlignment="1">
      <alignment horizontal="center" vertical="center"/>
    </xf>
    <xf numFmtId="0" fontId="6" fillId="0" borderId="20" xfId="0" applyFont="1" applyBorder="1" applyAlignment="1">
      <alignment horizontal="center" vertical="center"/>
    </xf>
    <xf numFmtId="0" fontId="6" fillId="0" borderId="23" xfId="0" applyFont="1" applyBorder="1" applyAlignment="1">
      <alignment horizontal="center" vertical="center"/>
    </xf>
    <xf numFmtId="166" fontId="6" fillId="0" borderId="28" xfId="0" applyNumberFormat="1" applyFont="1" applyBorder="1" applyAlignment="1">
      <alignment horizontal="center" vertical="center"/>
    </xf>
    <xf numFmtId="3" fontId="6" fillId="0" borderId="28" xfId="0" applyNumberFormat="1" applyFont="1" applyBorder="1" applyAlignment="1">
      <alignment horizontal="center" vertical="center"/>
    </xf>
    <xf numFmtId="3" fontId="6" fillId="0" borderId="25" xfId="0" applyNumberFormat="1" applyFont="1" applyBorder="1" applyAlignment="1">
      <alignment horizontal="center" vertical="center"/>
    </xf>
    <xf numFmtId="0" fontId="6" fillId="3" borderId="5" xfId="0" applyFont="1" applyFill="1" applyBorder="1" applyAlignment="1">
      <alignment horizontal="center" vertical="center"/>
    </xf>
    <xf numFmtId="0" fontId="6" fillId="3" borderId="20" xfId="0" applyFont="1" applyFill="1" applyBorder="1" applyAlignment="1">
      <alignment horizontal="center" vertical="center"/>
    </xf>
    <xf numFmtId="0" fontId="5" fillId="3" borderId="5" xfId="0" applyFont="1" applyFill="1" applyBorder="1" applyAlignment="1">
      <alignment horizontal="center" vertical="center" wrapText="1"/>
    </xf>
    <xf numFmtId="0" fontId="5" fillId="3" borderId="20" xfId="0" applyFont="1" applyFill="1" applyBorder="1" applyAlignment="1">
      <alignment horizontal="center" vertical="center" wrapText="1"/>
    </xf>
    <xf numFmtId="0" fontId="6" fillId="3" borderId="23" xfId="0" applyFont="1" applyFill="1" applyBorder="1" applyAlignment="1">
      <alignment horizontal="center" vertical="center"/>
    </xf>
    <xf numFmtId="0" fontId="6" fillId="3" borderId="16" xfId="8" applyFont="1" applyFill="1" applyBorder="1" applyAlignment="1">
      <alignment horizontal="center" vertical="center" wrapText="1"/>
    </xf>
    <xf numFmtId="0" fontId="6" fillId="3" borderId="19" xfId="8" applyFont="1" applyFill="1" applyBorder="1" applyAlignment="1">
      <alignment horizontal="center" vertical="center" wrapText="1"/>
    </xf>
    <xf numFmtId="0" fontId="6" fillId="3" borderId="5" xfId="8" applyFont="1" applyFill="1" applyBorder="1" applyAlignment="1">
      <alignment horizontal="center" vertical="center" wrapText="1"/>
    </xf>
    <xf numFmtId="0" fontId="6" fillId="3" borderId="20" xfId="8" applyFont="1" applyFill="1" applyBorder="1" applyAlignment="1">
      <alignment horizontal="center" vertical="center" wrapText="1"/>
    </xf>
    <xf numFmtId="1" fontId="6" fillId="3" borderId="5" xfId="3" applyNumberFormat="1" applyFont="1" applyFill="1" applyBorder="1" applyAlignment="1">
      <alignment horizontal="center" vertical="center"/>
    </xf>
    <xf numFmtId="1" fontId="6" fillId="3" borderId="20" xfId="3" applyNumberFormat="1" applyFont="1" applyFill="1" applyBorder="1" applyAlignment="1">
      <alignment horizontal="center" vertical="center"/>
    </xf>
    <xf numFmtId="14" fontId="6" fillId="3" borderId="23" xfId="3" applyNumberFormat="1" applyFont="1" applyFill="1" applyBorder="1" applyAlignment="1">
      <alignment horizontal="center" vertical="center" wrapText="1"/>
    </xf>
    <xf numFmtId="0" fontId="5" fillId="2" borderId="14" xfId="0" applyFont="1" applyFill="1" applyBorder="1" applyAlignment="1">
      <alignment horizontal="center" vertical="center" wrapText="1"/>
    </xf>
    <xf numFmtId="0" fontId="6" fillId="0" borderId="3" xfId="0" applyFont="1" applyBorder="1" applyAlignment="1">
      <alignment horizontal="center" vertical="center"/>
    </xf>
    <xf numFmtId="0" fontId="6" fillId="0" borderId="1" xfId="0" applyFont="1" applyBorder="1" applyAlignment="1">
      <alignment horizontal="center" vertical="center"/>
    </xf>
    <xf numFmtId="166" fontId="6" fillId="0" borderId="1" xfId="0" applyNumberFormat="1" applyFont="1" applyBorder="1" applyAlignment="1">
      <alignment horizontal="center" vertical="center"/>
    </xf>
    <xf numFmtId="3" fontId="6" fillId="0" borderId="1" xfId="5" applyNumberFormat="1" applyFont="1" applyFill="1" applyBorder="1" applyAlignment="1">
      <alignment horizontal="center" vertical="center"/>
    </xf>
    <xf numFmtId="0" fontId="5" fillId="2"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1" fontId="6" fillId="0" borderId="20" xfId="3" applyNumberFormat="1" applyFont="1" applyBorder="1" applyAlignment="1">
      <alignment horizontal="center" vertical="center"/>
    </xf>
    <xf numFmtId="14" fontId="5" fillId="0" borderId="5" xfId="3" applyNumberFormat="1" applyFont="1" applyBorder="1" applyAlignment="1">
      <alignment horizontal="center" vertical="center" wrapText="1"/>
    </xf>
    <xf numFmtId="14" fontId="5" fillId="0" borderId="20" xfId="3" applyNumberFormat="1" applyFont="1" applyBorder="1" applyAlignment="1">
      <alignment horizontal="center" vertical="center" wrapText="1"/>
    </xf>
    <xf numFmtId="14" fontId="5" fillId="0" borderId="23" xfId="3" applyNumberFormat="1" applyFont="1" applyBorder="1" applyAlignment="1">
      <alignment horizontal="center" vertical="center" wrapText="1"/>
    </xf>
    <xf numFmtId="0" fontId="3" fillId="8" borderId="3" xfId="0" applyFont="1" applyFill="1" applyBorder="1" applyAlignment="1">
      <alignment horizontal="center" vertical="center"/>
    </xf>
    <xf numFmtId="3" fontId="3" fillId="8" borderId="1" xfId="0" applyNumberFormat="1" applyFont="1" applyFill="1" applyBorder="1" applyAlignment="1">
      <alignment horizontal="center" vertical="center"/>
    </xf>
    <xf numFmtId="0" fontId="7" fillId="8" borderId="1" xfId="0" applyFont="1" applyFill="1" applyBorder="1" applyAlignment="1">
      <alignment horizontal="center" vertical="center" wrapText="1"/>
    </xf>
    <xf numFmtId="0" fontId="6" fillId="7" borderId="13" xfId="3" applyFont="1" applyFill="1" applyBorder="1" applyAlignment="1">
      <alignment horizontal="center" vertical="center" wrapText="1"/>
    </xf>
    <xf numFmtId="0" fontId="6" fillId="8" borderId="1" xfId="8" applyFont="1" applyFill="1" applyBorder="1" applyAlignment="1">
      <alignment horizontal="center" vertical="center" wrapText="1"/>
    </xf>
    <xf numFmtId="14" fontId="5" fillId="8" borderId="5" xfId="3" applyNumberFormat="1" applyFont="1" applyFill="1" applyBorder="1" applyAlignment="1">
      <alignment horizontal="center" vertical="center" wrapText="1"/>
    </xf>
    <xf numFmtId="14" fontId="5" fillId="8" borderId="20" xfId="3" applyNumberFormat="1" applyFont="1" applyFill="1" applyBorder="1" applyAlignment="1">
      <alignment horizontal="center" vertical="center" wrapText="1"/>
    </xf>
    <xf numFmtId="14" fontId="5" fillId="8" borderId="23" xfId="3" applyNumberFormat="1"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6" fillId="0" borderId="1" xfId="8" applyFont="1" applyBorder="1" applyAlignment="1">
      <alignment horizontal="center" vertical="center" wrapText="1"/>
    </xf>
    <xf numFmtId="0" fontId="3" fillId="4" borderId="5" xfId="0" applyFont="1" applyFill="1" applyBorder="1" applyAlignment="1">
      <alignment horizontal="center" vertical="center" wrapText="1"/>
    </xf>
    <xf numFmtId="3" fontId="3" fillId="2" borderId="1" xfId="0" applyNumberFormat="1"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20" xfId="0" applyFont="1" applyFill="1" applyBorder="1" applyAlignment="1">
      <alignment horizontal="center" vertical="center" wrapText="1"/>
    </xf>
    <xf numFmtId="0" fontId="6" fillId="2" borderId="1" xfId="3"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20" xfId="0" applyFont="1" applyFill="1" applyBorder="1" applyAlignment="1">
      <alignment horizontal="center" vertical="center" wrapText="1"/>
    </xf>
    <xf numFmtId="14" fontId="6" fillId="2" borderId="1" xfId="3" applyNumberFormat="1" applyFont="1" applyFill="1" applyBorder="1" applyAlignment="1">
      <alignment horizontal="center" vertical="center" wrapText="1"/>
    </xf>
    <xf numFmtId="3" fontId="3" fillId="5" borderId="11" xfId="0" applyNumberFormat="1" applyFont="1" applyFill="1" applyBorder="1" applyAlignment="1">
      <alignment horizontal="center" vertical="center" wrapText="1"/>
    </xf>
    <xf numFmtId="3" fontId="3" fillId="5" borderId="10" xfId="0" applyNumberFormat="1"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22"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21" xfId="0" applyFont="1" applyFill="1" applyBorder="1" applyAlignment="1">
      <alignment horizontal="center" vertical="center" wrapText="1"/>
    </xf>
    <xf numFmtId="3" fontId="3" fillId="5" borderId="17" xfId="0" applyNumberFormat="1" applyFont="1" applyFill="1" applyBorder="1" applyAlignment="1">
      <alignment horizontal="center" vertical="center" wrapText="1"/>
    </xf>
    <xf numFmtId="3" fontId="3" fillId="5" borderId="21" xfId="0" applyNumberFormat="1" applyFont="1" applyFill="1" applyBorder="1" applyAlignment="1">
      <alignment horizontal="center" vertical="center" wrapText="1"/>
    </xf>
    <xf numFmtId="0" fontId="3" fillId="5" borderId="11"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3" borderId="5" xfId="0" applyFont="1" applyFill="1" applyBorder="1" applyAlignment="1">
      <alignment horizontal="center" vertical="center" wrapText="1"/>
    </xf>
    <xf numFmtId="0" fontId="3" fillId="3" borderId="20" xfId="0" applyFont="1" applyFill="1" applyBorder="1" applyAlignment="1">
      <alignment horizontal="center" vertical="center" wrapText="1"/>
    </xf>
    <xf numFmtId="164" fontId="6" fillId="3" borderId="5" xfId="5" applyFont="1" applyFill="1" applyBorder="1" applyAlignment="1">
      <alignment horizontal="center" vertical="center" wrapText="1"/>
    </xf>
    <xf numFmtId="164" fontId="6" fillId="3" borderId="20" xfId="5" applyFont="1" applyFill="1" applyBorder="1" applyAlignment="1">
      <alignment horizontal="center" vertical="center" wrapText="1"/>
    </xf>
    <xf numFmtId="49" fontId="6" fillId="3" borderId="5" xfId="5" applyNumberFormat="1" applyFont="1" applyFill="1" applyBorder="1" applyAlignment="1">
      <alignment horizontal="center" vertical="center" wrapText="1"/>
    </xf>
    <xf numFmtId="49" fontId="6" fillId="3" borderId="20" xfId="5" applyNumberFormat="1"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6" fillId="3" borderId="16" xfId="3" applyFont="1" applyFill="1" applyBorder="1" applyAlignment="1">
      <alignment horizontal="center" vertical="center" wrapText="1"/>
    </xf>
    <xf numFmtId="0" fontId="6" fillId="3" borderId="19" xfId="3" applyFont="1" applyFill="1" applyBorder="1" applyAlignment="1">
      <alignment horizontal="center" vertical="center" wrapText="1"/>
    </xf>
    <xf numFmtId="0" fontId="6" fillId="3" borderId="5" xfId="3" applyFont="1" applyFill="1" applyBorder="1" applyAlignment="1">
      <alignment horizontal="center" vertical="center" wrapText="1"/>
    </xf>
    <xf numFmtId="0" fontId="6" fillId="3" borderId="20" xfId="3"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9" xfId="0" applyFont="1" applyFill="1" applyBorder="1" applyAlignment="1">
      <alignment horizontal="center" vertical="center" wrapText="1"/>
    </xf>
    <xf numFmtId="168" fontId="5" fillId="2" borderId="8" xfId="4" applyNumberFormat="1" applyFont="1" applyFill="1" applyBorder="1" applyAlignment="1">
      <alignment horizontal="center" vertical="center" wrapText="1"/>
    </xf>
    <xf numFmtId="168" fontId="5" fillId="2" borderId="1" xfId="4" applyNumberFormat="1"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2" borderId="1" xfId="0" applyFont="1" applyFill="1" applyBorder="1" applyAlignment="1">
      <alignment horizontal="center" vertical="center" wrapText="1"/>
    </xf>
    <xf numFmtId="166" fontId="5" fillId="2" borderId="8" xfId="1" applyNumberFormat="1" applyFont="1" applyFill="1" applyBorder="1" applyAlignment="1">
      <alignment horizontal="center" vertical="center" wrapText="1"/>
    </xf>
    <xf numFmtId="166" fontId="5" fillId="2" borderId="1" xfId="1" applyNumberFormat="1" applyFont="1" applyFill="1" applyBorder="1" applyAlignment="1">
      <alignment horizontal="center" vertical="center" wrapText="1"/>
    </xf>
    <xf numFmtId="0" fontId="7" fillId="2" borderId="1" xfId="0" applyFont="1" applyFill="1" applyBorder="1" applyAlignment="1">
      <alignment horizontal="center"/>
    </xf>
    <xf numFmtId="0" fontId="5" fillId="2" borderId="7" xfId="3" applyFont="1" applyFill="1" applyBorder="1" applyAlignment="1">
      <alignment horizontal="center" vertical="center" wrapText="1"/>
    </xf>
    <xf numFmtId="0" fontId="5" fillId="2" borderId="13" xfId="3" applyFont="1" applyFill="1" applyBorder="1" applyAlignment="1">
      <alignment horizontal="center" vertical="center" wrapText="1"/>
    </xf>
    <xf numFmtId="0" fontId="5" fillId="0" borderId="8" xfId="3" applyFont="1" applyBorder="1" applyAlignment="1">
      <alignment horizontal="center" vertical="center" wrapText="1"/>
    </xf>
    <xf numFmtId="0" fontId="5" fillId="0" borderId="1" xfId="3" applyFont="1" applyBorder="1" applyAlignment="1">
      <alignment horizontal="center" vertical="center" wrapText="1"/>
    </xf>
    <xf numFmtId="0" fontId="5" fillId="2" borderId="8" xfId="3" applyFont="1" applyFill="1" applyBorder="1" applyAlignment="1">
      <alignment horizontal="center" vertical="center" wrapText="1"/>
    </xf>
    <xf numFmtId="0" fontId="5" fillId="2" borderId="1" xfId="3" applyFont="1" applyFill="1" applyBorder="1" applyAlignment="1">
      <alignment horizontal="center" vertical="center" wrapText="1"/>
    </xf>
    <xf numFmtId="0" fontId="7" fillId="2" borderId="8" xfId="0" applyFont="1" applyFill="1" applyBorder="1" applyAlignment="1">
      <alignment horizontal="center" vertical="center"/>
    </xf>
    <xf numFmtId="0" fontId="7" fillId="2" borderId="1" xfId="0" applyFont="1" applyFill="1" applyBorder="1" applyAlignment="1">
      <alignment horizontal="center" vertical="center"/>
    </xf>
    <xf numFmtId="1" fontId="5" fillId="2" borderId="8" xfId="3" applyNumberFormat="1" applyFont="1" applyFill="1" applyBorder="1" applyAlignment="1">
      <alignment horizontal="center" vertical="center" wrapText="1"/>
    </xf>
    <xf numFmtId="1" fontId="5" fillId="2" borderId="1" xfId="3" applyNumberFormat="1" applyFont="1" applyFill="1" applyBorder="1" applyAlignment="1">
      <alignment horizontal="center" vertical="center" wrapText="1"/>
    </xf>
    <xf numFmtId="0" fontId="5" fillId="2" borderId="0" xfId="3" applyFont="1" applyFill="1" applyAlignment="1">
      <alignment horizontal="center" vertical="center"/>
    </xf>
    <xf numFmtId="0" fontId="5" fillId="2" borderId="0" xfId="3" applyFont="1" applyFill="1" applyAlignment="1">
      <alignment horizontal="left" vertical="center"/>
    </xf>
    <xf numFmtId="0" fontId="5" fillId="2" borderId="0" xfId="3" applyFont="1" applyFill="1" applyAlignment="1">
      <alignment horizontal="center"/>
    </xf>
    <xf numFmtId="0" fontId="5" fillId="2" borderId="0" xfId="3" applyFont="1" applyFill="1" applyAlignment="1">
      <alignment horizontal="left"/>
    </xf>
    <xf numFmtId="0" fontId="5" fillId="2" borderId="2" xfId="3" applyFont="1" applyFill="1" applyBorder="1" applyAlignment="1">
      <alignment horizontal="center" vertical="center"/>
    </xf>
    <xf numFmtId="0" fontId="5" fillId="2" borderId="3" xfId="3" applyFont="1" applyFill="1" applyBorder="1" applyAlignment="1">
      <alignment horizontal="center" vertical="center"/>
    </xf>
    <xf numFmtId="0" fontId="5" fillId="2" borderId="1" xfId="3" applyFont="1" applyFill="1" applyBorder="1" applyAlignment="1">
      <alignment horizontal="center" vertical="center"/>
    </xf>
  </cellXfs>
  <cellStyles count="11">
    <cellStyle name="Millares 10" xfId="4" xr:uid="{92933048-64EE-45C8-85FF-93383B621F76}"/>
    <cellStyle name="Moneda" xfId="1" builtinId="4"/>
    <cellStyle name="Moneda [0] 3 2 4 2" xfId="5" xr:uid="{9D19F9EC-A394-43A6-AFB2-C0D4D32AF450}"/>
    <cellStyle name="Moneda 2 2 4 2" xfId="10" xr:uid="{D7B4B39A-533D-4B1D-BC3C-48A9EDDD5F40}"/>
    <cellStyle name="Normal" xfId="0" builtinId="0"/>
    <cellStyle name="Normal 10 2" xfId="8" xr:uid="{1872119A-088B-4592-94E7-77BEE474D8F0}"/>
    <cellStyle name="Normal 14" xfId="3" xr:uid="{025924AF-A01C-4D3B-99AE-DA6D3B47C24F}"/>
    <cellStyle name="Normal 2 2" xfId="7" xr:uid="{D09D96FB-3061-4D44-8D0A-EDCDDA5EECD1}"/>
    <cellStyle name="Normal 2 2 4 2" xfId="9" xr:uid="{42F700A9-F292-43E1-85FD-969CC08C9BB2}"/>
    <cellStyle name="Normal 5 2 2" xfId="6" xr:uid="{CAFF511E-5498-49B2-8465-FC087FC00186}"/>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SUPERVISOR\2011\CUENTAS\FORMATO%20RECIBO%20DE%20CUENTAS%20201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Users\dcapacho\AppData\Local\Microsoft\Windows\Temporary%20Internet%20Files\Content.Outlook\BNSDRFEX\F001-P006-GFPI%20Proyecto%20formativo%20577614%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2011"/>
      <sheetName val="BASE"/>
      <sheetName val="DATOS"/>
      <sheetName val="Gastos (3)"/>
      <sheetName val="Gastos_(3)"/>
      <sheetName val="Gastos_(3)3"/>
      <sheetName val="Gastos_(3)1"/>
      <sheetName val="Gastos_(3)2"/>
      <sheetName val="Gastos_(3)4"/>
    </sheetNames>
    <sheetDataSet>
      <sheetData sheetId="0"/>
      <sheetData sheetId="1">
        <row r="1">
          <cell r="A1" t="str">
            <v>CPS</v>
          </cell>
          <cell r="B1" t="str">
            <v>FECHA</v>
          </cell>
          <cell r="C1" t="str">
            <v>AREA</v>
          </cell>
          <cell r="D1" t="str">
            <v>CODIGO GESTION</v>
          </cell>
          <cell r="E1" t="str">
            <v>PROGRAMA EDUCATIVO F.P.I.</v>
          </cell>
          <cell r="F1" t="str">
            <v>ACCION DE FORMACION</v>
          </cell>
          <cell r="G1" t="str">
            <v>COMPETENCIAS</v>
          </cell>
          <cell r="H1" t="str">
            <v>IDENTIFICACION</v>
          </cell>
          <cell r="I1" t="str">
            <v>INSTRUCTOR</v>
          </cell>
          <cell r="J1" t="str">
            <v>MUNICIPIO</v>
          </cell>
          <cell r="K1" t="str">
            <v>PLAZO</v>
          </cell>
          <cell r="L1" t="str">
            <v>T/H ODT</v>
          </cell>
          <cell r="M1" t="str">
            <v>V/H</v>
          </cell>
          <cell r="N1" t="str">
            <v>VALOR ODT</v>
          </cell>
          <cell r="O1" t="str">
            <v>CUENTA BANCARIA</v>
          </cell>
          <cell r="P1" t="str">
            <v>BANCO</v>
          </cell>
        </row>
        <row r="2">
          <cell r="A2">
            <v>15</v>
          </cell>
          <cell r="B2">
            <v>40562</v>
          </cell>
          <cell r="C2">
            <v>953010</v>
          </cell>
          <cell r="D2">
            <v>2112010304</v>
          </cell>
          <cell r="E2" t="str">
            <v>LINEA TECNOLOGICA DE CLIENTES</v>
          </cell>
          <cell r="F2" t="str">
            <v>FORMACION TITULADA Y COMPLEMENTARIA</v>
          </cell>
          <cell r="G2" t="str">
            <v>INTEGRACION EDUCION MEDIA</v>
          </cell>
          <cell r="H2">
            <v>68245109</v>
          </cell>
          <cell r="I2" t="str">
            <v>ELLA PATRICIA ARDILA MARTINEZ</v>
          </cell>
          <cell r="J2" t="str">
            <v>SARAVENA</v>
          </cell>
          <cell r="K2" t="str">
            <v>5 MESES Y 6 DIAS</v>
          </cell>
          <cell r="L2">
            <v>450</v>
          </cell>
          <cell r="M2">
            <v>28634</v>
          </cell>
          <cell r="N2">
            <v>12885300</v>
          </cell>
          <cell r="O2">
            <v>506100015755</v>
          </cell>
          <cell r="P2" t="str">
            <v>DAVIVIENDA</v>
          </cell>
        </row>
        <row r="3">
          <cell r="A3">
            <v>16</v>
          </cell>
          <cell r="B3">
            <v>40562</v>
          </cell>
          <cell r="C3">
            <v>953010</v>
          </cell>
          <cell r="D3">
            <v>2112010304</v>
          </cell>
          <cell r="E3" t="str">
            <v>LINEA TECNOLOGICA DE PRODUCCION Y TRANSFORMACION</v>
          </cell>
          <cell r="F3" t="str">
            <v>FORMACION TITULADA Y COMPLEMENTARIA</v>
          </cell>
          <cell r="G3" t="str">
            <v>FORMACION TITULADA Y COMPLEMENTARIA</v>
          </cell>
          <cell r="H3">
            <v>71373492</v>
          </cell>
          <cell r="I3" t="str">
            <v>JUAN DAVID ARAQUE LARGO</v>
          </cell>
          <cell r="J3" t="str">
            <v>SARAVENA</v>
          </cell>
          <cell r="K3" t="str">
            <v>5 MESES Y 6 DIAS</v>
          </cell>
          <cell r="L3">
            <v>5.2</v>
          </cell>
          <cell r="M3">
            <v>3321750</v>
          </cell>
          <cell r="N3">
            <v>17273100</v>
          </cell>
          <cell r="O3">
            <v>37915213279</v>
          </cell>
          <cell r="P3" t="str">
            <v>BANCOLOMBIA</v>
          </cell>
        </row>
        <row r="4">
          <cell r="A4">
            <v>17</v>
          </cell>
          <cell r="B4">
            <v>40562</v>
          </cell>
          <cell r="C4">
            <v>953010</v>
          </cell>
          <cell r="D4">
            <v>2112010304</v>
          </cell>
          <cell r="E4" t="str">
            <v>LINEA TECNOLOGICA DE GESTION DE DE LA    I NFORMACION</v>
          </cell>
          <cell r="F4" t="str">
            <v>FORMACION TITULADA Y COMPLEMENTARIA</v>
          </cell>
          <cell r="G4" t="str">
            <v>FORMACION TITULADA Y COMPLEMENTARIA</v>
          </cell>
          <cell r="H4">
            <v>96125361</v>
          </cell>
          <cell r="I4" t="str">
            <v>JOSE LEONARDO CARVAJAL MENDEZ</v>
          </cell>
          <cell r="J4" t="str">
            <v>SARAVENA</v>
          </cell>
          <cell r="K4" t="str">
            <v>5 MESES Y 6 DIAS</v>
          </cell>
          <cell r="L4">
            <v>330</v>
          </cell>
          <cell r="M4">
            <v>28634</v>
          </cell>
          <cell r="N4">
            <v>9449220</v>
          </cell>
          <cell r="O4">
            <v>31749623147</v>
          </cell>
          <cell r="P4" t="str">
            <v>BANCOLOMBIA</v>
          </cell>
        </row>
        <row r="5">
          <cell r="A5">
            <v>18</v>
          </cell>
          <cell r="B5">
            <v>40562</v>
          </cell>
          <cell r="C5">
            <v>953010</v>
          </cell>
          <cell r="D5">
            <v>2112010304</v>
          </cell>
          <cell r="E5" t="str">
            <v>LINEA TECNOLOGICA MATERIALES Y HERRAMIENTAS</v>
          </cell>
          <cell r="F5" t="str">
            <v>FORMACION TITULADA Y COMPLEMENTARIA</v>
          </cell>
          <cell r="G5" t="str">
            <v>FORMACION TITULADA Y COMPLEMENTARIA</v>
          </cell>
          <cell r="H5">
            <v>3262390</v>
          </cell>
          <cell r="I5" t="str">
            <v>MAURICIO BRAVO GARCIA</v>
          </cell>
          <cell r="J5" t="str">
            <v>SARAVENA</v>
          </cell>
          <cell r="K5" t="str">
            <v>5 MESES Y 6 DIAS</v>
          </cell>
          <cell r="L5">
            <v>5.2</v>
          </cell>
          <cell r="M5">
            <v>3321750</v>
          </cell>
          <cell r="N5">
            <v>17273100</v>
          </cell>
          <cell r="O5">
            <v>506100064951</v>
          </cell>
          <cell r="P5" t="str">
            <v>DAVIVIENDA</v>
          </cell>
        </row>
        <row r="6">
          <cell r="A6">
            <v>19</v>
          </cell>
          <cell r="B6">
            <v>40562</v>
          </cell>
          <cell r="C6">
            <v>953010</v>
          </cell>
          <cell r="D6">
            <v>2112010304</v>
          </cell>
          <cell r="E6" t="str">
            <v>LINEA TECNOLOGICA MATERIALES Y HERRAMIENTAS</v>
          </cell>
          <cell r="F6" t="str">
            <v>FORMACION TITULADA Y COMPLEMENTARIA</v>
          </cell>
          <cell r="G6" t="str">
            <v>FORMACION TITULADA Y COMPLEMENTARIA</v>
          </cell>
          <cell r="H6">
            <v>88033881</v>
          </cell>
          <cell r="I6" t="str">
            <v>DAYRON ADALFER QUINTERO GELVIS</v>
          </cell>
          <cell r="J6" t="str">
            <v>SARAVENA</v>
          </cell>
          <cell r="K6" t="str">
            <v>3 MESES</v>
          </cell>
          <cell r="L6">
            <v>160</v>
          </cell>
          <cell r="M6">
            <v>28634</v>
          </cell>
          <cell r="N6">
            <v>4581440</v>
          </cell>
          <cell r="O6">
            <v>473603026719</v>
          </cell>
          <cell r="P6" t="str">
            <v>BANCO AGRARIO</v>
          </cell>
        </row>
        <row r="7">
          <cell r="A7">
            <v>20</v>
          </cell>
          <cell r="B7">
            <v>40562</v>
          </cell>
          <cell r="C7">
            <v>953010</v>
          </cell>
          <cell r="D7">
            <v>2112010304</v>
          </cell>
          <cell r="E7" t="str">
            <v>LINEA TECNOLOGICA DE CLIENTES</v>
          </cell>
          <cell r="F7" t="str">
            <v>FORMACION TITULADA Y COMPLEMENTARIA</v>
          </cell>
          <cell r="G7" t="str">
            <v>FORMACION TITULADA Y COMPLEMENTARIA</v>
          </cell>
          <cell r="H7">
            <v>5497852</v>
          </cell>
          <cell r="I7" t="str">
            <v>GERMAN AUGUSTO RAMIREZ GOMEZ</v>
          </cell>
          <cell r="J7" t="str">
            <v>SARAVENA</v>
          </cell>
          <cell r="K7" t="str">
            <v>5 MESES Y 6 DIAS</v>
          </cell>
          <cell r="L7">
            <v>5.2</v>
          </cell>
          <cell r="M7">
            <v>3321750</v>
          </cell>
          <cell r="N7">
            <v>17273100</v>
          </cell>
          <cell r="O7">
            <v>473600003408</v>
          </cell>
          <cell r="P7" t="str">
            <v>BANCO AGRARIO</v>
          </cell>
        </row>
        <row r="8">
          <cell r="A8">
            <v>21</v>
          </cell>
          <cell r="B8">
            <v>40562</v>
          </cell>
          <cell r="C8">
            <v>953010</v>
          </cell>
          <cell r="D8">
            <v>2112010304</v>
          </cell>
          <cell r="E8" t="str">
            <v>LINEA TECNOLOGICA DE CLIENTES</v>
          </cell>
          <cell r="F8" t="str">
            <v>FORMACION TITULADA Y COMPLEMENTARIA</v>
          </cell>
          <cell r="G8" t="str">
            <v>FORMACION TITULADA Y COMPLEMENTARIA</v>
          </cell>
          <cell r="H8">
            <v>24248860</v>
          </cell>
          <cell r="I8" t="str">
            <v>ELISABETH SANTOS</v>
          </cell>
          <cell r="J8" t="str">
            <v>SARAVENA</v>
          </cell>
          <cell r="K8" t="str">
            <v xml:space="preserve">5 MESES Y 6 DIAS </v>
          </cell>
          <cell r="L8">
            <v>556</v>
          </cell>
          <cell r="M8">
            <v>28634</v>
          </cell>
          <cell r="N8">
            <v>15920504</v>
          </cell>
          <cell r="O8">
            <v>73600132684</v>
          </cell>
          <cell r="P8" t="str">
            <v>BANCO AGRARIO</v>
          </cell>
        </row>
        <row r="9">
          <cell r="A9">
            <v>23</v>
          </cell>
          <cell r="B9">
            <v>40562</v>
          </cell>
          <cell r="C9">
            <v>953010</v>
          </cell>
          <cell r="D9">
            <v>2112010304</v>
          </cell>
          <cell r="E9" t="str">
            <v>LINEA TECNOLOGICA DE GESTION DE LA INFORMACION</v>
          </cell>
          <cell r="F9" t="str">
            <v>FORMACION TITULADA Y COMPLEMENTARIA</v>
          </cell>
          <cell r="G9" t="str">
            <v>FORMACION TITULADA Y COMPLEMENTARIA</v>
          </cell>
          <cell r="H9">
            <v>13724860</v>
          </cell>
          <cell r="I9" t="str">
            <v>EZEQUIEL DE JESUS ROJAS VARGAS</v>
          </cell>
          <cell r="J9" t="str">
            <v>SARAVENA</v>
          </cell>
          <cell r="K9" t="str">
            <v xml:space="preserve">5 MESES Y 6 DIAS </v>
          </cell>
          <cell r="L9">
            <v>5.2</v>
          </cell>
          <cell r="M9">
            <v>3321750</v>
          </cell>
          <cell r="N9">
            <v>17273100</v>
          </cell>
          <cell r="O9">
            <v>31725136300</v>
          </cell>
          <cell r="P9" t="str">
            <v>BANCOLOMBIA</v>
          </cell>
        </row>
        <row r="10">
          <cell r="A10">
            <v>26</v>
          </cell>
          <cell r="B10">
            <v>40562</v>
          </cell>
          <cell r="C10">
            <v>953010</v>
          </cell>
          <cell r="D10">
            <v>2112010304</v>
          </cell>
          <cell r="E10" t="str">
            <v>LINEA TECNOLOGICA DE CLIENTES</v>
          </cell>
          <cell r="F10" t="str">
            <v>FORMACION TITULADA Y COMPLEMENTARIA</v>
          </cell>
          <cell r="G10" t="str">
            <v>FORMACION TITULADA Y COMPLEMENTARIA</v>
          </cell>
          <cell r="H10">
            <v>88203116</v>
          </cell>
          <cell r="I10" t="str">
            <v>OSCAR CACERES GIL</v>
          </cell>
          <cell r="J10" t="str">
            <v>SARAVENA</v>
          </cell>
          <cell r="K10" t="str">
            <v xml:space="preserve">5 MESES Y 6 DIAS </v>
          </cell>
          <cell r="L10">
            <v>334</v>
          </cell>
          <cell r="M10">
            <v>28634</v>
          </cell>
          <cell r="N10">
            <v>9563756</v>
          </cell>
          <cell r="O10">
            <v>506100022447</v>
          </cell>
          <cell r="P10" t="str">
            <v>DAVIVIENDA</v>
          </cell>
        </row>
        <row r="11">
          <cell r="A11">
            <v>28</v>
          </cell>
          <cell r="B11">
            <v>40562</v>
          </cell>
          <cell r="C11">
            <v>953010</v>
          </cell>
          <cell r="D11">
            <v>2112010304</v>
          </cell>
          <cell r="E11" t="str">
            <v>LINEA TECNOLOGICA DE CLIENTES</v>
          </cell>
          <cell r="F11" t="str">
            <v>FORMACION TITULADA Y COMPLEMENTARIA</v>
          </cell>
          <cell r="G11" t="str">
            <v>FORMACION TITULADA Y COMPLEMENTARIA</v>
          </cell>
          <cell r="H11">
            <v>63538935</v>
          </cell>
          <cell r="I11" t="str">
            <v>LIZBETH ARIANA SANCHEZ MAZUERA</v>
          </cell>
          <cell r="J11" t="str">
            <v>SARAVENA</v>
          </cell>
          <cell r="K11" t="str">
            <v xml:space="preserve">5 MESES Y 6 DIAS </v>
          </cell>
          <cell r="L11">
            <v>290</v>
          </cell>
          <cell r="M11">
            <v>28634</v>
          </cell>
          <cell r="N11">
            <v>8303860</v>
          </cell>
          <cell r="O11">
            <v>506100022587</v>
          </cell>
          <cell r="P11" t="str">
            <v>DAVIVIENDA</v>
          </cell>
        </row>
        <row r="12">
          <cell r="A12">
            <v>29</v>
          </cell>
          <cell r="B12">
            <v>40562</v>
          </cell>
          <cell r="C12">
            <v>953010</v>
          </cell>
          <cell r="D12">
            <v>2112010304</v>
          </cell>
          <cell r="E12" t="str">
            <v>LINEA TECNOLOGICA DE CLIENTES</v>
          </cell>
          <cell r="F12" t="str">
            <v>FORMACION TITULADA Y COMPLEMENTARIA</v>
          </cell>
          <cell r="G12" t="str">
            <v>FORMACION TITULADA Y COMPLEMENTARIA</v>
          </cell>
          <cell r="H12">
            <v>11229178</v>
          </cell>
          <cell r="I12" t="str">
            <v>JAIR ORLANDO DOMINGUEZ CARRANZA</v>
          </cell>
          <cell r="J12" t="str">
            <v>FORTUL</v>
          </cell>
          <cell r="K12" t="str">
            <v xml:space="preserve">5 MESES Y 6 DIAS </v>
          </cell>
          <cell r="L12">
            <v>335</v>
          </cell>
          <cell r="M12">
            <v>28634</v>
          </cell>
          <cell r="N12">
            <v>9592390</v>
          </cell>
          <cell r="O12">
            <v>473150015915</v>
          </cell>
          <cell r="P12" t="str">
            <v>BANCO AGRARIO</v>
          </cell>
        </row>
        <row r="13">
          <cell r="A13">
            <v>30</v>
          </cell>
          <cell r="B13">
            <v>40562</v>
          </cell>
          <cell r="C13">
            <v>953010</v>
          </cell>
          <cell r="D13">
            <v>2112010304</v>
          </cell>
          <cell r="E13" t="str">
            <v>LINEA TECNOLOGICA DE PRODUCCION Y TRANSFORMACION</v>
          </cell>
          <cell r="F13" t="str">
            <v>FORMACION TITULADA Y COMPLEMENTARIA</v>
          </cell>
          <cell r="G13" t="str">
            <v>FORMACION TITULADA Y COMPLEMENTARIA</v>
          </cell>
          <cell r="H13">
            <v>1090429712</v>
          </cell>
          <cell r="I13" t="str">
            <v>JULIETH PAOLA GELVEZ RIVERA</v>
          </cell>
          <cell r="J13" t="str">
            <v>SARAVENA</v>
          </cell>
          <cell r="K13" t="str">
            <v xml:space="preserve">5 MESES Y 6 DIAS </v>
          </cell>
          <cell r="L13">
            <v>5.2</v>
          </cell>
          <cell r="M13">
            <v>3321750</v>
          </cell>
          <cell r="N13">
            <v>17273100</v>
          </cell>
          <cell r="O13">
            <v>506100059423</v>
          </cell>
          <cell r="P13" t="str">
            <v>DAVIVIENDA</v>
          </cell>
        </row>
        <row r="14">
          <cell r="A14">
            <v>31</v>
          </cell>
          <cell r="B14">
            <v>40562</v>
          </cell>
          <cell r="C14">
            <v>953010</v>
          </cell>
          <cell r="D14">
            <v>2112010304</v>
          </cell>
          <cell r="E14" t="str">
            <v>LINEA TECNOLOGICA DE CLIENTES</v>
          </cell>
          <cell r="F14" t="str">
            <v>FORMACION TITULADA Y COMPLEMENTARIA</v>
          </cell>
          <cell r="G14" t="str">
            <v>FORMACION TITULADA Y COMPLEMENTARIA</v>
          </cell>
          <cell r="H14">
            <v>63509735</v>
          </cell>
          <cell r="I14" t="str">
            <v>MARICELY BARON CONTRERAS</v>
          </cell>
          <cell r="J14" t="str">
            <v>SARAVENA</v>
          </cell>
          <cell r="K14" t="str">
            <v xml:space="preserve">5 MESES Y 6 DIAS </v>
          </cell>
          <cell r="L14">
            <v>300</v>
          </cell>
          <cell r="M14">
            <v>28634</v>
          </cell>
          <cell r="N14">
            <v>8590200</v>
          </cell>
          <cell r="O14">
            <v>506100026752</v>
          </cell>
          <cell r="P14" t="str">
            <v>DAVIVIENDA</v>
          </cell>
        </row>
        <row r="15">
          <cell r="A15">
            <v>33</v>
          </cell>
          <cell r="B15">
            <v>40562</v>
          </cell>
          <cell r="C15">
            <v>953010</v>
          </cell>
          <cell r="D15">
            <v>2112010304</v>
          </cell>
          <cell r="E15" t="str">
            <v>LINEA TECNOLOGICA DE CLIENTES</v>
          </cell>
          <cell r="F15" t="str">
            <v>FORMACION TITULADA Y COMPLEMENTARIA</v>
          </cell>
          <cell r="G15" t="str">
            <v>FORMACION TITULADA Y COMPLEMENTARIA</v>
          </cell>
          <cell r="H15">
            <v>52208700</v>
          </cell>
          <cell r="I15" t="str">
            <v>GLORIA INES SANCHEZ ACUÑA</v>
          </cell>
          <cell r="J15" t="str">
            <v>SARAVENA</v>
          </cell>
          <cell r="K15" t="str">
            <v xml:space="preserve">5 MESES Y 7  DIAS </v>
          </cell>
          <cell r="L15">
            <v>353</v>
          </cell>
          <cell r="M15">
            <v>28634</v>
          </cell>
          <cell r="N15">
            <v>10107802</v>
          </cell>
          <cell r="O15">
            <v>473600009139</v>
          </cell>
          <cell r="P15" t="str">
            <v>BANCO AGRARIO</v>
          </cell>
        </row>
        <row r="16">
          <cell r="A16">
            <v>34</v>
          </cell>
          <cell r="B16">
            <v>40562</v>
          </cell>
          <cell r="C16">
            <v>953010</v>
          </cell>
          <cell r="D16">
            <v>2112010304</v>
          </cell>
          <cell r="E16" t="str">
            <v>LINEA TECNOLOGICA DE CLIENTES</v>
          </cell>
          <cell r="F16" t="str">
            <v>FORMACION TITULADA Y COMPLEMENTARIA</v>
          </cell>
          <cell r="G16" t="str">
            <v>FORMACION TITULADA Y COMPLEMENTARIA</v>
          </cell>
          <cell r="H16">
            <v>92517719</v>
          </cell>
          <cell r="I16" t="str">
            <v>JORGE ALBERTO POSADA BARRIOS</v>
          </cell>
          <cell r="J16" t="str">
            <v>SARAVENA</v>
          </cell>
          <cell r="K16" t="str">
            <v xml:space="preserve">5 MESES Y 6 DIAS </v>
          </cell>
          <cell r="L16">
            <v>230</v>
          </cell>
          <cell r="M16">
            <v>28634</v>
          </cell>
          <cell r="N16">
            <v>6585820</v>
          </cell>
          <cell r="O16">
            <v>31745034392</v>
          </cell>
          <cell r="P16" t="str">
            <v>BANCOLOMBIA</v>
          </cell>
        </row>
        <row r="17">
          <cell r="A17">
            <v>35</v>
          </cell>
          <cell r="B17">
            <v>40562</v>
          </cell>
          <cell r="C17">
            <v>953010</v>
          </cell>
          <cell r="D17">
            <v>2112010304</v>
          </cell>
          <cell r="E17" t="str">
            <v>LINEA TECNOLOGICA DE CLIENTES</v>
          </cell>
          <cell r="F17" t="str">
            <v>FORMACION TITULADA Y COMPLEMENTARIA</v>
          </cell>
          <cell r="G17" t="str">
            <v>FORMACION TITULADA Y COMPLEMENTARIA</v>
          </cell>
          <cell r="H17">
            <v>37753592</v>
          </cell>
          <cell r="I17" t="str">
            <v>GLORIA AMPARO PARRA SANABRIA</v>
          </cell>
          <cell r="J17" t="str">
            <v>SARAVENA</v>
          </cell>
          <cell r="K17" t="str">
            <v>3 MESES</v>
          </cell>
          <cell r="L17">
            <v>130</v>
          </cell>
          <cell r="M17">
            <v>28634</v>
          </cell>
          <cell r="N17">
            <v>3722420</v>
          </cell>
          <cell r="O17">
            <v>506100008545</v>
          </cell>
          <cell r="P17" t="str">
            <v>DAVIVIENDA</v>
          </cell>
        </row>
        <row r="18">
          <cell r="A18">
            <v>36</v>
          </cell>
          <cell r="B18">
            <v>40562</v>
          </cell>
          <cell r="C18">
            <v>953010</v>
          </cell>
          <cell r="D18">
            <v>2112010304</v>
          </cell>
          <cell r="E18" t="str">
            <v>LINEA TECNOLOGICA DE CLIENTES</v>
          </cell>
          <cell r="F18" t="str">
            <v>FORMACION TITULADA Y COMPLEMENTARIA</v>
          </cell>
          <cell r="G18" t="str">
            <v>FORMACION TITULADA Y COMPLEMENTARIA</v>
          </cell>
          <cell r="H18">
            <v>32869301</v>
          </cell>
          <cell r="I18" t="str">
            <v>PAOLA SUAREZ VERDUGO</v>
          </cell>
          <cell r="J18" t="str">
            <v>SARAVENA</v>
          </cell>
          <cell r="K18" t="str">
            <v xml:space="preserve">5 MESES Y 6 DIAS </v>
          </cell>
          <cell r="L18">
            <v>368</v>
          </cell>
          <cell r="M18">
            <v>28634</v>
          </cell>
          <cell r="N18">
            <v>10537312</v>
          </cell>
          <cell r="O18">
            <v>473050021047</v>
          </cell>
          <cell r="P18" t="str">
            <v>BANCO AGRARIO</v>
          </cell>
        </row>
        <row r="19">
          <cell r="A19">
            <v>37</v>
          </cell>
          <cell r="B19">
            <v>40562</v>
          </cell>
          <cell r="C19">
            <v>953010</v>
          </cell>
          <cell r="D19">
            <v>2112010304</v>
          </cell>
          <cell r="E19" t="str">
            <v>LINEA TECNOLOGICA DE CLIENTES</v>
          </cell>
          <cell r="F19" t="str">
            <v>FORMACION TITULADA Y COMPLEMENTARIA</v>
          </cell>
          <cell r="G19" t="str">
            <v>FORMACION TITULADA Y COMPLEMENTARIA</v>
          </cell>
          <cell r="H19">
            <v>86047295</v>
          </cell>
          <cell r="I19" t="str">
            <v>NELSON ENRIQUE CONTRERAS PARRA</v>
          </cell>
          <cell r="J19" t="str">
            <v>ARAUQUITA</v>
          </cell>
          <cell r="K19" t="str">
            <v xml:space="preserve">5 MESES Y 6 DIAS </v>
          </cell>
          <cell r="L19">
            <v>5.2</v>
          </cell>
          <cell r="M19">
            <v>3321750</v>
          </cell>
          <cell r="N19">
            <v>17273100</v>
          </cell>
          <cell r="O19">
            <v>473700037687</v>
          </cell>
          <cell r="P19" t="str">
            <v>BANCO AGRARIO</v>
          </cell>
        </row>
        <row r="20">
          <cell r="A20">
            <v>38</v>
          </cell>
          <cell r="B20">
            <v>40562</v>
          </cell>
          <cell r="C20">
            <v>953010</v>
          </cell>
          <cell r="D20">
            <v>2112010304</v>
          </cell>
          <cell r="E20" t="str">
            <v>LINEA TECNOLOGICA DE CLIENTES</v>
          </cell>
          <cell r="F20" t="str">
            <v>FORMACION TITULADA Y COMPLEMENTARIA</v>
          </cell>
          <cell r="G20" t="str">
            <v>FORMACION TITULADA Y COMPLEMENTARIA</v>
          </cell>
          <cell r="H20">
            <v>47434785</v>
          </cell>
          <cell r="I20" t="str">
            <v>SANDRA MILENA ROJAS ROA</v>
          </cell>
          <cell r="J20" t="str">
            <v>ARAUQUITA</v>
          </cell>
          <cell r="K20" t="str">
            <v xml:space="preserve">5 MESES Y 6 DIAS </v>
          </cell>
          <cell r="L20">
            <v>270</v>
          </cell>
          <cell r="M20">
            <v>28634</v>
          </cell>
          <cell r="N20">
            <v>7731180</v>
          </cell>
          <cell r="O20">
            <v>473050024100</v>
          </cell>
          <cell r="P20" t="str">
            <v>BANCO AGRARIO</v>
          </cell>
        </row>
        <row r="21">
          <cell r="A21">
            <v>39</v>
          </cell>
          <cell r="B21">
            <v>40562</v>
          </cell>
          <cell r="C21">
            <v>953010</v>
          </cell>
          <cell r="D21">
            <v>2112010304</v>
          </cell>
          <cell r="E21" t="str">
            <v>LINEA TECNOLOGICA DE PRODUCCION Y TRANSFORMACION</v>
          </cell>
          <cell r="F21" t="str">
            <v>FORMACION TITULADA Y COMPLEMENTARIA</v>
          </cell>
          <cell r="G21" t="str">
            <v>FORMACION TITULADA Y COMPLEMENTARIA</v>
          </cell>
          <cell r="H21">
            <v>24246707</v>
          </cell>
          <cell r="I21" t="str">
            <v>NELLY SOLANO GRISMALDOS</v>
          </cell>
          <cell r="J21" t="str">
            <v>ARAUQUITA</v>
          </cell>
          <cell r="K21" t="str">
            <v xml:space="preserve">5 MESES Y 6 DIAS </v>
          </cell>
          <cell r="L21">
            <v>335</v>
          </cell>
          <cell r="M21">
            <v>28634</v>
          </cell>
          <cell r="N21">
            <v>9592390</v>
          </cell>
          <cell r="O21">
            <v>31740759011</v>
          </cell>
          <cell r="P21" t="str">
            <v>BANCOLOMBIA</v>
          </cell>
        </row>
        <row r="22">
          <cell r="A22">
            <v>40</v>
          </cell>
          <cell r="B22">
            <v>40562</v>
          </cell>
          <cell r="C22">
            <v>953010</v>
          </cell>
          <cell r="D22">
            <v>2112010304</v>
          </cell>
          <cell r="E22" t="str">
            <v>LINEA TECNOLOGICA DE CLIENTES</v>
          </cell>
          <cell r="F22" t="str">
            <v>FORMACION TITULADA Y COMPLEMENTARIA</v>
          </cell>
          <cell r="G22" t="str">
            <v>FORMACION TITULADA Y COMPLEMENTARIA</v>
          </cell>
          <cell r="H22">
            <v>33377778</v>
          </cell>
          <cell r="I22" t="str">
            <v>YENNY LILIANA FUQUEN SANABRIA</v>
          </cell>
          <cell r="J22" t="str">
            <v>FORTUL</v>
          </cell>
          <cell r="K22" t="str">
            <v xml:space="preserve">5 MESES Y 6 DIAS </v>
          </cell>
          <cell r="L22">
            <v>301</v>
          </cell>
          <cell r="M22">
            <v>28634</v>
          </cell>
          <cell r="N22">
            <v>8618834</v>
          </cell>
          <cell r="O22">
            <v>473150011057</v>
          </cell>
          <cell r="P22" t="str">
            <v>BANCO AGRARIO</v>
          </cell>
        </row>
        <row r="23">
          <cell r="A23">
            <v>41</v>
          </cell>
          <cell r="B23">
            <v>40562</v>
          </cell>
          <cell r="C23">
            <v>953010</v>
          </cell>
          <cell r="D23">
            <v>2112010304</v>
          </cell>
          <cell r="E23" t="str">
            <v>LINEA TECNOLOGICA DE CLIENTES</v>
          </cell>
          <cell r="F23" t="str">
            <v>FORMACION TITULADA Y COMPLEMENTARIA</v>
          </cell>
          <cell r="G23" t="str">
            <v>FORMACION TITULADA Y COMPLEMENTARIA</v>
          </cell>
          <cell r="H23">
            <v>46376947</v>
          </cell>
          <cell r="I23" t="str">
            <v>NIDIA NAYIVE LEON PRIETO</v>
          </cell>
          <cell r="J23" t="str">
            <v>FORTUL</v>
          </cell>
          <cell r="K23" t="str">
            <v xml:space="preserve">5 MESES Y 6 DIAS </v>
          </cell>
          <cell r="L23">
            <v>442</v>
          </cell>
          <cell r="M23">
            <v>28634</v>
          </cell>
          <cell r="N23">
            <v>12656228</v>
          </cell>
          <cell r="O23">
            <v>473150015680</v>
          </cell>
          <cell r="P23" t="str">
            <v>BANCO AGRARIO</v>
          </cell>
        </row>
        <row r="24">
          <cell r="A24">
            <v>42</v>
          </cell>
          <cell r="B24">
            <v>40562</v>
          </cell>
          <cell r="C24">
            <v>953010</v>
          </cell>
          <cell r="D24">
            <v>2112010304</v>
          </cell>
          <cell r="E24" t="str">
            <v>LINEA TECNOLOGICA DE PRODUCCION Y TRANSFORMACION</v>
          </cell>
          <cell r="F24" t="str">
            <v>FORMACION TITULADA Y COMPLEMENTARIA</v>
          </cell>
          <cell r="G24" t="str">
            <v>FORMACION TITULADA Y COMPLEMENTARIA</v>
          </cell>
          <cell r="H24">
            <v>37271102</v>
          </cell>
          <cell r="I24" t="str">
            <v>KARINA JEANETTE GUERRA CARDENAS</v>
          </cell>
          <cell r="J24" t="str">
            <v>ARAUQUITA</v>
          </cell>
          <cell r="K24" t="str">
            <v xml:space="preserve">5 MESES Y 6 DIAS </v>
          </cell>
          <cell r="L24">
            <v>334</v>
          </cell>
          <cell r="M24">
            <v>28634</v>
          </cell>
          <cell r="N24">
            <v>9563756</v>
          </cell>
          <cell r="O24" t="str">
            <v>O8862457120</v>
          </cell>
          <cell r="P24" t="str">
            <v>BANCOLOMBIA</v>
          </cell>
        </row>
        <row r="25">
          <cell r="A25">
            <v>43</v>
          </cell>
          <cell r="B25">
            <v>40562</v>
          </cell>
          <cell r="C25">
            <v>953010</v>
          </cell>
          <cell r="D25">
            <v>2112010304</v>
          </cell>
          <cell r="E25" t="str">
            <v>LINEA TECNOLOGICA DE CLIENTES</v>
          </cell>
          <cell r="F25" t="str">
            <v>FORMACION TITULADA Y COMPLEMENTARIA</v>
          </cell>
          <cell r="G25" t="str">
            <v>FORMACION TITULADA Y COMPLEMENTARIA</v>
          </cell>
          <cell r="H25">
            <v>1094240153</v>
          </cell>
          <cell r="I25" t="str">
            <v>KAREN SALINAS DURAN</v>
          </cell>
          <cell r="J25" t="str">
            <v>SARAVENA</v>
          </cell>
          <cell r="K25" t="str">
            <v xml:space="preserve">5 MESES Y 6 DIAS </v>
          </cell>
          <cell r="L25">
            <v>440</v>
          </cell>
          <cell r="M25">
            <v>28634</v>
          </cell>
          <cell r="N25">
            <v>12598960</v>
          </cell>
          <cell r="O25">
            <v>506100003926</v>
          </cell>
          <cell r="P25" t="str">
            <v>DAVIVIENDA</v>
          </cell>
        </row>
        <row r="26">
          <cell r="A26">
            <v>53</v>
          </cell>
          <cell r="B26">
            <v>40563</v>
          </cell>
          <cell r="C26">
            <v>953010</v>
          </cell>
          <cell r="D26">
            <v>2112010304</v>
          </cell>
          <cell r="E26" t="str">
            <v>LINEA TECNOLOGICA DE DISEÑO</v>
          </cell>
          <cell r="F26" t="str">
            <v>FORMACION TITULADA Y COMPLEMENTARIA</v>
          </cell>
          <cell r="G26" t="str">
            <v>FORMACION TITULADA Y COMPLEMENTARIA</v>
          </cell>
          <cell r="H26">
            <v>91524469</v>
          </cell>
          <cell r="I26" t="str">
            <v>NEYDER WILFREDO CALDERON VER</v>
          </cell>
          <cell r="J26" t="str">
            <v>SARAVENA</v>
          </cell>
          <cell r="K26" t="str">
            <v xml:space="preserve">5 MESES Y 5 DIAS </v>
          </cell>
          <cell r="L26">
            <v>290</v>
          </cell>
          <cell r="M26">
            <v>28634</v>
          </cell>
          <cell r="N26">
            <v>8303860</v>
          </cell>
          <cell r="O26">
            <v>31763115634</v>
          </cell>
          <cell r="P26" t="str">
            <v>BANCOLOMBIA</v>
          </cell>
        </row>
        <row r="27">
          <cell r="A27">
            <v>56</v>
          </cell>
          <cell r="B27">
            <v>40564</v>
          </cell>
          <cell r="C27">
            <v>953010</v>
          </cell>
          <cell r="D27">
            <v>2112010304</v>
          </cell>
          <cell r="E27" t="str">
            <v>LINEA TECNOLOGICA DE MAQUINAS Y HERRRAMIENTAS</v>
          </cell>
          <cell r="F27" t="str">
            <v>FORMACION TITULADA Y COMPLEMENTARIA</v>
          </cell>
          <cell r="G27" t="str">
            <v>FORMACION TITULADA Y COMPLEMENTARIA</v>
          </cell>
          <cell r="H27">
            <v>1052946137</v>
          </cell>
          <cell r="I27" t="str">
            <v>OSCAR JAIME VILLALBA GARCIA</v>
          </cell>
          <cell r="J27" t="str">
            <v>SARAVENA</v>
          </cell>
          <cell r="K27" t="str">
            <v xml:space="preserve">5 MESES Y 5 DIAS </v>
          </cell>
          <cell r="L27">
            <v>444</v>
          </cell>
          <cell r="M27">
            <v>28634</v>
          </cell>
          <cell r="N27">
            <v>12713496</v>
          </cell>
          <cell r="O27">
            <v>31766275349</v>
          </cell>
          <cell r="P27" t="str">
            <v>BANCOLOMBIA</v>
          </cell>
        </row>
        <row r="28">
          <cell r="A28">
            <v>78</v>
          </cell>
          <cell r="B28">
            <v>40574</v>
          </cell>
          <cell r="C28">
            <v>953099</v>
          </cell>
          <cell r="D28">
            <v>2112010304</v>
          </cell>
          <cell r="E28" t="str">
            <v>LINEA TECNOLOGICA DE PRODUCCION Y TRANSFORMACION</v>
          </cell>
          <cell r="F28" t="str">
            <v>DESARROLLAR EL COMPONENTE TECNICO Y EMPRESARIAL PARA EL MONTAJE Y PUESTA EN MARCHA COMO MINIMO DOS UNIDADES PRODUCTIVAS</v>
          </cell>
          <cell r="G28" t="str">
            <v>JOVENES RURALES EMPRENDEDORES</v>
          </cell>
          <cell r="H28">
            <v>91519910</v>
          </cell>
          <cell r="I28" t="str">
            <v>HECTOR EZEQUIEL BRAGAGNINI DIAZ</v>
          </cell>
          <cell r="J28" t="str">
            <v>ARAUQUITA</v>
          </cell>
          <cell r="K28" t="str">
            <v>4.5 MESES</v>
          </cell>
          <cell r="L28">
            <v>4.5</v>
          </cell>
          <cell r="M28">
            <v>2245600</v>
          </cell>
          <cell r="N28">
            <v>10105200</v>
          </cell>
          <cell r="O28">
            <v>195001656</v>
          </cell>
          <cell r="P28" t="str">
            <v>BBVA</v>
          </cell>
        </row>
        <row r="29">
          <cell r="A29">
            <v>81</v>
          </cell>
          <cell r="B29">
            <v>40576</v>
          </cell>
          <cell r="C29">
            <v>953010</v>
          </cell>
          <cell r="D29">
            <v>2112010304</v>
          </cell>
          <cell r="E29" t="str">
            <v>LINEA TECNOLOGICA DE PRODUCCION Y TRANSFORMACION</v>
          </cell>
          <cell r="F29" t="str">
            <v>FORMACION TITULADA Y COMPLEMENTARIA</v>
          </cell>
          <cell r="G29" t="str">
            <v>FORMACION TITULADA Y COMPLEMENTARIA</v>
          </cell>
          <cell r="H29">
            <v>96185644</v>
          </cell>
          <cell r="I29" t="str">
            <v>ALIRIO RAMIREZ VELAZQUEZ</v>
          </cell>
          <cell r="J29" t="str">
            <v>SARAVENA</v>
          </cell>
          <cell r="K29" t="str">
            <v>4.5 MESES</v>
          </cell>
          <cell r="L29">
            <v>457</v>
          </cell>
          <cell r="M29">
            <v>28634</v>
          </cell>
          <cell r="N29">
            <v>13085738</v>
          </cell>
          <cell r="O29">
            <v>31762400416</v>
          </cell>
          <cell r="P29" t="str">
            <v>BANCOLOMBIA</v>
          </cell>
        </row>
        <row r="30">
          <cell r="A30">
            <v>91</v>
          </cell>
          <cell r="B30">
            <v>40578</v>
          </cell>
          <cell r="C30">
            <v>953099</v>
          </cell>
          <cell r="D30">
            <v>2112010304</v>
          </cell>
          <cell r="E30" t="str">
            <v>LINEA TECNOLOGICA DE PRODUCCION Y TRANSFORMACION</v>
          </cell>
          <cell r="F30" t="str">
            <v>DESARROLLAR EL COMPONENTE TECNICO Y EMPRESARIAL PARA EL MONTAJE Y PUESTA EN MARCHA COMO MINIMO DOS UNIDADES PRODUCTIVAS</v>
          </cell>
          <cell r="G30" t="str">
            <v>JOVENES RURALES EMPRENDEDORES</v>
          </cell>
          <cell r="H30">
            <v>96189686</v>
          </cell>
          <cell r="I30" t="str">
            <v>JOSE DIOFANOL AGUIRRE BECERRA</v>
          </cell>
          <cell r="J30" t="str">
            <v>SARAVENA</v>
          </cell>
          <cell r="K30" t="str">
            <v>4.5 MESES</v>
          </cell>
          <cell r="L30">
            <v>4.5</v>
          </cell>
          <cell r="M30">
            <v>2245600</v>
          </cell>
          <cell r="N30">
            <v>10105200</v>
          </cell>
        </row>
        <row r="31">
          <cell r="A31">
            <v>93</v>
          </cell>
          <cell r="B31">
            <v>40581</v>
          </cell>
          <cell r="C31">
            <v>953099</v>
          </cell>
          <cell r="D31">
            <v>2112010304</v>
          </cell>
          <cell r="E31" t="str">
            <v>LINEA TECNOLOGICA DE PRODUCCION Y TRANSFORMACION</v>
          </cell>
          <cell r="F31" t="str">
            <v>DESARROLLAR EL COMPONENTE TECNICO Y EMPRESARIAL PARA EL MONTAJE Y PUESTA EN MARCHA COMO MINIMO DOS UNIDADES PRODUCTIVAS</v>
          </cell>
          <cell r="G31" t="str">
            <v>JOVENES RURALES EMPRENDEDORES</v>
          </cell>
          <cell r="H31">
            <v>60267796</v>
          </cell>
          <cell r="I31" t="str">
            <v>MONICA ANDREA GALVIZ RIVERA</v>
          </cell>
          <cell r="J31" t="str">
            <v>SARAVENA</v>
          </cell>
          <cell r="K31" t="str">
            <v>4.5 MESES</v>
          </cell>
          <cell r="L31">
            <v>4.5</v>
          </cell>
          <cell r="M31">
            <v>2245600</v>
          </cell>
          <cell r="N31">
            <v>10105200</v>
          </cell>
        </row>
        <row r="32">
          <cell r="A32">
            <v>97</v>
          </cell>
          <cell r="B32">
            <v>40581</v>
          </cell>
          <cell r="C32">
            <v>953010</v>
          </cell>
          <cell r="D32">
            <v>2112010304</v>
          </cell>
          <cell r="E32" t="str">
            <v>LINEA TECNOLOGICA DE CLIENTES Y GESTION DE LA INFORMACION</v>
          </cell>
          <cell r="F32" t="str">
            <v>FORMACION TITULADA Y COMPLEMENTARIA</v>
          </cell>
          <cell r="G32" t="str">
            <v>FORMACION TITULADA Y COMPLEMENTARIA</v>
          </cell>
          <cell r="H32">
            <v>60263252</v>
          </cell>
          <cell r="I32" t="str">
            <v>YAQUELIN GALVIS RIVERA</v>
          </cell>
          <cell r="J32" t="str">
            <v>SARAVENA</v>
          </cell>
          <cell r="K32" t="str">
            <v>4.5 MESES</v>
          </cell>
          <cell r="L32">
            <v>430</v>
          </cell>
          <cell r="M32">
            <v>28634</v>
          </cell>
          <cell r="N32">
            <v>12312620</v>
          </cell>
          <cell r="O32">
            <v>506100015706</v>
          </cell>
          <cell r="P32" t="str">
            <v>DAVIVIENDA</v>
          </cell>
        </row>
        <row r="33">
          <cell r="A33">
            <v>132</v>
          </cell>
          <cell r="B33">
            <v>40665</v>
          </cell>
          <cell r="C33">
            <v>953010</v>
          </cell>
          <cell r="D33">
            <v>2112010304</v>
          </cell>
          <cell r="E33" t="str">
            <v>LINEA TECNOLOGICA DE PRODUCCION Y TRANSFORMACION</v>
          </cell>
          <cell r="F33" t="str">
            <v>FORMACION TITULADA Y COMPLEMENTARIA</v>
          </cell>
          <cell r="G33" t="str">
            <v>FORMACION TITULADA Y COMPLEMENTARIA</v>
          </cell>
          <cell r="H33">
            <v>17595014</v>
          </cell>
          <cell r="I33" t="str">
            <v>VICTOR OSCAR PINZON ROJAS</v>
          </cell>
          <cell r="J33" t="str">
            <v>ARAUQUITA</v>
          </cell>
          <cell r="K33" t="str">
            <v>2 MESES</v>
          </cell>
          <cell r="L33">
            <v>222</v>
          </cell>
          <cell r="M33">
            <v>23896</v>
          </cell>
          <cell r="N33">
            <v>5304912</v>
          </cell>
          <cell r="O33">
            <v>457800065890</v>
          </cell>
          <cell r="P33" t="str">
            <v>DAVIVIENDA</v>
          </cell>
        </row>
        <row r="34">
          <cell r="A34">
            <v>136</v>
          </cell>
          <cell r="B34">
            <v>40667</v>
          </cell>
          <cell r="C34">
            <v>953010</v>
          </cell>
          <cell r="D34">
            <v>2112010304</v>
          </cell>
          <cell r="E34" t="str">
            <v>LINEA TECNOLOGICA DE GESTION DE LA INFORMACION</v>
          </cell>
          <cell r="F34" t="str">
            <v>FORMACION TITULADA Y COMPLEMENTARIA</v>
          </cell>
          <cell r="G34" t="str">
            <v>FORMACION TITULADA Y COMPLEMENTARIA</v>
          </cell>
          <cell r="H34">
            <v>17590164</v>
          </cell>
          <cell r="I34" t="str">
            <v>LORENZO ORTEGA ARMIROLA</v>
          </cell>
          <cell r="J34" t="str">
            <v>ARAUQUITA</v>
          </cell>
          <cell r="K34" t="str">
            <v>1.5 MESES</v>
          </cell>
          <cell r="L34">
            <v>160</v>
          </cell>
          <cell r="M34">
            <v>21578</v>
          </cell>
          <cell r="N34">
            <v>3452480</v>
          </cell>
          <cell r="O34">
            <v>31706670974</v>
          </cell>
          <cell r="P34" t="str">
            <v>BANCOLOMBIA</v>
          </cell>
        </row>
        <row r="35">
          <cell r="A35">
            <v>141</v>
          </cell>
          <cell r="B35">
            <v>40687</v>
          </cell>
          <cell r="C35">
            <v>953010</v>
          </cell>
          <cell r="D35">
            <v>2112010304</v>
          </cell>
          <cell r="E35" t="str">
            <v>LINEA TECNOLOGICA DE PRODUCCION Y TRANSFORMACION</v>
          </cell>
          <cell r="F35" t="str">
            <v>FORMACION TITULADA Y COMPLEMENTARIA</v>
          </cell>
          <cell r="G35" t="str">
            <v>FORMACION TITULADA Y COMPLEMENTARIA</v>
          </cell>
          <cell r="H35">
            <v>91538148</v>
          </cell>
          <cell r="I35" t="str">
            <v>FABIAN LIBARDO BERNAL HOYOS</v>
          </cell>
          <cell r="J35" t="str">
            <v>SARAVENA</v>
          </cell>
          <cell r="K35" t="str">
            <v>1 MES</v>
          </cell>
          <cell r="L35">
            <v>96</v>
          </cell>
          <cell r="M35">
            <v>28634</v>
          </cell>
          <cell r="N35">
            <v>2748864</v>
          </cell>
        </row>
        <row r="36">
          <cell r="A36">
            <v>183</v>
          </cell>
          <cell r="B36">
            <v>40736</v>
          </cell>
          <cell r="C36">
            <v>953010</v>
          </cell>
          <cell r="D36">
            <v>2112010304</v>
          </cell>
          <cell r="E36" t="str">
            <v>LINEA  TECNOLOGICA DE CLIENTES</v>
          </cell>
          <cell r="F36" t="str">
            <v>FORMACION TITULADA Y COMPLEMENTARIA</v>
          </cell>
          <cell r="G36" t="str">
            <v>FORMACION TITULADA Y COMPLEMENTARIA</v>
          </cell>
          <cell r="H36">
            <v>13724860</v>
          </cell>
          <cell r="I36" t="str">
            <v>EZEQUIEL DE JESUS ROJAS VARGAS</v>
          </cell>
          <cell r="J36" t="str">
            <v>SARAVENA</v>
          </cell>
          <cell r="K36" t="str">
            <v>5 MESES</v>
          </cell>
          <cell r="L36">
            <v>319</v>
          </cell>
          <cell r="M36">
            <v>28634</v>
          </cell>
          <cell r="N36">
            <v>9134246</v>
          </cell>
          <cell r="O36">
            <v>31725136300</v>
          </cell>
          <cell r="P36" t="str">
            <v>BANCOLOMBIA</v>
          </cell>
        </row>
        <row r="37">
          <cell r="A37">
            <v>184</v>
          </cell>
          <cell r="B37">
            <v>40736</v>
          </cell>
          <cell r="C37">
            <v>953010</v>
          </cell>
          <cell r="D37">
            <v>2112010304</v>
          </cell>
          <cell r="E37" t="str">
            <v>LINEA TECNOLOGICA DE CLIENTES</v>
          </cell>
          <cell r="F37" t="str">
            <v>FORMACION TITULADA Y COMPLEMENTARIA</v>
          </cell>
          <cell r="G37" t="str">
            <v>FORMACION TITULADA Y COMPLEMENTARIA</v>
          </cell>
          <cell r="H37">
            <v>71373492</v>
          </cell>
          <cell r="I37" t="str">
            <v>JUAN DAVID ARAQUE LARGO</v>
          </cell>
          <cell r="J37" t="str">
            <v>SARAVENA</v>
          </cell>
          <cell r="K37" t="str">
            <v>5 MESES</v>
          </cell>
          <cell r="L37">
            <v>5</v>
          </cell>
          <cell r="M37">
            <v>3321750</v>
          </cell>
          <cell r="N37">
            <v>16608750</v>
          </cell>
          <cell r="O37">
            <v>37915213279</v>
          </cell>
          <cell r="P37" t="str">
            <v>BANCOLOMBIA</v>
          </cell>
        </row>
        <row r="38">
          <cell r="A38">
            <v>186</v>
          </cell>
          <cell r="B38">
            <v>40736</v>
          </cell>
          <cell r="C38">
            <v>953010</v>
          </cell>
          <cell r="D38">
            <v>2112010304</v>
          </cell>
          <cell r="E38" t="str">
            <v>LINEA TECNOLOGICA DE CLIENTES</v>
          </cell>
          <cell r="F38" t="str">
            <v>FORMACION TITULADA Y COMPLEMENTARIA</v>
          </cell>
          <cell r="G38" t="str">
            <v>FORMACION TITULADA Y COMPLEMENTARIA</v>
          </cell>
          <cell r="H38">
            <v>1094240153</v>
          </cell>
          <cell r="I38" t="str">
            <v>KAREN SALINAS DURAN</v>
          </cell>
          <cell r="J38" t="str">
            <v>SARAVENA</v>
          </cell>
          <cell r="K38" t="str">
            <v>5 MESES</v>
          </cell>
          <cell r="L38">
            <v>450</v>
          </cell>
          <cell r="M38">
            <v>23896</v>
          </cell>
          <cell r="N38">
            <v>10753200</v>
          </cell>
          <cell r="O38">
            <v>506100003926</v>
          </cell>
          <cell r="P38" t="str">
            <v>DAVIVIENDA</v>
          </cell>
        </row>
        <row r="39">
          <cell r="A39">
            <v>187</v>
          </cell>
          <cell r="B39">
            <v>40736</v>
          </cell>
          <cell r="C39">
            <v>953010</v>
          </cell>
          <cell r="D39">
            <v>2112010304</v>
          </cell>
          <cell r="E39" t="str">
            <v>LINEA TECNOLOGICA DE CLIENTES</v>
          </cell>
          <cell r="F39" t="str">
            <v>FORMACION TITULADA Y COMPLEMENTARIA</v>
          </cell>
          <cell r="G39" t="str">
            <v>FORMACION TITULADA Y COMPLEMENTARIA</v>
          </cell>
          <cell r="H39">
            <v>5497852</v>
          </cell>
          <cell r="I39" t="str">
            <v>GERMAN AUGUSTO RAMIREZ GOMEZ</v>
          </cell>
          <cell r="J39" t="str">
            <v>SARAVENA</v>
          </cell>
          <cell r="K39" t="str">
            <v>5 MESES</v>
          </cell>
          <cell r="L39">
            <v>5</v>
          </cell>
          <cell r="M39">
            <v>2791300</v>
          </cell>
          <cell r="N39">
            <v>13956500</v>
          </cell>
        </row>
        <row r="40">
          <cell r="A40">
            <v>188</v>
          </cell>
          <cell r="B40">
            <v>40736</v>
          </cell>
          <cell r="C40">
            <v>953010</v>
          </cell>
          <cell r="D40">
            <v>2112010304</v>
          </cell>
          <cell r="E40" t="str">
            <v>LINEA TECNOLOGICA DE CLIENTES</v>
          </cell>
          <cell r="F40" t="str">
            <v>FORMACION TITULADA Y COMPLEMENTARIA</v>
          </cell>
          <cell r="G40" t="str">
            <v>FORMACION TITULADA Y COMPLEMENTARIA</v>
          </cell>
          <cell r="H40">
            <v>68245109</v>
          </cell>
          <cell r="I40" t="str">
            <v>ELLA PATRICIA ARDILA MARTINEZ</v>
          </cell>
          <cell r="J40" t="str">
            <v>SARAVENA</v>
          </cell>
          <cell r="K40" t="str">
            <v>5 MESES</v>
          </cell>
          <cell r="L40">
            <v>326</v>
          </cell>
          <cell r="M40">
            <v>28634</v>
          </cell>
          <cell r="N40">
            <v>9334684</v>
          </cell>
          <cell r="O40">
            <v>506100015755</v>
          </cell>
          <cell r="P40" t="str">
            <v>DAVIVIENDA</v>
          </cell>
        </row>
        <row r="41">
          <cell r="A41">
            <v>193</v>
          </cell>
          <cell r="B41">
            <v>40737</v>
          </cell>
          <cell r="C41">
            <v>953010</v>
          </cell>
          <cell r="D41">
            <v>2112010304</v>
          </cell>
          <cell r="E41" t="str">
            <v>LINEA TECNOLOGICA DE CLIENTES</v>
          </cell>
          <cell r="F41" t="str">
            <v>FORMACION TITULADA Y COMPLEMENTARIA</v>
          </cell>
          <cell r="G41" t="str">
            <v>FORMACION TITULADA Y COMPLEMENTARIA</v>
          </cell>
          <cell r="H41">
            <v>24248860</v>
          </cell>
          <cell r="I41" t="str">
            <v>ELISABETH SANTOS</v>
          </cell>
          <cell r="J41" t="str">
            <v>SARAVENA</v>
          </cell>
          <cell r="K41" t="str">
            <v>5 MESES</v>
          </cell>
          <cell r="L41">
            <v>5</v>
          </cell>
          <cell r="M41">
            <v>2791300</v>
          </cell>
          <cell r="N41">
            <v>13956500</v>
          </cell>
          <cell r="O41">
            <v>73600132684</v>
          </cell>
          <cell r="P41" t="str">
            <v>BANCO AGRARIO</v>
          </cell>
        </row>
        <row r="42">
          <cell r="A42">
            <v>194</v>
          </cell>
          <cell r="B42">
            <v>40737</v>
          </cell>
          <cell r="C42">
            <v>953099</v>
          </cell>
          <cell r="D42">
            <v>2112010304</v>
          </cell>
          <cell r="E42" t="str">
            <v>LINEA TECNOLOGICA DE PRODUCCION Y TRANSFORMACION</v>
          </cell>
          <cell r="F42" t="str">
            <v>DESARROLLAR EL COMPONENTE TECNICO Y EMPRESARIAL PARA EL MONTAJE Y PUESTA EN MARCHA COMO MINIMO DOS UNIDADES PRODUCTIVAS</v>
          </cell>
          <cell r="G42" t="str">
            <v>JOVENES RURALES EMPRENDEDORES</v>
          </cell>
          <cell r="H42">
            <v>96167498</v>
          </cell>
          <cell r="I42" t="str">
            <v>CARLOS VALMORES VASQUEZ VIAFARA</v>
          </cell>
          <cell r="J42" t="str">
            <v>SARAVENA</v>
          </cell>
          <cell r="K42" t="str">
            <v>4.5 MESES</v>
          </cell>
          <cell r="L42">
            <v>4.5</v>
          </cell>
          <cell r="M42">
            <v>2245400</v>
          </cell>
          <cell r="N42">
            <v>10104300</v>
          </cell>
        </row>
        <row r="43">
          <cell r="A43">
            <v>195</v>
          </cell>
          <cell r="B43">
            <v>40737</v>
          </cell>
          <cell r="C43">
            <v>953010</v>
          </cell>
          <cell r="D43">
            <v>2112010304</v>
          </cell>
          <cell r="E43" t="str">
            <v>LINEA TECNOLOGICA DE DISEÑO</v>
          </cell>
          <cell r="F43" t="str">
            <v>FORMACION TITULADA Y COMPLEMENTARIA</v>
          </cell>
          <cell r="G43" t="str">
            <v>FORMACION TITULADA Y COMPLEMENTARIA</v>
          </cell>
          <cell r="H43">
            <v>1090429712</v>
          </cell>
          <cell r="I43" t="str">
            <v>YULIETH PAOLA GELVEZ RIVERA</v>
          </cell>
          <cell r="J43" t="str">
            <v>SARAVENA</v>
          </cell>
          <cell r="K43" t="str">
            <v>5 MESES</v>
          </cell>
          <cell r="L43">
            <v>5</v>
          </cell>
          <cell r="M43">
            <v>2791300</v>
          </cell>
          <cell r="N43">
            <v>13956500</v>
          </cell>
          <cell r="O43">
            <v>506100059423</v>
          </cell>
          <cell r="P43" t="str">
            <v>DAVIVIENDA</v>
          </cell>
        </row>
        <row r="44">
          <cell r="A44">
            <v>196</v>
          </cell>
          <cell r="B44">
            <v>40737</v>
          </cell>
          <cell r="C44">
            <v>953010</v>
          </cell>
          <cell r="D44">
            <v>2112010304</v>
          </cell>
          <cell r="E44" t="str">
            <v>LINEA TECNOLOGICA DE CLIENTES</v>
          </cell>
          <cell r="F44" t="str">
            <v>FORMACION TITULADA Y COMPLEMENTARIA</v>
          </cell>
          <cell r="G44" t="str">
            <v>FORMACION TITULADA Y COMPLEMENTARIA</v>
          </cell>
          <cell r="H44">
            <v>46376947</v>
          </cell>
          <cell r="I44" t="str">
            <v>NIDIA NAYIVE LEON PRIETO</v>
          </cell>
          <cell r="J44" t="str">
            <v>SARAVENA</v>
          </cell>
          <cell r="K44" t="str">
            <v>2 MESES</v>
          </cell>
          <cell r="L44">
            <v>150</v>
          </cell>
          <cell r="M44">
            <v>23896</v>
          </cell>
          <cell r="N44">
            <v>3584400</v>
          </cell>
          <cell r="O44">
            <v>473150015680</v>
          </cell>
          <cell r="P44" t="str">
            <v>BANCO AGRARIO</v>
          </cell>
        </row>
        <row r="45">
          <cell r="A45">
            <v>197</v>
          </cell>
          <cell r="B45">
            <v>40737</v>
          </cell>
          <cell r="C45">
            <v>953010</v>
          </cell>
          <cell r="D45">
            <v>2112010304</v>
          </cell>
          <cell r="E45" t="str">
            <v>LINEA TECNOLOGICA DE PRODUCCION Y TRANSFORMACION</v>
          </cell>
          <cell r="F45" t="str">
            <v>FORMACION TITULADA Y COMPLEMENTARIA</v>
          </cell>
          <cell r="G45" t="str">
            <v>FORMACION TITULADA Y COMPLEMENTARIA</v>
          </cell>
          <cell r="H45">
            <v>96185644</v>
          </cell>
          <cell r="I45" t="str">
            <v>ALIRIO RAMIREZ VELAZQUEZ</v>
          </cell>
          <cell r="J45" t="str">
            <v>SARAVENA</v>
          </cell>
          <cell r="K45" t="str">
            <v>5 MESES</v>
          </cell>
          <cell r="L45">
            <v>557</v>
          </cell>
          <cell r="M45">
            <v>23896</v>
          </cell>
          <cell r="N45">
            <v>13310072</v>
          </cell>
          <cell r="O45">
            <v>31762400416</v>
          </cell>
          <cell r="P45" t="str">
            <v>BANCOLOMBIA</v>
          </cell>
        </row>
        <row r="46">
          <cell r="A46">
            <v>198</v>
          </cell>
          <cell r="B46">
            <v>40737</v>
          </cell>
          <cell r="C46">
            <v>953010</v>
          </cell>
          <cell r="D46">
            <v>2112010304</v>
          </cell>
          <cell r="E46" t="str">
            <v>LINEA TECNOLOGICA DE CLIENTES</v>
          </cell>
          <cell r="F46" t="str">
            <v>FORMACION TITULADA Y COMPLEMENTARIA</v>
          </cell>
          <cell r="G46" t="str">
            <v>FORMACION TITULADA Y COMPLEMENTARIA</v>
          </cell>
          <cell r="H46">
            <v>86047295</v>
          </cell>
          <cell r="I46" t="str">
            <v>NELSON ENRIQUE CONTRERAS PARRA</v>
          </cell>
          <cell r="J46" t="str">
            <v>SARAVENA</v>
          </cell>
          <cell r="K46" t="str">
            <v>4.5 MESES</v>
          </cell>
          <cell r="L46">
            <v>4.5</v>
          </cell>
          <cell r="M46">
            <v>3321750</v>
          </cell>
          <cell r="N46">
            <v>14947875</v>
          </cell>
          <cell r="O46">
            <v>473700037687</v>
          </cell>
          <cell r="P46" t="str">
            <v>BANCO AGRARIO</v>
          </cell>
        </row>
        <row r="47">
          <cell r="A47">
            <v>199</v>
          </cell>
          <cell r="B47">
            <v>40737</v>
          </cell>
          <cell r="C47">
            <v>953010</v>
          </cell>
          <cell r="D47">
            <v>2112010304</v>
          </cell>
          <cell r="E47" t="str">
            <v>LINEA TECNOLOGICA DE CLIENTES</v>
          </cell>
          <cell r="F47" t="str">
            <v>FORMACION TITULADA Y COMPLEMENTARIA</v>
          </cell>
          <cell r="G47" t="str">
            <v>FORMACION TITULADA Y COMPLEMENTARIA</v>
          </cell>
          <cell r="H47">
            <v>88203116</v>
          </cell>
          <cell r="I47" t="str">
            <v>OSCAR CACERES GIL</v>
          </cell>
          <cell r="J47" t="str">
            <v>SARAVENA</v>
          </cell>
          <cell r="K47" t="str">
            <v>5 MESES</v>
          </cell>
          <cell r="L47">
            <v>318</v>
          </cell>
          <cell r="M47">
            <v>28634</v>
          </cell>
          <cell r="N47">
            <v>9105612</v>
          </cell>
          <cell r="O47">
            <v>506100022447</v>
          </cell>
          <cell r="P47" t="str">
            <v>DAVIVIENDA</v>
          </cell>
        </row>
        <row r="48">
          <cell r="A48">
            <v>200</v>
          </cell>
          <cell r="B48">
            <v>40737</v>
          </cell>
          <cell r="C48">
            <v>953010</v>
          </cell>
          <cell r="D48">
            <v>2112010304</v>
          </cell>
          <cell r="E48" t="str">
            <v>LINEA TECNOLOGICA DE CLIENTES</v>
          </cell>
          <cell r="F48" t="str">
            <v>FORMACION TITULADA Y COMPLEMENTARIA</v>
          </cell>
          <cell r="G48" t="str">
            <v>FORMACION TITULADA Y COMPLEMENTARIA</v>
          </cell>
          <cell r="H48">
            <v>1052946137</v>
          </cell>
          <cell r="I48" t="str">
            <v>OSCAR JAIME VILLALBA GARCIA</v>
          </cell>
          <cell r="J48" t="str">
            <v>SARAVENA</v>
          </cell>
          <cell r="K48" t="str">
            <v>5 MESES</v>
          </cell>
          <cell r="L48">
            <v>5</v>
          </cell>
          <cell r="M48">
            <v>3321750</v>
          </cell>
          <cell r="N48">
            <v>16608750</v>
          </cell>
          <cell r="O48">
            <v>31766275349</v>
          </cell>
          <cell r="P48" t="str">
            <v>BANCOLOMBIA</v>
          </cell>
        </row>
        <row r="49">
          <cell r="A49">
            <v>201</v>
          </cell>
          <cell r="B49">
            <v>40737</v>
          </cell>
          <cell r="C49">
            <v>953010</v>
          </cell>
          <cell r="D49">
            <v>2112010304</v>
          </cell>
          <cell r="E49" t="str">
            <v>LINEA TECNOLOGICA DE CLIENTES</v>
          </cell>
          <cell r="F49" t="str">
            <v>FORMACION TITULADA Y COMPLEMENTARIA</v>
          </cell>
          <cell r="G49" t="str">
            <v>FORMACION TITULADA Y COMPLEMENTARIA</v>
          </cell>
          <cell r="H49">
            <v>52208700</v>
          </cell>
          <cell r="I49" t="str">
            <v>GLORIA INES SANCHEZ  ACUÑA</v>
          </cell>
          <cell r="J49" t="str">
            <v>SARAVENA</v>
          </cell>
          <cell r="K49" t="str">
            <v>2 MESES</v>
          </cell>
          <cell r="L49">
            <v>200</v>
          </cell>
          <cell r="M49">
            <v>21758</v>
          </cell>
          <cell r="N49">
            <v>4351600</v>
          </cell>
          <cell r="O49">
            <v>473600009139</v>
          </cell>
          <cell r="P49" t="str">
            <v>BANCO AGRARIO</v>
          </cell>
        </row>
        <row r="50">
          <cell r="A50">
            <v>202</v>
          </cell>
          <cell r="B50">
            <v>40737</v>
          </cell>
          <cell r="C50">
            <v>953010</v>
          </cell>
          <cell r="D50">
            <v>2112010304</v>
          </cell>
          <cell r="E50" t="str">
            <v>LINEA TECNOLOGICA DE CLIENTES</v>
          </cell>
          <cell r="F50" t="str">
            <v>FORMACION TITULADA Y COMPLEMENTARIA</v>
          </cell>
          <cell r="G50" t="str">
            <v>FORMACION TITULADA Y COMPLEMENTARIA</v>
          </cell>
          <cell r="H50">
            <v>63538935</v>
          </cell>
          <cell r="I50" t="str">
            <v>LIZBETH ARIANA SANCHEZ MAZUERA</v>
          </cell>
          <cell r="J50" t="str">
            <v>SARAVENA</v>
          </cell>
          <cell r="K50" t="str">
            <v>5 MESES</v>
          </cell>
          <cell r="L50">
            <v>450</v>
          </cell>
          <cell r="M50">
            <v>23896</v>
          </cell>
          <cell r="N50">
            <v>10753200</v>
          </cell>
          <cell r="O50">
            <v>506100022587</v>
          </cell>
          <cell r="P50" t="str">
            <v>DAVIVIENDA</v>
          </cell>
        </row>
        <row r="51">
          <cell r="A51">
            <v>204</v>
          </cell>
          <cell r="B51">
            <v>40737</v>
          </cell>
          <cell r="C51">
            <v>953099</v>
          </cell>
          <cell r="D51">
            <v>2112010304</v>
          </cell>
          <cell r="E51" t="str">
            <v>LINEA TECNOLOGICA DE PRODUCCION Y TRANSFORMACION</v>
          </cell>
          <cell r="F51" t="str">
            <v>DESARROLLAR EL COMPONENTE TECNICO Y EMPRESARIAL PARA EL MONTAJE Y PUESTA EN MARCHA COMO MINIMO DOS UNIDADES PRODUCTIVAS</v>
          </cell>
          <cell r="G51" t="str">
            <v>JOVENES RURALES EMPRENDEDORES</v>
          </cell>
          <cell r="H51">
            <v>37863437</v>
          </cell>
          <cell r="I51" t="str">
            <v>EMILCE ORTIZ DELGADO</v>
          </cell>
          <cell r="J51" t="str">
            <v>SARAVENA</v>
          </cell>
          <cell r="K51" t="str">
            <v>2.5 MESES</v>
          </cell>
          <cell r="L51">
            <v>2.5</v>
          </cell>
          <cell r="M51">
            <v>2245400</v>
          </cell>
          <cell r="N51">
            <v>5613500</v>
          </cell>
          <cell r="O51">
            <v>73601509595</v>
          </cell>
          <cell r="P51" t="str">
            <v>BANCO AGRARIO</v>
          </cell>
        </row>
        <row r="52">
          <cell r="A52">
            <v>205</v>
          </cell>
          <cell r="B52">
            <v>40737</v>
          </cell>
          <cell r="C52">
            <v>953099</v>
          </cell>
          <cell r="D52">
            <v>2112010304</v>
          </cell>
          <cell r="E52" t="str">
            <v>LINEA TECNOLOGICA DE PRODUCCION Y TRANSFORMACION</v>
          </cell>
          <cell r="F52" t="str">
            <v>DESARROLLAR EL COMPONENTE TECNICO Y EMPRESARIAL PARA EL MONTAJE Y PUESTA EN MARCHA COMO MINIMO DOS UNIDADES PRODUCTIVAS</v>
          </cell>
          <cell r="G52" t="str">
            <v>JOVENES RURALES EMPRENDEDORES</v>
          </cell>
          <cell r="H52">
            <v>96189686</v>
          </cell>
          <cell r="I52" t="str">
            <v>JOSE DIOFANOL AGUIRRE BECERRA</v>
          </cell>
          <cell r="J52" t="str">
            <v>SARAVENA</v>
          </cell>
          <cell r="K52" t="str">
            <v>5 MESES</v>
          </cell>
          <cell r="L52">
            <v>5</v>
          </cell>
          <cell r="M52">
            <v>2245400</v>
          </cell>
          <cell r="N52">
            <v>11227000</v>
          </cell>
          <cell r="O52">
            <v>506100060884</v>
          </cell>
          <cell r="P52" t="str">
            <v>DAVIVIENDA</v>
          </cell>
        </row>
        <row r="53">
          <cell r="A53">
            <v>209</v>
          </cell>
          <cell r="B53">
            <v>40737</v>
          </cell>
          <cell r="C53">
            <v>953099</v>
          </cell>
          <cell r="D53">
            <v>2112010304</v>
          </cell>
          <cell r="E53" t="str">
            <v>LINEA TECNOLOGICA DE PRODUCCION Y TRANSFORMACION</v>
          </cell>
          <cell r="F53" t="str">
            <v>DESARROLLAR EL COMPONENTE TECNICO Y EMPRESARIAL PARA EL MONTAJE Y PUESTA EN MARCHA COMO MINIMO DOS UNIDADES PRODUCTIVAS</v>
          </cell>
          <cell r="G53" t="str">
            <v>JOVENES RURALES EMPRENDEDORES</v>
          </cell>
          <cell r="H53">
            <v>60267796</v>
          </cell>
          <cell r="I53" t="str">
            <v>MONICA ANDREA GALVIZ RIVERA</v>
          </cell>
          <cell r="J53" t="str">
            <v>SARAVENA</v>
          </cell>
          <cell r="K53" t="str">
            <v>2.5 MESES</v>
          </cell>
          <cell r="L53">
            <v>2.5</v>
          </cell>
          <cell r="M53">
            <v>2245400</v>
          </cell>
          <cell r="N53">
            <v>5613500</v>
          </cell>
          <cell r="O53">
            <v>506100068739</v>
          </cell>
          <cell r="P53" t="str">
            <v>DAVIVIENDA</v>
          </cell>
        </row>
        <row r="54">
          <cell r="A54">
            <v>215</v>
          </cell>
          <cell r="B54">
            <v>40738</v>
          </cell>
          <cell r="C54">
            <v>953099</v>
          </cell>
          <cell r="D54">
            <v>2112010304</v>
          </cell>
          <cell r="E54" t="str">
            <v>LINEA TECNOLOGICA DE PRODUCCION Y TRANSFORMACION</v>
          </cell>
          <cell r="F54" t="str">
            <v>DESARROLLAR EL COMPONENTE TECNICO Y EMPRESARIAL PARA EL MONTAJE Y PUESTA EN MARCHA COMO MINIMO DOS UNIDADES PRODUCTIVAS</v>
          </cell>
          <cell r="G54" t="str">
            <v>JOVENES RURALES EMPRENDEDORES</v>
          </cell>
          <cell r="H54">
            <v>63538735</v>
          </cell>
          <cell r="I54" t="str">
            <v>SANDRA MILENA COBOS HERNANDEZ</v>
          </cell>
          <cell r="J54" t="str">
            <v>SARAVENA</v>
          </cell>
          <cell r="K54" t="str">
            <v>2.5 MESES</v>
          </cell>
          <cell r="L54">
            <v>2.5</v>
          </cell>
          <cell r="M54">
            <v>2245400</v>
          </cell>
          <cell r="N54">
            <v>5613500</v>
          </cell>
        </row>
        <row r="55">
          <cell r="A55">
            <v>217</v>
          </cell>
          <cell r="B55">
            <v>40738</v>
          </cell>
          <cell r="C55">
            <v>953010</v>
          </cell>
          <cell r="D55">
            <v>2112010304</v>
          </cell>
          <cell r="E55" t="str">
            <v>LINEA TECNOLOGICA DE MAQUINAS Y HERRRAMIENTAS</v>
          </cell>
          <cell r="F55" t="str">
            <v>FORMACION TITULADA Y COMPLEMENTARIA</v>
          </cell>
          <cell r="G55" t="str">
            <v>FORMACION TITULADA Y COMPLEMENTARIA</v>
          </cell>
          <cell r="H55">
            <v>3262390</v>
          </cell>
          <cell r="I55" t="str">
            <v>MAURICIO BRAVO GARCIA</v>
          </cell>
          <cell r="J55" t="str">
            <v>SARAVENA</v>
          </cell>
          <cell r="K55" t="str">
            <v>4 MESES</v>
          </cell>
          <cell r="L55">
            <v>410</v>
          </cell>
          <cell r="M55">
            <v>21758</v>
          </cell>
          <cell r="N55">
            <v>8920780</v>
          </cell>
          <cell r="O55">
            <v>506100064951</v>
          </cell>
          <cell r="P55" t="str">
            <v>DAVIVIENDA</v>
          </cell>
        </row>
        <row r="56">
          <cell r="A56">
            <v>219</v>
          </cell>
          <cell r="B56">
            <v>40738</v>
          </cell>
          <cell r="C56">
            <v>953010</v>
          </cell>
          <cell r="D56">
            <v>2112010304</v>
          </cell>
          <cell r="E56" t="str">
            <v>LINEA TECNOLOGICA DE DISEÑO</v>
          </cell>
          <cell r="F56" t="str">
            <v>FORMACION TITULADA Y COMPLEMENTARIA</v>
          </cell>
          <cell r="G56" t="str">
            <v>FORMACION TITULADA Y COMPLEMENTARIA</v>
          </cell>
          <cell r="H56">
            <v>91524469</v>
          </cell>
          <cell r="I56" t="str">
            <v>NEYDER WILFREDO CALDERON VERA</v>
          </cell>
          <cell r="J56" t="str">
            <v>SARAVENA</v>
          </cell>
          <cell r="K56" t="str">
            <v>3 MESES</v>
          </cell>
          <cell r="L56">
            <v>3</v>
          </cell>
          <cell r="M56">
            <v>2245000</v>
          </cell>
          <cell r="N56">
            <v>6735000</v>
          </cell>
          <cell r="O56">
            <v>31763115634</v>
          </cell>
          <cell r="P56" t="str">
            <v>BANCOLOMBIA</v>
          </cell>
        </row>
        <row r="57">
          <cell r="A57">
            <v>223</v>
          </cell>
          <cell r="B57">
            <v>40739</v>
          </cell>
          <cell r="C57">
            <v>953010</v>
          </cell>
          <cell r="D57">
            <v>2112010304</v>
          </cell>
          <cell r="E57" t="str">
            <v>LINEA TECNOLOGICA DE PRODUCCION Y TRANSFORMACION</v>
          </cell>
          <cell r="F57" t="str">
            <v>FORMACION TITULADA Y COMPLEMENTARIA</v>
          </cell>
          <cell r="G57" t="str">
            <v>FORMACION TITULADA Y COMPLEMENTARIA</v>
          </cell>
          <cell r="H57">
            <v>91519910</v>
          </cell>
          <cell r="I57" t="str">
            <v>HECTOR EZEQUIEL BRAGAGNINI DIAZ</v>
          </cell>
          <cell r="J57" t="str">
            <v>SARAVENA</v>
          </cell>
          <cell r="K57" t="str">
            <v>4.25  MESES</v>
          </cell>
          <cell r="L57">
            <v>4.25</v>
          </cell>
          <cell r="M57">
            <v>3321750</v>
          </cell>
          <cell r="N57">
            <v>14117437.5</v>
          </cell>
          <cell r="O57">
            <v>195001656</v>
          </cell>
          <cell r="P57" t="str">
            <v>BBVA</v>
          </cell>
        </row>
        <row r="58">
          <cell r="A58">
            <v>224</v>
          </cell>
          <cell r="B58">
            <v>40739</v>
          </cell>
          <cell r="C58">
            <v>953010</v>
          </cell>
          <cell r="D58">
            <v>2112010304</v>
          </cell>
          <cell r="E58" t="str">
            <v>LINEA TECNOLOGICA DE PRODUCCION Y TRANSFORMACION</v>
          </cell>
          <cell r="F58" t="str">
            <v>FORMACION TITULADA Y COMPLEMENTARIA</v>
          </cell>
          <cell r="G58" t="str">
            <v>FORMACION TITULADA Y COMPLEMENTARIA</v>
          </cell>
          <cell r="H58">
            <v>24246707</v>
          </cell>
          <cell r="I58" t="str">
            <v>NELLY SOLANO GRISMALDOS</v>
          </cell>
          <cell r="J58" t="str">
            <v>SARAVENA</v>
          </cell>
          <cell r="K58" t="str">
            <v>5 MESES</v>
          </cell>
          <cell r="L58">
            <v>560</v>
          </cell>
          <cell r="M58">
            <v>23896</v>
          </cell>
          <cell r="N58">
            <v>13381760</v>
          </cell>
          <cell r="O58">
            <v>31740759011</v>
          </cell>
          <cell r="P58" t="str">
            <v>BANCOLOMBIA</v>
          </cell>
        </row>
        <row r="59">
          <cell r="A59">
            <v>241</v>
          </cell>
          <cell r="B59">
            <v>40766</v>
          </cell>
          <cell r="C59">
            <v>953010</v>
          </cell>
          <cell r="D59">
            <v>2112010304</v>
          </cell>
          <cell r="E59" t="str">
            <v>LINEA TECNOLOGICA DE PRODUCCION Y TRANSFORMACION</v>
          </cell>
          <cell r="F59" t="str">
            <v>FORMACION TITULADA Y COMPLEMENTARIA</v>
          </cell>
          <cell r="G59" t="str">
            <v>FORMACION TITULADA Y COMPLEMENTARIA</v>
          </cell>
          <cell r="H59">
            <v>63509735</v>
          </cell>
          <cell r="I59" t="str">
            <v>MARICELY BARON CONTRERAS</v>
          </cell>
          <cell r="J59" t="str">
            <v>SARAVENA</v>
          </cell>
          <cell r="K59" t="str">
            <v>4 MESES</v>
          </cell>
          <cell r="L59">
            <v>185</v>
          </cell>
          <cell r="M59">
            <v>21758</v>
          </cell>
          <cell r="N59">
            <v>4025230</v>
          </cell>
          <cell r="O59">
            <v>506100026752</v>
          </cell>
          <cell r="P59" t="str">
            <v>DAVIVIENDA</v>
          </cell>
        </row>
      </sheetData>
      <sheetData sheetId="2" refreshError="1"/>
      <sheetData sheetId="3" refreshError="1"/>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PERFIL DEL PF"/>
      <sheetName val="Competencias"/>
      <sheetName val="Hoja5"/>
      <sheetName val="PERFIL_DEL_PF"/>
      <sheetName val="PERFIL_DEL_PF3"/>
      <sheetName val="PERFIL_DEL_PF1"/>
      <sheetName val="PERFIL_DEL_PF2"/>
      <sheetName val="PERFIL_DEL_PF4"/>
    </sheetNames>
    <sheetDataSet>
      <sheetData sheetId="0">
        <row r="3">
          <cell r="A3" t="str">
            <v>HONORARIOS FORMACION PROFESIONAL</v>
          </cell>
          <cell r="D3" t="str">
            <v>INVENTARIO</v>
          </cell>
        </row>
        <row r="4">
          <cell r="A4" t="str">
            <v>REMUNERACION SERV TECNIC FORM PROF</v>
          </cell>
          <cell r="D4" t="str">
            <v>COMPRA</v>
          </cell>
        </row>
        <row r="5">
          <cell r="A5" t="str">
            <v>CONTRATACION INSTRUCTORES</v>
          </cell>
          <cell r="D5" t="str">
            <v>PRESTAMO</v>
          </cell>
        </row>
        <row r="6">
          <cell r="A6" t="str">
            <v>MATERIALES PARA FORMACION PROFESIONAL</v>
          </cell>
          <cell r="D6" t="str">
            <v>OTRO</v>
          </cell>
        </row>
        <row r="7">
          <cell r="A7" t="str">
            <v>INSUMOS PARA EXPLOTACION DE CENTROS</v>
          </cell>
        </row>
        <row r="8">
          <cell r="A8" t="str">
            <v>MATERIALES-ACEITES Y COMBUSTIBLES</v>
          </cell>
        </row>
        <row r="9">
          <cell r="A9" t="str">
            <v>MATERIAL- ADQ.LLANTAS/ ELEM. VEHICULOS</v>
          </cell>
        </row>
        <row r="10">
          <cell r="A10" t="str">
            <v>MANTENIMIENTO DE MAQUINARIA Y EQUIPO</v>
          </cell>
        </row>
        <row r="11">
          <cell r="A11" t="str">
            <v>MANTENIMIENTO DE EQUIPO DE TRANSPORTE</v>
          </cell>
        </row>
        <row r="12">
          <cell r="A12" t="str">
            <v>MATERIALES - SOSTENIMIENTO DE SEMOVIENTE</v>
          </cell>
        </row>
        <row r="13">
          <cell r="A13" t="str">
            <v>MATERIALES-COMPRA DE SEMOVIENTES</v>
          </cell>
        </row>
        <row r="14">
          <cell r="A14" t="str">
            <v>COMPRA MAQUINARIA EQUIPO</v>
          </cell>
        </row>
        <row r="15">
          <cell r="A15" t="str">
            <v>ADECUACION DE CONSTRUCCIONES</v>
          </cell>
        </row>
      </sheetData>
      <sheetData sheetId="1" refreshError="1"/>
      <sheetData sheetId="2"/>
      <sheetData sheetId="3" refreshError="1"/>
      <sheetData sheetId="4"/>
      <sheetData sheetId="5"/>
      <sheetData sheetId="6"/>
      <sheetData sheetId="7"/>
      <sheetData sheetId="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15387C-AEF4-4AEE-ACEB-C5CEF172B6E1}">
  <sheetPr>
    <tabColor theme="5" tint="-0.249977111117893"/>
  </sheetPr>
  <dimension ref="A1:AL126"/>
  <sheetViews>
    <sheetView tabSelected="1" topLeftCell="D9" zoomScale="70" zoomScaleNormal="70" workbookViewId="0">
      <selection activeCell="P109" sqref="P109:P117"/>
    </sheetView>
  </sheetViews>
  <sheetFormatPr baseColWidth="10" defaultColWidth="11.42578125" defaultRowHeight="15.75" x14ac:dyDescent="0.2"/>
  <cols>
    <col min="1" max="1" width="10.5703125" style="1" customWidth="1"/>
    <col min="2" max="2" width="12.5703125" style="2" customWidth="1"/>
    <col min="3" max="3" width="49" style="3" customWidth="1"/>
    <col min="4" max="4" width="43.85546875" style="3" customWidth="1"/>
    <col min="5" max="5" width="15.5703125" style="4" customWidth="1"/>
    <col min="6" max="6" width="9.140625" style="4" customWidth="1"/>
    <col min="7" max="7" width="11.42578125" style="4" customWidth="1"/>
    <col min="8" max="8" width="11.42578125" style="5" customWidth="1"/>
    <col min="9" max="9" width="12.5703125" style="4" customWidth="1"/>
    <col min="10" max="10" width="15.28515625" style="4" customWidth="1"/>
    <col min="11" max="11" width="17.140625" style="4" customWidth="1"/>
    <col min="12" max="12" width="15.7109375" style="4" customWidth="1"/>
    <col min="13" max="13" width="19.28515625" style="4" customWidth="1"/>
    <col min="14" max="14" width="51.28515625" style="8" customWidth="1"/>
    <col min="15" max="15" width="14.140625" style="9" customWidth="1"/>
    <col min="16" max="16" width="16.42578125" style="9" customWidth="1"/>
    <col min="17" max="17" width="19.85546875" style="4" customWidth="1"/>
    <col min="18" max="18" width="18.28515625" style="4" customWidth="1"/>
    <col min="19" max="25" width="11.42578125" style="4" customWidth="1"/>
    <col min="26" max="26" width="17.85546875" style="4" customWidth="1"/>
    <col min="27" max="28" width="11.42578125" style="4" customWidth="1"/>
    <col min="29" max="29" width="11.42578125" style="10" customWidth="1"/>
    <col min="30" max="31" width="19.85546875" style="10" customWidth="1"/>
    <col min="32" max="32" width="23.28515625" style="11" customWidth="1"/>
    <col min="33" max="37" width="11.42578125" style="4"/>
    <col min="38" max="38" width="16.28515625" style="4" customWidth="1"/>
    <col min="39" max="16384" width="11.42578125" style="4"/>
  </cols>
  <sheetData>
    <row r="1" spans="1:38" x14ac:dyDescent="0.2">
      <c r="E1" s="3"/>
      <c r="J1" s="3"/>
      <c r="K1" s="3"/>
      <c r="L1" s="6"/>
      <c r="M1" s="7"/>
    </row>
    <row r="2" spans="1:38" x14ac:dyDescent="0.2">
      <c r="A2" s="284" t="s">
        <v>0</v>
      </c>
      <c r="B2" s="284"/>
      <c r="C2" s="284"/>
      <c r="D2" s="284"/>
      <c r="E2" s="284"/>
      <c r="F2" s="284"/>
      <c r="G2" s="284"/>
      <c r="H2" s="284"/>
      <c r="I2" s="284"/>
      <c r="J2" s="284"/>
      <c r="K2" s="284"/>
      <c r="L2" s="284"/>
      <c r="M2" s="284"/>
      <c r="N2" s="285"/>
    </row>
    <row r="3" spans="1:38" x14ac:dyDescent="0.2">
      <c r="A3" s="286" t="s">
        <v>1</v>
      </c>
      <c r="B3" s="286"/>
      <c r="C3" s="286"/>
      <c r="D3" s="286"/>
      <c r="E3" s="286"/>
      <c r="F3" s="286"/>
      <c r="G3" s="286"/>
      <c r="H3" s="286"/>
      <c r="I3" s="286"/>
      <c r="J3" s="286"/>
      <c r="K3" s="286"/>
      <c r="L3" s="286"/>
      <c r="M3" s="286"/>
      <c r="N3" s="287"/>
    </row>
    <row r="4" spans="1:38" x14ac:dyDescent="0.2">
      <c r="C4" s="12"/>
      <c r="D4" s="12"/>
      <c r="E4" s="12"/>
      <c r="F4" s="12"/>
      <c r="G4" s="12"/>
      <c r="H4" s="13"/>
      <c r="I4" s="12"/>
      <c r="J4" s="12"/>
      <c r="K4" s="12"/>
      <c r="L4" s="14"/>
      <c r="M4" s="15"/>
      <c r="N4" s="16"/>
    </row>
    <row r="5" spans="1:38" x14ac:dyDescent="0.2">
      <c r="C5" s="17" t="s">
        <v>2</v>
      </c>
      <c r="D5" s="17"/>
      <c r="E5" s="18"/>
      <c r="F5" s="18"/>
      <c r="G5" s="18"/>
      <c r="H5" s="19"/>
      <c r="I5" s="18"/>
      <c r="J5" s="18"/>
      <c r="K5" s="18"/>
      <c r="L5" s="20"/>
      <c r="M5" s="21"/>
      <c r="N5" s="22"/>
    </row>
    <row r="6" spans="1:38" x14ac:dyDescent="0.2">
      <c r="C6" s="288" t="s">
        <v>3</v>
      </c>
      <c r="D6" s="289"/>
      <c r="E6" s="18"/>
      <c r="F6" s="18"/>
      <c r="G6" s="18"/>
      <c r="H6" s="19"/>
      <c r="I6" s="18"/>
      <c r="J6" s="18"/>
      <c r="K6" s="18"/>
      <c r="L6" s="20"/>
      <c r="M6" s="21"/>
      <c r="N6" s="22"/>
    </row>
    <row r="7" spans="1:38" x14ac:dyDescent="0.2">
      <c r="C7" s="290" t="s">
        <v>4</v>
      </c>
      <c r="D7" s="290"/>
      <c r="E7" s="18"/>
      <c r="F7" s="18"/>
      <c r="G7" s="18"/>
      <c r="H7" s="19"/>
      <c r="I7" s="18"/>
      <c r="J7" s="23">
        <f>L15+L15*0.03</f>
        <v>4635000</v>
      </c>
      <c r="K7" s="18"/>
      <c r="L7" s="20"/>
      <c r="M7" s="21"/>
      <c r="N7" s="22"/>
    </row>
    <row r="8" spans="1:38" x14ac:dyDescent="0.2">
      <c r="C8" s="290" t="s">
        <v>5</v>
      </c>
      <c r="D8" s="290"/>
      <c r="E8" s="18"/>
      <c r="F8" s="18"/>
      <c r="G8" s="18"/>
      <c r="H8" s="19"/>
      <c r="I8" s="18"/>
      <c r="J8" s="18"/>
      <c r="K8" s="18"/>
      <c r="L8" s="20"/>
      <c r="M8" s="21"/>
      <c r="N8" s="22"/>
    </row>
    <row r="9" spans="1:38" x14ac:dyDescent="0.2">
      <c r="C9" s="24" t="s">
        <v>6</v>
      </c>
      <c r="D9" s="25"/>
      <c r="E9" s="12"/>
      <c r="F9" s="12"/>
      <c r="G9" s="12"/>
      <c r="H9" s="13"/>
      <c r="I9" s="12"/>
      <c r="J9" s="12"/>
      <c r="K9" s="12"/>
      <c r="L9" s="26"/>
      <c r="M9" s="26"/>
      <c r="N9" s="27"/>
    </row>
    <row r="10" spans="1:38" x14ac:dyDescent="0.2">
      <c r="C10" s="28" t="s">
        <v>7</v>
      </c>
      <c r="D10" s="29">
        <f>SUM(H15:H91)</f>
        <v>4996</v>
      </c>
      <c r="E10" s="12"/>
      <c r="F10" s="12"/>
      <c r="G10" s="12"/>
      <c r="H10" s="13"/>
      <c r="I10" s="12"/>
      <c r="J10" s="30"/>
      <c r="K10" s="12"/>
      <c r="L10" s="31" t="s">
        <v>8</v>
      </c>
      <c r="M10" s="31"/>
      <c r="N10" s="32"/>
    </row>
    <row r="11" spans="1:38" ht="24" x14ac:dyDescent="0.2">
      <c r="C11" s="28" t="s">
        <v>9</v>
      </c>
      <c r="D11" s="33">
        <f>D9-D10</f>
        <v>-4996</v>
      </c>
      <c r="E11" s="12"/>
      <c r="F11" s="12"/>
      <c r="G11" s="12"/>
      <c r="H11" s="13"/>
      <c r="I11" s="12"/>
      <c r="J11" s="12"/>
      <c r="K11" s="12"/>
      <c r="L11" s="31" t="s">
        <v>10</v>
      </c>
      <c r="M11" s="34" t="s">
        <v>11</v>
      </c>
      <c r="N11" s="32"/>
    </row>
    <row r="12" spans="1:38" ht="16.5" thickBot="1" x14ac:dyDescent="0.25">
      <c r="C12" s="35" t="s">
        <v>12</v>
      </c>
      <c r="D12" s="36" t="e">
        <f>D10/D9</f>
        <v>#DIV/0!</v>
      </c>
      <c r="E12" s="12"/>
      <c r="F12" s="12"/>
      <c r="G12" s="12"/>
      <c r="H12" s="13"/>
      <c r="I12" s="12"/>
      <c r="J12" s="12"/>
      <c r="K12" s="12"/>
      <c r="L12" s="37" t="s">
        <v>13</v>
      </c>
      <c r="M12" s="38">
        <v>3178629271</v>
      </c>
      <c r="N12" s="39"/>
      <c r="V12" s="273" t="s">
        <v>14</v>
      </c>
      <c r="W12" s="273"/>
      <c r="X12" s="273" t="s">
        <v>15</v>
      </c>
      <c r="Y12" s="273"/>
    </row>
    <row r="13" spans="1:38" ht="19.5" customHeight="1" x14ac:dyDescent="0.2">
      <c r="A13" s="274" t="s">
        <v>16</v>
      </c>
      <c r="B13" s="276" t="s">
        <v>17</v>
      </c>
      <c r="C13" s="278" t="s">
        <v>18</v>
      </c>
      <c r="D13" s="278" t="s">
        <v>19</v>
      </c>
      <c r="E13" s="278" t="s">
        <v>20</v>
      </c>
      <c r="F13" s="280" t="s">
        <v>21</v>
      </c>
      <c r="G13" s="269" t="s">
        <v>22</v>
      </c>
      <c r="H13" s="282" t="s">
        <v>23</v>
      </c>
      <c r="I13" s="278" t="s">
        <v>24</v>
      </c>
      <c r="J13" s="267" t="s">
        <v>25</v>
      </c>
      <c r="K13" s="267"/>
      <c r="L13" s="271" t="s">
        <v>26</v>
      </c>
      <c r="M13" s="271" t="s">
        <v>27</v>
      </c>
      <c r="N13" s="267" t="s">
        <v>28</v>
      </c>
      <c r="O13" s="269" t="s">
        <v>29</v>
      </c>
      <c r="P13" s="269" t="s">
        <v>30</v>
      </c>
      <c r="Q13" s="267" t="s">
        <v>31</v>
      </c>
      <c r="R13" s="269" t="s">
        <v>32</v>
      </c>
      <c r="S13" s="269" t="s">
        <v>33</v>
      </c>
      <c r="T13" s="269" t="s">
        <v>34</v>
      </c>
      <c r="U13" s="269" t="s">
        <v>35</v>
      </c>
      <c r="V13" s="266" t="s">
        <v>36</v>
      </c>
      <c r="W13" s="265" t="s">
        <v>37</v>
      </c>
      <c r="X13" s="266" t="s">
        <v>30</v>
      </c>
      <c r="Y13" s="265" t="s">
        <v>37</v>
      </c>
      <c r="Z13" s="255" t="s">
        <v>21</v>
      </c>
      <c r="AA13" s="255" t="s">
        <v>22</v>
      </c>
      <c r="AB13" s="255" t="s">
        <v>38</v>
      </c>
      <c r="AC13" s="255" t="s">
        <v>39</v>
      </c>
      <c r="AD13" s="255" t="s">
        <v>40</v>
      </c>
      <c r="AE13" s="257" t="s">
        <v>41</v>
      </c>
      <c r="AF13" s="259" t="s">
        <v>42</v>
      </c>
      <c r="AG13" s="259" t="s">
        <v>43</v>
      </c>
    </row>
    <row r="14" spans="1:38" ht="24.75" thickBot="1" x14ac:dyDescent="0.25">
      <c r="A14" s="275"/>
      <c r="B14" s="277"/>
      <c r="C14" s="279"/>
      <c r="D14" s="279"/>
      <c r="E14" s="279"/>
      <c r="F14" s="281"/>
      <c r="G14" s="270"/>
      <c r="H14" s="283"/>
      <c r="I14" s="279"/>
      <c r="J14" s="40" t="s">
        <v>44</v>
      </c>
      <c r="K14" s="40" t="s">
        <v>45</v>
      </c>
      <c r="L14" s="272"/>
      <c r="M14" s="272"/>
      <c r="N14" s="268"/>
      <c r="O14" s="270"/>
      <c r="P14" s="270"/>
      <c r="Q14" s="268"/>
      <c r="R14" s="270"/>
      <c r="S14" s="270"/>
      <c r="T14" s="270"/>
      <c r="U14" s="270"/>
      <c r="V14" s="258"/>
      <c r="W14" s="256"/>
      <c r="X14" s="258"/>
      <c r="Y14" s="256"/>
      <c r="Z14" s="256"/>
      <c r="AA14" s="256"/>
      <c r="AB14" s="256"/>
      <c r="AC14" s="256"/>
      <c r="AD14" s="256"/>
      <c r="AE14" s="258"/>
      <c r="AF14" s="260"/>
      <c r="AG14" s="260"/>
      <c r="AH14" s="4" t="s">
        <v>46</v>
      </c>
    </row>
    <row r="15" spans="1:38" ht="23.45" hidden="1" customHeight="1" x14ac:dyDescent="0.2">
      <c r="A15" s="261">
        <v>1</v>
      </c>
      <c r="B15" s="41">
        <v>96151461</v>
      </c>
      <c r="C15" s="42" t="s">
        <v>47</v>
      </c>
      <c r="D15" s="42" t="s">
        <v>48</v>
      </c>
      <c r="E15" s="263" t="s">
        <v>49</v>
      </c>
      <c r="F15" s="41">
        <v>10</v>
      </c>
      <c r="G15" s="43">
        <v>4</v>
      </c>
      <c r="H15" s="44">
        <f>F15*G15</f>
        <v>40</v>
      </c>
      <c r="I15" s="263" t="s">
        <v>50</v>
      </c>
      <c r="J15" s="119">
        <v>44733</v>
      </c>
      <c r="K15" s="119">
        <v>44911</v>
      </c>
      <c r="L15" s="251">
        <v>4500000</v>
      </c>
      <c r="M15" s="251">
        <f>AD15</f>
        <v>26400000.149999999</v>
      </c>
      <c r="N15" s="253" t="s">
        <v>51</v>
      </c>
      <c r="O15" s="93" t="s">
        <v>52</v>
      </c>
      <c r="P15" s="249" t="s">
        <v>53</v>
      </c>
      <c r="Q15" s="249" t="s">
        <v>54</v>
      </c>
      <c r="R15" s="249" t="s">
        <v>55</v>
      </c>
      <c r="S15" s="249"/>
      <c r="T15" s="249"/>
      <c r="U15" s="249"/>
      <c r="V15" s="231"/>
      <c r="W15" s="231"/>
      <c r="X15" s="231" t="s">
        <v>56</v>
      </c>
      <c r="Y15" s="231">
        <v>3154659</v>
      </c>
      <c r="Z15" s="243">
        <v>210</v>
      </c>
      <c r="AA15" s="247">
        <v>4</v>
      </c>
      <c r="AB15" s="247">
        <v>5.8666666999999997</v>
      </c>
      <c r="AC15" s="239">
        <f>L15</f>
        <v>4500000</v>
      </c>
      <c r="AD15" s="239">
        <f>AB15*AC15</f>
        <v>26400000.149999999</v>
      </c>
      <c r="AE15" s="41">
        <v>25</v>
      </c>
      <c r="AF15" s="45">
        <v>1800000</v>
      </c>
      <c r="AG15" s="41" t="s">
        <v>57</v>
      </c>
      <c r="AH15" s="241">
        <v>85</v>
      </c>
      <c r="AI15" s="243">
        <v>4</v>
      </c>
      <c r="AJ15" s="243">
        <f>AH15*AI15</f>
        <v>340</v>
      </c>
      <c r="AK15" s="245">
        <v>37615</v>
      </c>
      <c r="AL15" s="245">
        <f>AJ15*AK15</f>
        <v>12789100</v>
      </c>
    </row>
    <row r="16" spans="1:38" ht="36" hidden="1" x14ac:dyDescent="0.2">
      <c r="A16" s="262"/>
      <c r="B16" s="41">
        <v>63520062</v>
      </c>
      <c r="C16" s="46" t="s">
        <v>58</v>
      </c>
      <c r="D16" s="46" t="s">
        <v>59</v>
      </c>
      <c r="E16" s="264"/>
      <c r="F16" s="41">
        <v>25</v>
      </c>
      <c r="G16" s="43">
        <v>4</v>
      </c>
      <c r="H16" s="44">
        <f t="shared" ref="H16:H66" si="0">F16*G16</f>
        <v>100</v>
      </c>
      <c r="I16" s="264"/>
      <c r="J16" s="120"/>
      <c r="K16" s="120"/>
      <c r="L16" s="252"/>
      <c r="M16" s="252"/>
      <c r="N16" s="254"/>
      <c r="O16" s="94"/>
      <c r="P16" s="250"/>
      <c r="Q16" s="250"/>
      <c r="R16" s="250"/>
      <c r="S16" s="250"/>
      <c r="T16" s="250"/>
      <c r="U16" s="250"/>
      <c r="V16" s="132"/>
      <c r="W16" s="132"/>
      <c r="X16" s="132"/>
      <c r="Y16" s="132"/>
      <c r="Z16" s="244"/>
      <c r="AA16" s="248"/>
      <c r="AB16" s="248"/>
      <c r="AC16" s="240"/>
      <c r="AD16" s="240"/>
      <c r="AE16" s="41">
        <v>25</v>
      </c>
      <c r="AF16" s="45">
        <v>1800000</v>
      </c>
      <c r="AG16" s="41" t="s">
        <v>57</v>
      </c>
      <c r="AH16" s="242"/>
      <c r="AI16" s="244"/>
      <c r="AJ16" s="244"/>
      <c r="AK16" s="246"/>
      <c r="AL16" s="246"/>
    </row>
    <row r="17" spans="1:38" ht="24" hidden="1" x14ac:dyDescent="0.2">
      <c r="A17" s="262"/>
      <c r="B17" s="41">
        <v>63520580</v>
      </c>
      <c r="C17" s="46" t="s">
        <v>60</v>
      </c>
      <c r="D17" s="46" t="s">
        <v>61</v>
      </c>
      <c r="E17" s="264"/>
      <c r="F17" s="41">
        <v>10</v>
      </c>
      <c r="G17" s="43">
        <v>4</v>
      </c>
      <c r="H17" s="44">
        <f>F17*G17</f>
        <v>40</v>
      </c>
      <c r="I17" s="264"/>
      <c r="J17" s="120"/>
      <c r="K17" s="120"/>
      <c r="L17" s="252"/>
      <c r="M17" s="252"/>
      <c r="N17" s="254"/>
      <c r="O17" s="94"/>
      <c r="P17" s="250"/>
      <c r="Q17" s="250"/>
      <c r="R17" s="250"/>
      <c r="S17" s="250"/>
      <c r="T17" s="250"/>
      <c r="U17" s="250"/>
      <c r="V17" s="132"/>
      <c r="W17" s="132"/>
      <c r="X17" s="132"/>
      <c r="Y17" s="132"/>
      <c r="Z17" s="244"/>
      <c r="AA17" s="248"/>
      <c r="AB17" s="248"/>
      <c r="AC17" s="240"/>
      <c r="AD17" s="240"/>
      <c r="AE17" s="41">
        <v>25</v>
      </c>
      <c r="AF17" s="45">
        <v>1800000</v>
      </c>
      <c r="AG17" s="41" t="s">
        <v>57</v>
      </c>
      <c r="AH17" s="242"/>
      <c r="AI17" s="244"/>
      <c r="AJ17" s="244"/>
      <c r="AK17" s="246"/>
      <c r="AL17" s="246"/>
    </row>
    <row r="18" spans="1:38" ht="31.5" hidden="1" customHeight="1" x14ac:dyDescent="0.2">
      <c r="A18" s="262"/>
      <c r="B18" s="41">
        <v>96151461</v>
      </c>
      <c r="C18" s="42" t="s">
        <v>62</v>
      </c>
      <c r="D18" s="42" t="s">
        <v>48</v>
      </c>
      <c r="E18" s="264"/>
      <c r="F18" s="41">
        <v>10</v>
      </c>
      <c r="G18" s="43">
        <v>4</v>
      </c>
      <c r="H18" s="44">
        <f t="shared" si="0"/>
        <v>40</v>
      </c>
      <c r="I18" s="264"/>
      <c r="J18" s="120"/>
      <c r="K18" s="120"/>
      <c r="L18" s="252"/>
      <c r="M18" s="252"/>
      <c r="N18" s="254"/>
      <c r="O18" s="94"/>
      <c r="P18" s="250"/>
      <c r="Q18" s="250"/>
      <c r="R18" s="250"/>
      <c r="S18" s="250"/>
      <c r="T18" s="250"/>
      <c r="U18" s="250"/>
      <c r="V18" s="132"/>
      <c r="W18" s="132"/>
      <c r="X18" s="132"/>
      <c r="Y18" s="132"/>
      <c r="Z18" s="244"/>
      <c r="AA18" s="248"/>
      <c r="AB18" s="248"/>
      <c r="AC18" s="240"/>
      <c r="AD18" s="240"/>
      <c r="AE18" s="41">
        <v>25</v>
      </c>
      <c r="AF18" s="45">
        <v>1800000</v>
      </c>
      <c r="AG18" s="41" t="s">
        <v>57</v>
      </c>
      <c r="AH18" s="242"/>
      <c r="AI18" s="244"/>
      <c r="AJ18" s="244"/>
      <c r="AK18" s="246"/>
      <c r="AL18" s="246"/>
    </row>
    <row r="19" spans="1:38" ht="36" hidden="1" x14ac:dyDescent="0.2">
      <c r="A19" s="262"/>
      <c r="B19" s="41">
        <v>63520062</v>
      </c>
      <c r="C19" s="46" t="s">
        <v>58</v>
      </c>
      <c r="D19" s="46" t="s">
        <v>59</v>
      </c>
      <c r="E19" s="264"/>
      <c r="F19" s="41">
        <v>25</v>
      </c>
      <c r="G19" s="43">
        <v>4</v>
      </c>
      <c r="H19" s="44">
        <f t="shared" si="0"/>
        <v>100</v>
      </c>
      <c r="I19" s="264"/>
      <c r="J19" s="120"/>
      <c r="K19" s="120"/>
      <c r="L19" s="252"/>
      <c r="M19" s="252"/>
      <c r="N19" s="254"/>
      <c r="O19" s="94"/>
      <c r="P19" s="250"/>
      <c r="Q19" s="250"/>
      <c r="R19" s="250"/>
      <c r="S19" s="250"/>
      <c r="T19" s="250"/>
      <c r="U19" s="250"/>
      <c r="V19" s="132"/>
      <c r="W19" s="132"/>
      <c r="X19" s="132"/>
      <c r="Y19" s="132"/>
      <c r="Z19" s="244"/>
      <c r="AA19" s="248"/>
      <c r="AB19" s="248"/>
      <c r="AC19" s="240"/>
      <c r="AD19" s="240"/>
      <c r="AE19" s="41">
        <v>25</v>
      </c>
      <c r="AF19" s="45">
        <v>1800000</v>
      </c>
      <c r="AG19" s="41" t="s">
        <v>57</v>
      </c>
      <c r="AH19" s="242"/>
      <c r="AI19" s="244"/>
      <c r="AJ19" s="244"/>
      <c r="AK19" s="246"/>
      <c r="AL19" s="246"/>
    </row>
    <row r="20" spans="1:38" ht="38.25" hidden="1" customHeight="1" x14ac:dyDescent="0.2">
      <c r="A20" s="262"/>
      <c r="B20" s="41">
        <v>63520580</v>
      </c>
      <c r="C20" s="46" t="s">
        <v>60</v>
      </c>
      <c r="D20" s="46" t="s">
        <v>61</v>
      </c>
      <c r="E20" s="264"/>
      <c r="F20" s="41">
        <v>10</v>
      </c>
      <c r="G20" s="43">
        <v>4</v>
      </c>
      <c r="H20" s="44">
        <f>F20*G20</f>
        <v>40</v>
      </c>
      <c r="I20" s="264"/>
      <c r="J20" s="120"/>
      <c r="K20" s="120"/>
      <c r="L20" s="252"/>
      <c r="M20" s="252"/>
      <c r="N20" s="254"/>
      <c r="O20" s="95"/>
      <c r="P20" s="250"/>
      <c r="Q20" s="250"/>
      <c r="R20" s="250"/>
      <c r="S20" s="250"/>
      <c r="T20" s="250"/>
      <c r="U20" s="250"/>
      <c r="V20" s="132"/>
      <c r="W20" s="132"/>
      <c r="X20" s="132"/>
      <c r="Y20" s="132"/>
      <c r="Z20" s="244"/>
      <c r="AA20" s="248"/>
      <c r="AB20" s="248"/>
      <c r="AC20" s="240"/>
      <c r="AD20" s="240"/>
      <c r="AE20" s="41">
        <v>25</v>
      </c>
      <c r="AF20" s="45">
        <v>1800000</v>
      </c>
      <c r="AG20" s="41" t="s">
        <v>57</v>
      </c>
      <c r="AH20" s="242"/>
      <c r="AI20" s="244"/>
      <c r="AJ20" s="244"/>
      <c r="AK20" s="246"/>
      <c r="AL20" s="246"/>
    </row>
    <row r="21" spans="1:38" ht="38.25" hidden="1" customHeight="1" x14ac:dyDescent="0.2">
      <c r="A21" s="262"/>
      <c r="B21" s="41">
        <v>96151461</v>
      </c>
      <c r="C21" s="42" t="s">
        <v>62</v>
      </c>
      <c r="D21" s="42" t="s">
        <v>48</v>
      </c>
      <c r="E21" s="264"/>
      <c r="F21" s="41">
        <v>10</v>
      </c>
      <c r="G21" s="43">
        <v>4</v>
      </c>
      <c r="H21" s="44">
        <f t="shared" ref="H21:H22" si="1">F21*G21</f>
        <v>40</v>
      </c>
      <c r="I21" s="264"/>
      <c r="J21" s="120"/>
      <c r="K21" s="120"/>
      <c r="L21" s="252"/>
      <c r="M21" s="252"/>
      <c r="N21" s="254"/>
      <c r="O21" s="93" t="s">
        <v>64</v>
      </c>
      <c r="P21" s="250"/>
      <c r="Q21" s="250"/>
      <c r="R21" s="250"/>
      <c r="S21" s="250"/>
      <c r="T21" s="250"/>
      <c r="U21" s="250"/>
      <c r="V21" s="132"/>
      <c r="W21" s="132"/>
      <c r="X21" s="132"/>
      <c r="Y21" s="132"/>
      <c r="Z21" s="244"/>
      <c r="AA21" s="248"/>
      <c r="AB21" s="248"/>
      <c r="AC21" s="240"/>
      <c r="AD21" s="240"/>
      <c r="AE21" s="41">
        <v>25</v>
      </c>
      <c r="AF21" s="45">
        <v>1800000</v>
      </c>
      <c r="AG21" s="41" t="s">
        <v>57</v>
      </c>
      <c r="AH21" s="242"/>
      <c r="AI21" s="244"/>
      <c r="AJ21" s="244"/>
      <c r="AK21" s="246"/>
      <c r="AL21" s="246"/>
    </row>
    <row r="22" spans="1:38" ht="38.25" hidden="1" customHeight="1" x14ac:dyDescent="0.2">
      <c r="A22" s="262"/>
      <c r="B22" s="41">
        <v>63520062</v>
      </c>
      <c r="C22" s="46" t="s">
        <v>58</v>
      </c>
      <c r="D22" s="46" t="s">
        <v>59</v>
      </c>
      <c r="E22" s="264"/>
      <c r="F22" s="41">
        <v>25</v>
      </c>
      <c r="G22" s="43">
        <v>4</v>
      </c>
      <c r="H22" s="44">
        <f t="shared" si="1"/>
        <v>100</v>
      </c>
      <c r="I22" s="264"/>
      <c r="J22" s="120"/>
      <c r="K22" s="120"/>
      <c r="L22" s="252"/>
      <c r="M22" s="252"/>
      <c r="N22" s="254"/>
      <c r="O22" s="94"/>
      <c r="P22" s="250"/>
      <c r="Q22" s="250"/>
      <c r="R22" s="250"/>
      <c r="S22" s="250"/>
      <c r="T22" s="250"/>
      <c r="U22" s="250"/>
      <c r="V22" s="132"/>
      <c r="W22" s="132"/>
      <c r="X22" s="132"/>
      <c r="Y22" s="132"/>
      <c r="Z22" s="244"/>
      <c r="AA22" s="248"/>
      <c r="AB22" s="248"/>
      <c r="AC22" s="240"/>
      <c r="AD22" s="240"/>
      <c r="AE22" s="41">
        <v>25</v>
      </c>
      <c r="AF22" s="45">
        <v>1800000</v>
      </c>
      <c r="AG22" s="41" t="s">
        <v>57</v>
      </c>
      <c r="AH22" s="242"/>
      <c r="AI22" s="244"/>
      <c r="AJ22" s="244"/>
      <c r="AK22" s="246"/>
      <c r="AL22" s="246"/>
    </row>
    <row r="23" spans="1:38" ht="38.25" hidden="1" customHeight="1" x14ac:dyDescent="0.2">
      <c r="A23" s="262"/>
      <c r="B23" s="41">
        <v>63520580</v>
      </c>
      <c r="C23" s="46" t="s">
        <v>60</v>
      </c>
      <c r="D23" s="46" t="s">
        <v>61</v>
      </c>
      <c r="E23" s="264"/>
      <c r="F23" s="41">
        <v>10</v>
      </c>
      <c r="G23" s="43">
        <v>4</v>
      </c>
      <c r="H23" s="44">
        <f>F23*G23</f>
        <v>40</v>
      </c>
      <c r="I23" s="264"/>
      <c r="J23" s="120"/>
      <c r="K23" s="120"/>
      <c r="L23" s="252"/>
      <c r="M23" s="252"/>
      <c r="N23" s="254"/>
      <c r="O23" s="95"/>
      <c r="P23" s="250"/>
      <c r="Q23" s="250"/>
      <c r="R23" s="250"/>
      <c r="S23" s="250"/>
      <c r="T23" s="250"/>
      <c r="U23" s="250"/>
      <c r="V23" s="132"/>
      <c r="W23" s="132"/>
      <c r="X23" s="132"/>
      <c r="Y23" s="132"/>
      <c r="Z23" s="244"/>
      <c r="AA23" s="248"/>
      <c r="AB23" s="248"/>
      <c r="AC23" s="240"/>
      <c r="AD23" s="240"/>
      <c r="AE23" s="41">
        <v>25</v>
      </c>
      <c r="AF23" s="45">
        <v>1800000</v>
      </c>
      <c r="AG23" s="41" t="s">
        <v>57</v>
      </c>
      <c r="AH23" s="242"/>
      <c r="AI23" s="244"/>
      <c r="AJ23" s="244"/>
      <c r="AK23" s="246"/>
      <c r="AL23" s="246"/>
    </row>
    <row r="24" spans="1:38" ht="38.25" hidden="1" customHeight="1" x14ac:dyDescent="0.2">
      <c r="A24" s="262"/>
      <c r="B24" s="41">
        <v>96151461</v>
      </c>
      <c r="C24" s="42" t="s">
        <v>47</v>
      </c>
      <c r="D24" s="42" t="s">
        <v>48</v>
      </c>
      <c r="E24" s="264"/>
      <c r="F24" s="41">
        <v>10</v>
      </c>
      <c r="G24" s="43">
        <v>4</v>
      </c>
      <c r="H24" s="44">
        <f t="shared" ref="H24:H25" si="2">F24*G24</f>
        <v>40</v>
      </c>
      <c r="I24" s="264"/>
      <c r="J24" s="120"/>
      <c r="K24" s="120"/>
      <c r="L24" s="252"/>
      <c r="M24" s="252"/>
      <c r="N24" s="254"/>
      <c r="O24" s="93" t="s">
        <v>144</v>
      </c>
      <c r="P24" s="250"/>
      <c r="Q24" s="250"/>
      <c r="R24" s="250"/>
      <c r="S24" s="250"/>
      <c r="T24" s="250"/>
      <c r="U24" s="250"/>
      <c r="V24" s="132"/>
      <c r="W24" s="132"/>
      <c r="X24" s="132"/>
      <c r="Y24" s="132"/>
      <c r="Z24" s="244"/>
      <c r="AA24" s="248"/>
      <c r="AB24" s="248"/>
      <c r="AC24" s="240"/>
      <c r="AD24" s="240"/>
      <c r="AE24" s="41">
        <v>25</v>
      </c>
      <c r="AF24" s="45">
        <v>1800000</v>
      </c>
      <c r="AG24" s="41" t="s">
        <v>57</v>
      </c>
      <c r="AH24" s="242"/>
      <c r="AI24" s="244"/>
      <c r="AJ24" s="244"/>
      <c r="AK24" s="246"/>
      <c r="AL24" s="246"/>
    </row>
    <row r="25" spans="1:38" ht="38.25" hidden="1" customHeight="1" x14ac:dyDescent="0.2">
      <c r="A25" s="262"/>
      <c r="B25" s="41">
        <v>63520062</v>
      </c>
      <c r="C25" s="46" t="s">
        <v>58</v>
      </c>
      <c r="D25" s="46" t="s">
        <v>59</v>
      </c>
      <c r="E25" s="264"/>
      <c r="F25" s="41">
        <v>25</v>
      </c>
      <c r="G25" s="43">
        <v>4</v>
      </c>
      <c r="H25" s="44">
        <f t="shared" si="2"/>
        <v>100</v>
      </c>
      <c r="I25" s="264"/>
      <c r="J25" s="120"/>
      <c r="K25" s="120"/>
      <c r="L25" s="252"/>
      <c r="M25" s="252"/>
      <c r="N25" s="254"/>
      <c r="O25" s="94"/>
      <c r="P25" s="250"/>
      <c r="Q25" s="250"/>
      <c r="R25" s="250"/>
      <c r="S25" s="250"/>
      <c r="T25" s="250"/>
      <c r="U25" s="250"/>
      <c r="V25" s="132"/>
      <c r="W25" s="132"/>
      <c r="X25" s="132"/>
      <c r="Y25" s="132"/>
      <c r="Z25" s="244"/>
      <c r="AA25" s="248"/>
      <c r="AB25" s="248"/>
      <c r="AC25" s="240"/>
      <c r="AD25" s="240"/>
      <c r="AE25" s="41">
        <v>25</v>
      </c>
      <c r="AF25" s="45">
        <v>1800000</v>
      </c>
      <c r="AG25" s="41" t="s">
        <v>57</v>
      </c>
      <c r="AH25" s="242"/>
      <c r="AI25" s="244"/>
      <c r="AJ25" s="244"/>
      <c r="AK25" s="246"/>
      <c r="AL25" s="246"/>
    </row>
    <row r="26" spans="1:38" ht="38.25" hidden="1" customHeight="1" x14ac:dyDescent="0.2">
      <c r="A26" s="262"/>
      <c r="B26" s="41">
        <v>63520580</v>
      </c>
      <c r="C26" s="46" t="s">
        <v>60</v>
      </c>
      <c r="D26" s="46" t="s">
        <v>61</v>
      </c>
      <c r="E26" s="264"/>
      <c r="F26" s="41">
        <v>10</v>
      </c>
      <c r="G26" s="43">
        <v>4</v>
      </c>
      <c r="H26" s="44">
        <f>F26*G26</f>
        <v>40</v>
      </c>
      <c r="I26" s="264"/>
      <c r="J26" s="120"/>
      <c r="K26" s="120"/>
      <c r="L26" s="252"/>
      <c r="M26" s="252"/>
      <c r="N26" s="254"/>
      <c r="O26" s="94"/>
      <c r="P26" s="250"/>
      <c r="Q26" s="250"/>
      <c r="R26" s="250"/>
      <c r="S26" s="250"/>
      <c r="T26" s="250"/>
      <c r="U26" s="250"/>
      <c r="V26" s="132"/>
      <c r="W26" s="132"/>
      <c r="X26" s="132"/>
      <c r="Y26" s="132"/>
      <c r="Z26" s="244"/>
      <c r="AA26" s="248"/>
      <c r="AB26" s="248"/>
      <c r="AC26" s="240"/>
      <c r="AD26" s="240"/>
      <c r="AE26" s="41">
        <v>25</v>
      </c>
      <c r="AF26" s="45">
        <v>1800000</v>
      </c>
      <c r="AG26" s="41" t="s">
        <v>57</v>
      </c>
      <c r="AH26" s="242"/>
      <c r="AI26" s="244"/>
      <c r="AJ26" s="244"/>
      <c r="AK26" s="246"/>
      <c r="AL26" s="246"/>
    </row>
    <row r="27" spans="1:38" ht="39.75" hidden="1" customHeight="1" x14ac:dyDescent="0.2">
      <c r="A27" s="262"/>
      <c r="B27" s="41">
        <v>96151461</v>
      </c>
      <c r="C27" s="42" t="s">
        <v>47</v>
      </c>
      <c r="D27" s="42" t="s">
        <v>48</v>
      </c>
      <c r="E27" s="264"/>
      <c r="F27" s="41">
        <v>10</v>
      </c>
      <c r="G27" s="43">
        <v>4</v>
      </c>
      <c r="H27" s="44">
        <f t="shared" ref="H27" si="3">F27*G27</f>
        <v>40</v>
      </c>
      <c r="I27" s="264"/>
      <c r="J27" s="120"/>
      <c r="K27" s="120"/>
      <c r="L27" s="252"/>
      <c r="M27" s="252"/>
      <c r="N27" s="254"/>
      <c r="O27" s="94"/>
      <c r="P27" s="250"/>
      <c r="Q27" s="250"/>
      <c r="R27" s="250"/>
      <c r="S27" s="250"/>
      <c r="T27" s="250"/>
      <c r="U27" s="250"/>
      <c r="V27" s="132"/>
      <c r="W27" s="132"/>
      <c r="X27" s="132"/>
      <c r="Y27" s="132"/>
      <c r="Z27" s="244"/>
      <c r="AA27" s="248"/>
      <c r="AB27" s="248"/>
      <c r="AC27" s="240"/>
      <c r="AD27" s="240"/>
      <c r="AE27" s="41">
        <v>25</v>
      </c>
      <c r="AF27" s="45">
        <v>1800000</v>
      </c>
      <c r="AG27" s="41" t="s">
        <v>57</v>
      </c>
      <c r="AH27" s="242"/>
      <c r="AI27" s="244"/>
      <c r="AJ27" s="244"/>
      <c r="AK27" s="246"/>
      <c r="AL27" s="246"/>
    </row>
    <row r="28" spans="1:38" ht="42.75" hidden="1" customHeight="1" x14ac:dyDescent="0.2">
      <c r="A28" s="262"/>
      <c r="B28" s="41">
        <v>63520580</v>
      </c>
      <c r="C28" s="46" t="s">
        <v>60</v>
      </c>
      <c r="D28" s="46" t="s">
        <v>61</v>
      </c>
      <c r="E28" s="264"/>
      <c r="F28" s="41">
        <v>10</v>
      </c>
      <c r="G28" s="43">
        <v>4</v>
      </c>
      <c r="H28" s="44">
        <f>F28*G28</f>
        <v>40</v>
      </c>
      <c r="I28" s="264"/>
      <c r="J28" s="120"/>
      <c r="K28" s="120"/>
      <c r="L28" s="252"/>
      <c r="M28" s="252"/>
      <c r="N28" s="254"/>
      <c r="O28" s="95"/>
      <c r="P28" s="250"/>
      <c r="Q28" s="250"/>
      <c r="R28" s="250"/>
      <c r="S28" s="250"/>
      <c r="T28" s="250"/>
      <c r="U28" s="250"/>
      <c r="V28" s="132"/>
      <c r="W28" s="132"/>
      <c r="X28" s="132"/>
      <c r="Y28" s="132"/>
      <c r="Z28" s="244"/>
      <c r="AA28" s="248"/>
      <c r="AB28" s="248"/>
      <c r="AC28" s="240"/>
      <c r="AD28" s="240"/>
      <c r="AE28" s="41">
        <v>25</v>
      </c>
      <c r="AF28" s="45">
        <v>1800000</v>
      </c>
      <c r="AG28" s="41" t="s">
        <v>57</v>
      </c>
      <c r="AH28" s="242"/>
      <c r="AI28" s="244"/>
      <c r="AJ28" s="244"/>
      <c r="AK28" s="246"/>
      <c r="AL28" s="246"/>
    </row>
    <row r="29" spans="1:38" ht="36" hidden="1" customHeight="1" x14ac:dyDescent="0.2">
      <c r="A29" s="235">
        <v>2</v>
      </c>
      <c r="B29" s="47">
        <v>52450092</v>
      </c>
      <c r="C29" s="48" t="s">
        <v>65</v>
      </c>
      <c r="D29" s="49" t="s">
        <v>66</v>
      </c>
      <c r="E29" s="235" t="s">
        <v>49</v>
      </c>
      <c r="F29" s="47">
        <v>25</v>
      </c>
      <c r="G29" s="50">
        <v>4</v>
      </c>
      <c r="H29" s="50">
        <f t="shared" ref="H29:H38" si="4">F29*G29</f>
        <v>100</v>
      </c>
      <c r="I29" s="235" t="s">
        <v>50</v>
      </c>
      <c r="J29" s="238">
        <v>44733</v>
      </c>
      <c r="K29" s="238">
        <v>44911</v>
      </c>
      <c r="L29" s="125">
        <v>4500000</v>
      </c>
      <c r="M29" s="125">
        <f>AD29</f>
        <v>26400000.149999999</v>
      </c>
      <c r="N29" s="235" t="s">
        <v>146</v>
      </c>
      <c r="O29" s="228" t="s">
        <v>67</v>
      </c>
      <c r="P29" s="233" t="s">
        <v>68</v>
      </c>
      <c r="Q29" s="233" t="s">
        <v>145</v>
      </c>
      <c r="R29" s="236"/>
      <c r="S29" s="233">
        <v>66.31</v>
      </c>
      <c r="T29" s="233"/>
      <c r="U29" s="233"/>
      <c r="V29" s="231"/>
      <c r="W29" s="231"/>
      <c r="X29" s="231" t="s">
        <v>147</v>
      </c>
      <c r="Y29" s="231">
        <v>3271571</v>
      </c>
      <c r="Z29" s="228">
        <f>AB29/AA29</f>
        <v>1.4666666749999999</v>
      </c>
      <c r="AA29" s="228">
        <v>4</v>
      </c>
      <c r="AB29" s="228">
        <v>5.8666666999999997</v>
      </c>
      <c r="AC29" s="232">
        <f>L29</f>
        <v>4500000</v>
      </c>
      <c r="AD29" s="232">
        <f>AB29*AC29</f>
        <v>26400000.149999999</v>
      </c>
      <c r="AE29" s="28">
        <v>25</v>
      </c>
      <c r="AF29" s="51">
        <v>900000</v>
      </c>
      <c r="AG29" s="28" t="s">
        <v>69</v>
      </c>
    </row>
    <row r="30" spans="1:38" ht="24" hidden="1" x14ac:dyDescent="0.2">
      <c r="A30" s="235"/>
      <c r="B30" s="28">
        <v>93530050</v>
      </c>
      <c r="C30" s="52" t="s">
        <v>70</v>
      </c>
      <c r="D30" s="53" t="s">
        <v>71</v>
      </c>
      <c r="E30" s="235"/>
      <c r="F30" s="47">
        <v>20</v>
      </c>
      <c r="G30" s="50">
        <v>4</v>
      </c>
      <c r="H30" s="50">
        <f t="shared" si="4"/>
        <v>80</v>
      </c>
      <c r="I30" s="235"/>
      <c r="J30" s="238"/>
      <c r="K30" s="238"/>
      <c r="L30" s="125"/>
      <c r="M30" s="125"/>
      <c r="N30" s="235"/>
      <c r="O30" s="228"/>
      <c r="P30" s="234"/>
      <c r="Q30" s="234"/>
      <c r="R30" s="237"/>
      <c r="S30" s="234"/>
      <c r="T30" s="234"/>
      <c r="U30" s="234"/>
      <c r="V30" s="132"/>
      <c r="W30" s="132"/>
      <c r="X30" s="132"/>
      <c r="Y30" s="132"/>
      <c r="Z30" s="228"/>
      <c r="AA30" s="228"/>
      <c r="AB30" s="228"/>
      <c r="AC30" s="232"/>
      <c r="AD30" s="232"/>
      <c r="AE30" s="28">
        <v>25</v>
      </c>
      <c r="AF30" s="51">
        <v>900000</v>
      </c>
      <c r="AG30" s="28" t="s">
        <v>69</v>
      </c>
    </row>
    <row r="31" spans="1:38" ht="24" hidden="1" x14ac:dyDescent="0.2">
      <c r="A31" s="235"/>
      <c r="B31" s="28">
        <v>52450089</v>
      </c>
      <c r="C31" s="52" t="s">
        <v>72</v>
      </c>
      <c r="D31" s="53" t="s">
        <v>73</v>
      </c>
      <c r="E31" s="235"/>
      <c r="F31" s="47">
        <v>15</v>
      </c>
      <c r="G31" s="50">
        <v>4</v>
      </c>
      <c r="H31" s="50">
        <f t="shared" si="4"/>
        <v>60</v>
      </c>
      <c r="I31" s="235"/>
      <c r="J31" s="238"/>
      <c r="K31" s="238"/>
      <c r="L31" s="125"/>
      <c r="M31" s="125"/>
      <c r="N31" s="235"/>
      <c r="O31" s="96" t="s">
        <v>52</v>
      </c>
      <c r="P31" s="234"/>
      <c r="Q31" s="234"/>
      <c r="R31" s="237"/>
      <c r="S31" s="234"/>
      <c r="T31" s="234"/>
      <c r="U31" s="234"/>
      <c r="V31" s="132"/>
      <c r="W31" s="132"/>
      <c r="X31" s="132"/>
      <c r="Y31" s="132"/>
      <c r="Z31" s="228"/>
      <c r="AA31" s="228"/>
      <c r="AB31" s="228"/>
      <c r="AC31" s="232"/>
      <c r="AD31" s="232"/>
      <c r="AE31" s="28">
        <v>25</v>
      </c>
      <c r="AF31" s="51">
        <v>900000</v>
      </c>
      <c r="AG31" s="28" t="s">
        <v>69</v>
      </c>
    </row>
    <row r="32" spans="1:38" ht="36" hidden="1" customHeight="1" x14ac:dyDescent="0.2">
      <c r="A32" s="235"/>
      <c r="B32" s="47">
        <v>52450092</v>
      </c>
      <c r="C32" s="48" t="s">
        <v>65</v>
      </c>
      <c r="D32" s="49" t="s">
        <v>66</v>
      </c>
      <c r="E32" s="235"/>
      <c r="F32" s="47">
        <v>25</v>
      </c>
      <c r="G32" s="50">
        <v>4</v>
      </c>
      <c r="H32" s="50">
        <f t="shared" si="4"/>
        <v>100</v>
      </c>
      <c r="I32" s="235"/>
      <c r="J32" s="238"/>
      <c r="K32" s="238"/>
      <c r="L32" s="125"/>
      <c r="M32" s="125"/>
      <c r="N32" s="235"/>
      <c r="O32" s="97"/>
      <c r="P32" s="234"/>
      <c r="Q32" s="234"/>
      <c r="R32" s="237"/>
      <c r="S32" s="234"/>
      <c r="T32" s="234"/>
      <c r="U32" s="234"/>
      <c r="V32" s="132"/>
      <c r="W32" s="132"/>
      <c r="X32" s="132"/>
      <c r="Y32" s="132"/>
      <c r="Z32" s="228"/>
      <c r="AA32" s="228"/>
      <c r="AB32" s="228"/>
      <c r="AC32" s="232"/>
      <c r="AD32" s="232"/>
      <c r="AE32" s="28">
        <v>25</v>
      </c>
      <c r="AF32" s="51">
        <v>900000</v>
      </c>
      <c r="AG32" s="28" t="s">
        <v>69</v>
      </c>
    </row>
    <row r="33" spans="1:33" ht="24" hidden="1" x14ac:dyDescent="0.2">
      <c r="A33" s="235"/>
      <c r="B33" s="28">
        <v>93530050</v>
      </c>
      <c r="C33" s="52" t="s">
        <v>70</v>
      </c>
      <c r="D33" s="53" t="s">
        <v>71</v>
      </c>
      <c r="E33" s="235"/>
      <c r="F33" s="47">
        <v>20</v>
      </c>
      <c r="G33" s="50">
        <v>4</v>
      </c>
      <c r="H33" s="50">
        <f t="shared" si="4"/>
        <v>80</v>
      </c>
      <c r="I33" s="235"/>
      <c r="J33" s="238"/>
      <c r="K33" s="238"/>
      <c r="L33" s="125"/>
      <c r="M33" s="125"/>
      <c r="N33" s="235"/>
      <c r="O33" s="98"/>
      <c r="P33" s="234"/>
      <c r="Q33" s="234"/>
      <c r="R33" s="237"/>
      <c r="S33" s="234"/>
      <c r="T33" s="234"/>
      <c r="U33" s="234"/>
      <c r="V33" s="132"/>
      <c r="W33" s="132"/>
      <c r="X33" s="132"/>
      <c r="Y33" s="132"/>
      <c r="Z33" s="228"/>
      <c r="AA33" s="228"/>
      <c r="AB33" s="228"/>
      <c r="AC33" s="232"/>
      <c r="AD33" s="232"/>
      <c r="AE33" s="28">
        <v>25</v>
      </c>
      <c r="AF33" s="51">
        <v>900000</v>
      </c>
      <c r="AG33" s="28" t="s">
        <v>69</v>
      </c>
    </row>
    <row r="34" spans="1:33" ht="24" hidden="1" x14ac:dyDescent="0.2">
      <c r="A34" s="235"/>
      <c r="B34" s="47">
        <v>52450092</v>
      </c>
      <c r="C34" s="48" t="s">
        <v>65</v>
      </c>
      <c r="D34" s="53" t="s">
        <v>73</v>
      </c>
      <c r="E34" s="235"/>
      <c r="F34" s="47">
        <v>25</v>
      </c>
      <c r="G34" s="50">
        <v>4</v>
      </c>
      <c r="H34" s="50">
        <f t="shared" si="4"/>
        <v>100</v>
      </c>
      <c r="I34" s="235"/>
      <c r="J34" s="238"/>
      <c r="K34" s="238"/>
      <c r="L34" s="125"/>
      <c r="M34" s="125"/>
      <c r="N34" s="235"/>
      <c r="O34" s="96" t="s">
        <v>144</v>
      </c>
      <c r="P34" s="234"/>
      <c r="Q34" s="234"/>
      <c r="R34" s="237"/>
      <c r="S34" s="234"/>
      <c r="T34" s="234"/>
      <c r="U34" s="234"/>
      <c r="V34" s="132"/>
      <c r="W34" s="132"/>
      <c r="X34" s="132"/>
      <c r="Y34" s="132"/>
      <c r="Z34" s="228"/>
      <c r="AA34" s="228"/>
      <c r="AB34" s="228"/>
      <c r="AC34" s="232"/>
      <c r="AD34" s="232"/>
      <c r="AE34" s="28">
        <v>25</v>
      </c>
      <c r="AF34" s="51">
        <v>900000</v>
      </c>
      <c r="AG34" s="28" t="s">
        <v>69</v>
      </c>
    </row>
    <row r="35" spans="1:33" ht="36" hidden="1" customHeight="1" x14ac:dyDescent="0.2">
      <c r="A35" s="235"/>
      <c r="B35" s="28">
        <v>93530050</v>
      </c>
      <c r="C35" s="52" t="s">
        <v>70</v>
      </c>
      <c r="D35" s="49" t="s">
        <v>66</v>
      </c>
      <c r="E35" s="235"/>
      <c r="F35" s="47">
        <v>20</v>
      </c>
      <c r="G35" s="50">
        <v>4</v>
      </c>
      <c r="H35" s="50">
        <f t="shared" si="4"/>
        <v>80</v>
      </c>
      <c r="I35" s="235"/>
      <c r="J35" s="238"/>
      <c r="K35" s="238"/>
      <c r="L35" s="125"/>
      <c r="M35" s="125"/>
      <c r="N35" s="235"/>
      <c r="O35" s="97"/>
      <c r="P35" s="234"/>
      <c r="Q35" s="234"/>
      <c r="R35" s="237"/>
      <c r="S35" s="234"/>
      <c r="T35" s="234"/>
      <c r="U35" s="234"/>
      <c r="V35" s="132"/>
      <c r="W35" s="132"/>
      <c r="X35" s="132"/>
      <c r="Y35" s="132"/>
      <c r="Z35" s="228"/>
      <c r="AA35" s="228"/>
      <c r="AB35" s="228"/>
      <c r="AC35" s="232"/>
      <c r="AD35" s="232"/>
      <c r="AE35" s="28">
        <v>25</v>
      </c>
      <c r="AF35" s="51">
        <v>900000</v>
      </c>
      <c r="AG35" s="28" t="s">
        <v>69</v>
      </c>
    </row>
    <row r="36" spans="1:33" ht="24" hidden="1" x14ac:dyDescent="0.2">
      <c r="A36" s="235"/>
      <c r="B36" s="28">
        <v>52450089</v>
      </c>
      <c r="C36" s="52" t="s">
        <v>72</v>
      </c>
      <c r="D36" s="53" t="s">
        <v>71</v>
      </c>
      <c r="E36" s="235"/>
      <c r="F36" s="47">
        <v>15</v>
      </c>
      <c r="G36" s="50">
        <v>4</v>
      </c>
      <c r="H36" s="50">
        <f t="shared" si="4"/>
        <v>60</v>
      </c>
      <c r="I36" s="235"/>
      <c r="J36" s="238"/>
      <c r="K36" s="238"/>
      <c r="L36" s="125"/>
      <c r="M36" s="125"/>
      <c r="N36" s="235"/>
      <c r="O36" s="97"/>
      <c r="P36" s="234"/>
      <c r="Q36" s="234"/>
      <c r="R36" s="237"/>
      <c r="S36" s="234"/>
      <c r="T36" s="234"/>
      <c r="U36" s="234"/>
      <c r="V36" s="132"/>
      <c r="W36" s="132"/>
      <c r="X36" s="132"/>
      <c r="Y36" s="132"/>
      <c r="Z36" s="228"/>
      <c r="AA36" s="228"/>
      <c r="AB36" s="228"/>
      <c r="AC36" s="232"/>
      <c r="AD36" s="232"/>
      <c r="AE36" s="28">
        <v>25</v>
      </c>
      <c r="AF36" s="51">
        <v>900000</v>
      </c>
      <c r="AG36" s="28" t="s">
        <v>69</v>
      </c>
    </row>
    <row r="37" spans="1:33" ht="24" hidden="1" x14ac:dyDescent="0.2">
      <c r="A37" s="235"/>
      <c r="B37" s="47">
        <v>52450092</v>
      </c>
      <c r="C37" s="52" t="s">
        <v>70</v>
      </c>
      <c r="D37" s="53" t="s">
        <v>73</v>
      </c>
      <c r="E37" s="235"/>
      <c r="F37" s="47">
        <v>25</v>
      </c>
      <c r="G37" s="50">
        <v>4</v>
      </c>
      <c r="H37" s="50">
        <f t="shared" si="4"/>
        <v>100</v>
      </c>
      <c r="I37" s="235"/>
      <c r="J37" s="238"/>
      <c r="K37" s="238"/>
      <c r="L37" s="125"/>
      <c r="M37" s="125"/>
      <c r="N37" s="235"/>
      <c r="O37" s="97"/>
      <c r="P37" s="234"/>
      <c r="Q37" s="234"/>
      <c r="R37" s="237"/>
      <c r="S37" s="234"/>
      <c r="T37" s="234"/>
      <c r="U37" s="234"/>
      <c r="V37" s="132"/>
      <c r="W37" s="132"/>
      <c r="X37" s="132"/>
      <c r="Y37" s="132"/>
      <c r="Z37" s="228"/>
      <c r="AA37" s="228"/>
      <c r="AB37" s="228"/>
      <c r="AC37" s="232"/>
      <c r="AD37" s="232"/>
      <c r="AE37" s="28">
        <v>25</v>
      </c>
      <c r="AF37" s="51">
        <v>900000</v>
      </c>
      <c r="AG37" s="28" t="s">
        <v>69</v>
      </c>
    </row>
    <row r="38" spans="1:33" ht="36" hidden="1" x14ac:dyDescent="0.2">
      <c r="A38" s="235"/>
      <c r="B38" s="28">
        <v>93530050</v>
      </c>
      <c r="C38" s="52" t="s">
        <v>72</v>
      </c>
      <c r="D38" s="49" t="s">
        <v>66</v>
      </c>
      <c r="E38" s="235"/>
      <c r="F38" s="47">
        <v>20</v>
      </c>
      <c r="G38" s="50">
        <v>4</v>
      </c>
      <c r="H38" s="50">
        <f t="shared" si="4"/>
        <v>80</v>
      </c>
      <c r="I38" s="235"/>
      <c r="J38" s="238"/>
      <c r="K38" s="238"/>
      <c r="L38" s="125"/>
      <c r="M38" s="125"/>
      <c r="N38" s="235"/>
      <c r="O38" s="98"/>
      <c r="P38" s="234"/>
      <c r="Q38" s="234"/>
      <c r="R38" s="237"/>
      <c r="S38" s="234"/>
      <c r="T38" s="234"/>
      <c r="U38" s="234"/>
      <c r="V38" s="132"/>
      <c r="W38" s="132"/>
      <c r="X38" s="132"/>
      <c r="Y38" s="132"/>
      <c r="Z38" s="228"/>
      <c r="AA38" s="228"/>
      <c r="AB38" s="228"/>
      <c r="AC38" s="232"/>
      <c r="AD38" s="232"/>
      <c r="AE38" s="28">
        <v>25</v>
      </c>
      <c r="AF38" s="51">
        <v>900000</v>
      </c>
      <c r="AG38" s="28" t="s">
        <v>69</v>
      </c>
    </row>
    <row r="39" spans="1:33" ht="36" hidden="1" x14ac:dyDescent="0.2">
      <c r="A39" s="134">
        <v>3</v>
      </c>
      <c r="B39" s="47">
        <v>63550048</v>
      </c>
      <c r="C39" s="55" t="s">
        <v>76</v>
      </c>
      <c r="D39" s="55" t="s">
        <v>77</v>
      </c>
      <c r="E39" s="230" t="s">
        <v>49</v>
      </c>
      <c r="F39" s="56">
        <v>15</v>
      </c>
      <c r="G39" s="57">
        <v>4</v>
      </c>
      <c r="H39" s="50">
        <f t="shared" si="0"/>
        <v>60</v>
      </c>
      <c r="I39" s="230" t="s">
        <v>50</v>
      </c>
      <c r="J39" s="214">
        <v>44733</v>
      </c>
      <c r="K39" s="140">
        <v>44911</v>
      </c>
      <c r="L39" s="121">
        <v>4500000</v>
      </c>
      <c r="M39" s="121">
        <f>AD39</f>
        <v>26400000.149999999</v>
      </c>
      <c r="N39" s="124" t="s">
        <v>78</v>
      </c>
      <c r="O39" s="99" t="s">
        <v>67</v>
      </c>
      <c r="P39" s="229" t="s">
        <v>79</v>
      </c>
      <c r="Q39" s="229" t="s">
        <v>80</v>
      </c>
      <c r="R39" s="210" t="s">
        <v>55</v>
      </c>
      <c r="S39" s="228"/>
      <c r="T39" s="228"/>
      <c r="U39" s="228"/>
      <c r="V39" s="146"/>
      <c r="W39" s="146"/>
      <c r="X39" s="146" t="s">
        <v>81</v>
      </c>
      <c r="Y39" s="146">
        <v>3154657</v>
      </c>
      <c r="Z39" s="225">
        <v>210</v>
      </c>
      <c r="AA39" s="226">
        <v>4</v>
      </c>
      <c r="AB39" s="226">
        <v>5.8666666999999997</v>
      </c>
      <c r="AC39" s="227">
        <f>L39</f>
        <v>4500000</v>
      </c>
      <c r="AD39" s="227">
        <f>AB39*AC39</f>
        <v>26400000.149999999</v>
      </c>
      <c r="AE39" s="28">
        <v>25</v>
      </c>
      <c r="AF39" s="51">
        <v>1500000</v>
      </c>
      <c r="AG39" s="28" t="s">
        <v>57</v>
      </c>
    </row>
    <row r="40" spans="1:33" ht="24" hidden="1" x14ac:dyDescent="0.2">
      <c r="A40" s="134"/>
      <c r="B40" s="47">
        <v>66210503</v>
      </c>
      <c r="C40" s="55" t="s">
        <v>82</v>
      </c>
      <c r="D40" s="55" t="s">
        <v>83</v>
      </c>
      <c r="E40" s="230"/>
      <c r="F40" s="56">
        <v>18</v>
      </c>
      <c r="G40" s="57">
        <v>4</v>
      </c>
      <c r="H40" s="50">
        <f t="shared" si="0"/>
        <v>72</v>
      </c>
      <c r="I40" s="230"/>
      <c r="J40" s="215"/>
      <c r="K40" s="141"/>
      <c r="L40" s="121"/>
      <c r="M40" s="121"/>
      <c r="N40" s="124"/>
      <c r="O40" s="100"/>
      <c r="P40" s="229"/>
      <c r="Q40" s="229"/>
      <c r="R40" s="210"/>
      <c r="S40" s="228"/>
      <c r="T40" s="228"/>
      <c r="U40" s="228"/>
      <c r="V40" s="146"/>
      <c r="W40" s="146"/>
      <c r="X40" s="146"/>
      <c r="Y40" s="146"/>
      <c r="Z40" s="225"/>
      <c r="AA40" s="226"/>
      <c r="AB40" s="226"/>
      <c r="AC40" s="227"/>
      <c r="AD40" s="227"/>
      <c r="AE40" s="28">
        <v>25</v>
      </c>
      <c r="AF40" s="51">
        <v>1500000</v>
      </c>
      <c r="AG40" s="28" t="s">
        <v>57</v>
      </c>
    </row>
    <row r="41" spans="1:33" ht="36" hidden="1" x14ac:dyDescent="0.2">
      <c r="A41" s="134"/>
      <c r="B41" s="47">
        <v>66210081</v>
      </c>
      <c r="C41" s="55" t="s">
        <v>84</v>
      </c>
      <c r="D41" s="55" t="s">
        <v>77</v>
      </c>
      <c r="E41" s="230"/>
      <c r="F41" s="56">
        <v>15</v>
      </c>
      <c r="G41" s="57">
        <v>4</v>
      </c>
      <c r="H41" s="50">
        <f t="shared" si="0"/>
        <v>60</v>
      </c>
      <c r="I41" s="230"/>
      <c r="J41" s="215"/>
      <c r="K41" s="141"/>
      <c r="L41" s="121"/>
      <c r="M41" s="121"/>
      <c r="N41" s="124"/>
      <c r="O41" s="101"/>
      <c r="P41" s="229"/>
      <c r="Q41" s="229"/>
      <c r="R41" s="210"/>
      <c r="S41" s="228"/>
      <c r="T41" s="228"/>
      <c r="U41" s="228"/>
      <c r="V41" s="146"/>
      <c r="W41" s="146"/>
      <c r="X41" s="146"/>
      <c r="Y41" s="146"/>
      <c r="Z41" s="225"/>
      <c r="AA41" s="226"/>
      <c r="AB41" s="226"/>
      <c r="AC41" s="227"/>
      <c r="AD41" s="227"/>
      <c r="AE41" s="28">
        <v>25</v>
      </c>
      <c r="AF41" s="51">
        <v>1500000</v>
      </c>
      <c r="AG41" s="28" t="s">
        <v>57</v>
      </c>
    </row>
    <row r="42" spans="1:33" ht="36" hidden="1" x14ac:dyDescent="0.2">
      <c r="A42" s="134"/>
      <c r="B42" s="47">
        <v>63550048</v>
      </c>
      <c r="C42" s="55" t="s">
        <v>76</v>
      </c>
      <c r="D42" s="55" t="s">
        <v>77</v>
      </c>
      <c r="E42" s="230"/>
      <c r="F42" s="56">
        <v>15</v>
      </c>
      <c r="G42" s="57">
        <v>4</v>
      </c>
      <c r="H42" s="50">
        <f t="shared" si="0"/>
        <v>60</v>
      </c>
      <c r="I42" s="230"/>
      <c r="J42" s="215"/>
      <c r="K42" s="141"/>
      <c r="L42" s="121"/>
      <c r="M42" s="121"/>
      <c r="N42" s="124"/>
      <c r="O42" s="99" t="s">
        <v>144</v>
      </c>
      <c r="P42" s="229"/>
      <c r="Q42" s="229"/>
      <c r="R42" s="210"/>
      <c r="S42" s="228"/>
      <c r="T42" s="228"/>
      <c r="U42" s="228"/>
      <c r="V42" s="146"/>
      <c r="W42" s="146"/>
      <c r="X42" s="146"/>
      <c r="Y42" s="146"/>
      <c r="Z42" s="225"/>
      <c r="AA42" s="226"/>
      <c r="AB42" s="226"/>
      <c r="AC42" s="227"/>
      <c r="AD42" s="227"/>
      <c r="AE42" s="28">
        <v>25</v>
      </c>
      <c r="AF42" s="51">
        <v>1500000</v>
      </c>
      <c r="AG42" s="28" t="s">
        <v>57</v>
      </c>
    </row>
    <row r="43" spans="1:33" ht="24" hidden="1" x14ac:dyDescent="0.2">
      <c r="A43" s="134"/>
      <c r="B43" s="47">
        <v>66210503</v>
      </c>
      <c r="C43" s="55" t="s">
        <v>82</v>
      </c>
      <c r="D43" s="55" t="s">
        <v>83</v>
      </c>
      <c r="E43" s="230"/>
      <c r="F43" s="56">
        <v>18</v>
      </c>
      <c r="G43" s="57">
        <v>4</v>
      </c>
      <c r="H43" s="50">
        <f t="shared" si="0"/>
        <v>72</v>
      </c>
      <c r="I43" s="230"/>
      <c r="J43" s="215"/>
      <c r="K43" s="141"/>
      <c r="L43" s="121"/>
      <c r="M43" s="121"/>
      <c r="N43" s="124"/>
      <c r="O43" s="100"/>
      <c r="P43" s="229"/>
      <c r="Q43" s="229"/>
      <c r="R43" s="210"/>
      <c r="S43" s="228"/>
      <c r="T43" s="228"/>
      <c r="U43" s="228"/>
      <c r="V43" s="146"/>
      <c r="W43" s="146"/>
      <c r="X43" s="146"/>
      <c r="Y43" s="146"/>
      <c r="Z43" s="225"/>
      <c r="AA43" s="226"/>
      <c r="AB43" s="226"/>
      <c r="AC43" s="227"/>
      <c r="AD43" s="227"/>
      <c r="AE43" s="28">
        <v>25</v>
      </c>
      <c r="AF43" s="51">
        <v>1500000</v>
      </c>
      <c r="AG43" s="28" t="s">
        <v>57</v>
      </c>
    </row>
    <row r="44" spans="1:33" ht="36" hidden="1" x14ac:dyDescent="0.2">
      <c r="A44" s="134"/>
      <c r="B44" s="47">
        <v>66210081</v>
      </c>
      <c r="C44" s="55" t="s">
        <v>84</v>
      </c>
      <c r="D44" s="55" t="s">
        <v>77</v>
      </c>
      <c r="E44" s="230"/>
      <c r="F44" s="56">
        <v>15</v>
      </c>
      <c r="G44" s="57">
        <v>4</v>
      </c>
      <c r="H44" s="50">
        <f t="shared" si="0"/>
        <v>60</v>
      </c>
      <c r="I44" s="230"/>
      <c r="J44" s="215"/>
      <c r="K44" s="141"/>
      <c r="L44" s="121"/>
      <c r="M44" s="121"/>
      <c r="N44" s="124"/>
      <c r="O44" s="101"/>
      <c r="P44" s="229"/>
      <c r="Q44" s="229"/>
      <c r="R44" s="210"/>
      <c r="S44" s="228"/>
      <c r="T44" s="228"/>
      <c r="U44" s="228"/>
      <c r="V44" s="146"/>
      <c r="W44" s="146"/>
      <c r="X44" s="146"/>
      <c r="Y44" s="146"/>
      <c r="Z44" s="225"/>
      <c r="AA44" s="226"/>
      <c r="AB44" s="226"/>
      <c r="AC44" s="227"/>
      <c r="AD44" s="227"/>
      <c r="AE44" s="28">
        <v>25</v>
      </c>
      <c r="AF44" s="51">
        <v>1500000</v>
      </c>
      <c r="AG44" s="28" t="s">
        <v>57</v>
      </c>
    </row>
    <row r="45" spans="1:33" ht="36" hidden="1" x14ac:dyDescent="0.2">
      <c r="A45" s="134"/>
      <c r="B45" s="47">
        <v>63550048</v>
      </c>
      <c r="C45" s="55" t="s">
        <v>76</v>
      </c>
      <c r="D45" s="55" t="s">
        <v>77</v>
      </c>
      <c r="E45" s="230"/>
      <c r="F45" s="56">
        <v>15</v>
      </c>
      <c r="G45" s="57">
        <v>4</v>
      </c>
      <c r="H45" s="50">
        <f t="shared" si="0"/>
        <v>60</v>
      </c>
      <c r="I45" s="230"/>
      <c r="J45" s="215"/>
      <c r="K45" s="141"/>
      <c r="L45" s="121"/>
      <c r="M45" s="121"/>
      <c r="N45" s="124"/>
      <c r="O45" s="99" t="s">
        <v>75</v>
      </c>
      <c r="P45" s="229"/>
      <c r="Q45" s="229"/>
      <c r="R45" s="210"/>
      <c r="S45" s="228"/>
      <c r="T45" s="228"/>
      <c r="U45" s="228"/>
      <c r="V45" s="146"/>
      <c r="W45" s="146"/>
      <c r="X45" s="146"/>
      <c r="Y45" s="146"/>
      <c r="Z45" s="225"/>
      <c r="AA45" s="226"/>
      <c r="AB45" s="226"/>
      <c r="AC45" s="227"/>
      <c r="AD45" s="227"/>
      <c r="AE45" s="28">
        <v>25</v>
      </c>
      <c r="AF45" s="51">
        <v>1500000</v>
      </c>
      <c r="AG45" s="28" t="s">
        <v>57</v>
      </c>
    </row>
    <row r="46" spans="1:33" ht="24" hidden="1" x14ac:dyDescent="0.2">
      <c r="A46" s="134"/>
      <c r="B46" s="47">
        <v>66210503</v>
      </c>
      <c r="C46" s="55" t="s">
        <v>82</v>
      </c>
      <c r="D46" s="55" t="s">
        <v>83</v>
      </c>
      <c r="E46" s="230"/>
      <c r="F46" s="56">
        <v>18</v>
      </c>
      <c r="G46" s="57">
        <v>4</v>
      </c>
      <c r="H46" s="50">
        <f t="shared" si="0"/>
        <v>72</v>
      </c>
      <c r="I46" s="230"/>
      <c r="J46" s="215"/>
      <c r="K46" s="141"/>
      <c r="L46" s="121"/>
      <c r="M46" s="121"/>
      <c r="N46" s="124"/>
      <c r="O46" s="100"/>
      <c r="P46" s="229"/>
      <c r="Q46" s="229"/>
      <c r="R46" s="210"/>
      <c r="S46" s="228"/>
      <c r="T46" s="228"/>
      <c r="U46" s="228"/>
      <c r="V46" s="146"/>
      <c r="W46" s="146"/>
      <c r="X46" s="146"/>
      <c r="Y46" s="146"/>
      <c r="Z46" s="225"/>
      <c r="AA46" s="226"/>
      <c r="AB46" s="226"/>
      <c r="AC46" s="227"/>
      <c r="AD46" s="227"/>
      <c r="AE46" s="28">
        <v>25</v>
      </c>
      <c r="AF46" s="51">
        <v>1500000</v>
      </c>
      <c r="AG46" s="28" t="s">
        <v>57</v>
      </c>
    </row>
    <row r="47" spans="1:33" ht="36" hidden="1" x14ac:dyDescent="0.2">
      <c r="A47" s="134"/>
      <c r="B47" s="47">
        <v>66210081</v>
      </c>
      <c r="C47" s="55" t="s">
        <v>84</v>
      </c>
      <c r="D47" s="55" t="s">
        <v>77</v>
      </c>
      <c r="E47" s="230"/>
      <c r="F47" s="56">
        <v>15</v>
      </c>
      <c r="G47" s="57">
        <v>4</v>
      </c>
      <c r="H47" s="50">
        <f t="shared" si="0"/>
        <v>60</v>
      </c>
      <c r="I47" s="230"/>
      <c r="J47" s="215"/>
      <c r="K47" s="141"/>
      <c r="L47" s="121"/>
      <c r="M47" s="121"/>
      <c r="N47" s="124"/>
      <c r="O47" s="100"/>
      <c r="P47" s="229"/>
      <c r="Q47" s="229"/>
      <c r="R47" s="210"/>
      <c r="S47" s="228"/>
      <c r="T47" s="228"/>
      <c r="U47" s="228"/>
      <c r="V47" s="146"/>
      <c r="W47" s="146"/>
      <c r="X47" s="146"/>
      <c r="Y47" s="146"/>
      <c r="Z47" s="225"/>
      <c r="AA47" s="226"/>
      <c r="AB47" s="226"/>
      <c r="AC47" s="227"/>
      <c r="AD47" s="227"/>
      <c r="AE47" s="28">
        <v>25</v>
      </c>
      <c r="AF47" s="51">
        <v>1500000</v>
      </c>
      <c r="AG47" s="28" t="s">
        <v>57</v>
      </c>
    </row>
    <row r="48" spans="1:33" ht="36" hidden="1" x14ac:dyDescent="0.2">
      <c r="A48" s="134"/>
      <c r="B48" s="47">
        <v>63550048</v>
      </c>
      <c r="C48" s="55" t="s">
        <v>76</v>
      </c>
      <c r="D48" s="55" t="s">
        <v>77</v>
      </c>
      <c r="E48" s="230"/>
      <c r="F48" s="56">
        <v>15</v>
      </c>
      <c r="G48" s="57">
        <v>4</v>
      </c>
      <c r="H48" s="50">
        <f t="shared" si="0"/>
        <v>60</v>
      </c>
      <c r="I48" s="230"/>
      <c r="J48" s="215"/>
      <c r="K48" s="141"/>
      <c r="L48" s="121"/>
      <c r="M48" s="121"/>
      <c r="N48" s="124"/>
      <c r="O48" s="100"/>
      <c r="P48" s="229"/>
      <c r="Q48" s="229"/>
      <c r="R48" s="210"/>
      <c r="S48" s="228"/>
      <c r="T48" s="228"/>
      <c r="U48" s="228"/>
      <c r="V48" s="146"/>
      <c r="W48" s="146"/>
      <c r="X48" s="146"/>
      <c r="Y48" s="146"/>
      <c r="Z48" s="225"/>
      <c r="AA48" s="226"/>
      <c r="AB48" s="226"/>
      <c r="AC48" s="227"/>
      <c r="AD48" s="227"/>
      <c r="AE48" s="28">
        <v>25</v>
      </c>
      <c r="AF48" s="51">
        <v>1500000</v>
      </c>
      <c r="AG48" s="28" t="s">
        <v>57</v>
      </c>
    </row>
    <row r="49" spans="1:33" ht="24" hidden="1" x14ac:dyDescent="0.2">
      <c r="A49" s="134"/>
      <c r="B49" s="47">
        <v>66210503</v>
      </c>
      <c r="C49" s="55" t="s">
        <v>82</v>
      </c>
      <c r="D49" s="55" t="s">
        <v>83</v>
      </c>
      <c r="E49" s="230"/>
      <c r="F49" s="56">
        <v>18</v>
      </c>
      <c r="G49" s="57">
        <v>4</v>
      </c>
      <c r="H49" s="50">
        <f t="shared" si="0"/>
        <v>72</v>
      </c>
      <c r="I49" s="230"/>
      <c r="J49" s="215"/>
      <c r="K49" s="141"/>
      <c r="L49" s="121"/>
      <c r="M49" s="121"/>
      <c r="N49" s="124"/>
      <c r="O49" s="100"/>
      <c r="P49" s="229"/>
      <c r="Q49" s="229"/>
      <c r="R49" s="210"/>
      <c r="S49" s="228"/>
      <c r="T49" s="228"/>
      <c r="U49" s="228"/>
      <c r="V49" s="146"/>
      <c r="W49" s="146"/>
      <c r="X49" s="146"/>
      <c r="Y49" s="146"/>
      <c r="Z49" s="225"/>
      <c r="AA49" s="226"/>
      <c r="AB49" s="226"/>
      <c r="AC49" s="227"/>
      <c r="AD49" s="227"/>
      <c r="AE49" s="28">
        <v>25</v>
      </c>
      <c r="AF49" s="51">
        <v>1500000</v>
      </c>
      <c r="AG49" s="28" t="s">
        <v>57</v>
      </c>
    </row>
    <row r="50" spans="1:33" ht="36" hidden="1" x14ac:dyDescent="0.2">
      <c r="A50" s="134"/>
      <c r="B50" s="47">
        <v>66210081</v>
      </c>
      <c r="C50" s="55" t="s">
        <v>84</v>
      </c>
      <c r="D50" s="55" t="s">
        <v>77</v>
      </c>
      <c r="E50" s="230"/>
      <c r="F50" s="56">
        <v>15</v>
      </c>
      <c r="G50" s="57">
        <v>4</v>
      </c>
      <c r="H50" s="50">
        <f t="shared" si="0"/>
        <v>60</v>
      </c>
      <c r="I50" s="230"/>
      <c r="J50" s="215"/>
      <c r="K50" s="141"/>
      <c r="L50" s="121"/>
      <c r="M50" s="121"/>
      <c r="N50" s="124"/>
      <c r="O50" s="100"/>
      <c r="P50" s="229"/>
      <c r="Q50" s="229"/>
      <c r="R50" s="210"/>
      <c r="S50" s="228"/>
      <c r="T50" s="228"/>
      <c r="U50" s="228"/>
      <c r="V50" s="146"/>
      <c r="W50" s="146"/>
      <c r="X50" s="146"/>
      <c r="Y50" s="146"/>
      <c r="Z50" s="225"/>
      <c r="AA50" s="226"/>
      <c r="AB50" s="226"/>
      <c r="AC50" s="227"/>
      <c r="AD50" s="227"/>
      <c r="AE50" s="28">
        <v>25</v>
      </c>
      <c r="AF50" s="51">
        <v>1500000</v>
      </c>
      <c r="AG50" s="28" t="s">
        <v>57</v>
      </c>
    </row>
    <row r="51" spans="1:33" ht="24" hidden="1" x14ac:dyDescent="0.2">
      <c r="A51" s="134"/>
      <c r="B51" s="47">
        <v>66210503</v>
      </c>
      <c r="C51" s="55" t="s">
        <v>82</v>
      </c>
      <c r="D51" s="55" t="s">
        <v>83</v>
      </c>
      <c r="E51" s="230"/>
      <c r="F51" s="56">
        <v>18</v>
      </c>
      <c r="G51" s="57">
        <v>4</v>
      </c>
      <c r="H51" s="50">
        <f t="shared" si="0"/>
        <v>72</v>
      </c>
      <c r="I51" s="230"/>
      <c r="J51" s="216"/>
      <c r="K51" s="142"/>
      <c r="L51" s="121"/>
      <c r="M51" s="121"/>
      <c r="N51" s="124"/>
      <c r="O51" s="101"/>
      <c r="P51" s="229"/>
      <c r="Q51" s="229"/>
      <c r="R51" s="210"/>
      <c r="S51" s="228"/>
      <c r="T51" s="228"/>
      <c r="U51" s="228"/>
      <c r="V51" s="146"/>
      <c r="W51" s="146"/>
      <c r="X51" s="146"/>
      <c r="Y51" s="146"/>
      <c r="Z51" s="225"/>
      <c r="AA51" s="226"/>
      <c r="AB51" s="226"/>
      <c r="AC51" s="227"/>
      <c r="AD51" s="227"/>
      <c r="AE51" s="28">
        <v>25</v>
      </c>
      <c r="AF51" s="51">
        <v>1500000</v>
      </c>
      <c r="AG51" s="28" t="s">
        <v>57</v>
      </c>
    </row>
    <row r="52" spans="1:33" s="64" customFormat="1" ht="24" hidden="1" x14ac:dyDescent="0.2">
      <c r="A52" s="220">
        <v>4</v>
      </c>
      <c r="B52" s="58">
        <v>73310023</v>
      </c>
      <c r="C52" s="59" t="s">
        <v>85</v>
      </c>
      <c r="D52" s="59" t="s">
        <v>86</v>
      </c>
      <c r="E52" s="221" t="s">
        <v>49</v>
      </c>
      <c r="F52" s="60">
        <v>24</v>
      </c>
      <c r="G52" s="61">
        <v>4</v>
      </c>
      <c r="H52" s="62">
        <f t="shared" si="0"/>
        <v>96</v>
      </c>
      <c r="I52" s="221" t="s">
        <v>50</v>
      </c>
      <c r="J52" s="222">
        <v>44733</v>
      </c>
      <c r="K52" s="175">
        <v>44911</v>
      </c>
      <c r="L52" s="122">
        <v>4500000</v>
      </c>
      <c r="M52" s="122">
        <f>AD52</f>
        <v>26400000.149999999</v>
      </c>
      <c r="N52" s="123" t="s">
        <v>87</v>
      </c>
      <c r="O52" s="102" t="s">
        <v>67</v>
      </c>
      <c r="P52" s="161" t="s">
        <v>88</v>
      </c>
      <c r="Q52" s="161" t="s">
        <v>89</v>
      </c>
      <c r="R52" s="219" t="s">
        <v>55</v>
      </c>
      <c r="S52" s="161"/>
      <c r="T52" s="161"/>
      <c r="U52" s="161"/>
      <c r="V52" s="146"/>
      <c r="W52" s="146">
        <v>7568</v>
      </c>
      <c r="X52" s="146"/>
      <c r="Y52" s="146"/>
      <c r="Z52" s="217">
        <v>206</v>
      </c>
      <c r="AA52" s="153">
        <v>4</v>
      </c>
      <c r="AB52" s="153">
        <v>5.8666666999999997</v>
      </c>
      <c r="AC52" s="218">
        <f>L52</f>
        <v>4500000</v>
      </c>
      <c r="AD52" s="218">
        <f>AB52*AC52</f>
        <v>26400000.149999999</v>
      </c>
      <c r="AE52" s="58">
        <v>25</v>
      </c>
      <c r="AF52" s="63">
        <v>900000</v>
      </c>
      <c r="AG52" s="58" t="s">
        <v>90</v>
      </c>
    </row>
    <row r="53" spans="1:33" s="64" customFormat="1" ht="24" hidden="1" x14ac:dyDescent="0.2">
      <c r="A53" s="220"/>
      <c r="B53" s="58">
        <v>76130592</v>
      </c>
      <c r="C53" s="59" t="s">
        <v>91</v>
      </c>
      <c r="D53" s="59" t="s">
        <v>92</v>
      </c>
      <c r="E53" s="221"/>
      <c r="F53" s="60">
        <v>15</v>
      </c>
      <c r="G53" s="61">
        <v>4</v>
      </c>
      <c r="H53" s="62">
        <f t="shared" si="0"/>
        <v>60</v>
      </c>
      <c r="I53" s="221"/>
      <c r="J53" s="223"/>
      <c r="K53" s="176"/>
      <c r="L53" s="122"/>
      <c r="M53" s="122"/>
      <c r="N53" s="123"/>
      <c r="O53" s="103"/>
      <c r="P53" s="161"/>
      <c r="Q53" s="161"/>
      <c r="R53" s="219"/>
      <c r="S53" s="161"/>
      <c r="T53" s="161"/>
      <c r="U53" s="161"/>
      <c r="V53" s="146"/>
      <c r="W53" s="146"/>
      <c r="X53" s="146"/>
      <c r="Y53" s="146"/>
      <c r="Z53" s="217"/>
      <c r="AA53" s="153"/>
      <c r="AB53" s="153"/>
      <c r="AC53" s="218"/>
      <c r="AD53" s="218"/>
      <c r="AE53" s="58">
        <v>25</v>
      </c>
      <c r="AF53" s="63">
        <v>900000</v>
      </c>
      <c r="AG53" s="58" t="s">
        <v>90</v>
      </c>
    </row>
    <row r="54" spans="1:33" s="64" customFormat="1" ht="36" hidden="1" x14ac:dyDescent="0.2">
      <c r="A54" s="220"/>
      <c r="B54" s="58">
        <v>72310253</v>
      </c>
      <c r="C54" s="59" t="s">
        <v>93</v>
      </c>
      <c r="D54" s="59" t="s">
        <v>94</v>
      </c>
      <c r="E54" s="221"/>
      <c r="F54" s="60">
        <v>10</v>
      </c>
      <c r="G54" s="61">
        <v>4</v>
      </c>
      <c r="H54" s="62">
        <f t="shared" si="0"/>
        <v>40</v>
      </c>
      <c r="I54" s="221"/>
      <c r="J54" s="223"/>
      <c r="K54" s="176"/>
      <c r="L54" s="122"/>
      <c r="M54" s="122"/>
      <c r="N54" s="123"/>
      <c r="O54" s="104"/>
      <c r="P54" s="161"/>
      <c r="Q54" s="161"/>
      <c r="R54" s="219"/>
      <c r="S54" s="161"/>
      <c r="T54" s="161"/>
      <c r="U54" s="161"/>
      <c r="V54" s="146"/>
      <c r="W54" s="146"/>
      <c r="X54" s="146"/>
      <c r="Y54" s="146"/>
      <c r="Z54" s="217"/>
      <c r="AA54" s="153"/>
      <c r="AB54" s="153"/>
      <c r="AC54" s="218"/>
      <c r="AD54" s="218"/>
      <c r="AE54" s="58">
        <v>25</v>
      </c>
      <c r="AF54" s="63">
        <v>900000</v>
      </c>
      <c r="AG54" s="58" t="s">
        <v>90</v>
      </c>
    </row>
    <row r="55" spans="1:33" s="64" customFormat="1" ht="24" hidden="1" x14ac:dyDescent="0.2">
      <c r="A55" s="220"/>
      <c r="B55" s="58">
        <v>73310023</v>
      </c>
      <c r="C55" s="59" t="s">
        <v>85</v>
      </c>
      <c r="D55" s="59" t="s">
        <v>86</v>
      </c>
      <c r="E55" s="221"/>
      <c r="F55" s="60">
        <v>24</v>
      </c>
      <c r="G55" s="61">
        <v>4</v>
      </c>
      <c r="H55" s="62">
        <f t="shared" si="0"/>
        <v>96</v>
      </c>
      <c r="I55" s="221"/>
      <c r="J55" s="223"/>
      <c r="K55" s="176"/>
      <c r="L55" s="122"/>
      <c r="M55" s="122"/>
      <c r="N55" s="123"/>
      <c r="O55" s="102" t="s">
        <v>75</v>
      </c>
      <c r="P55" s="161"/>
      <c r="Q55" s="161"/>
      <c r="R55" s="219"/>
      <c r="S55" s="161"/>
      <c r="T55" s="161"/>
      <c r="U55" s="161"/>
      <c r="V55" s="146"/>
      <c r="W55" s="146"/>
      <c r="X55" s="146"/>
      <c r="Y55" s="146"/>
      <c r="Z55" s="217"/>
      <c r="AA55" s="153"/>
      <c r="AB55" s="153"/>
      <c r="AC55" s="218"/>
      <c r="AD55" s="218"/>
      <c r="AE55" s="58">
        <v>25</v>
      </c>
      <c r="AF55" s="63">
        <v>900000</v>
      </c>
      <c r="AG55" s="58" t="s">
        <v>90</v>
      </c>
    </row>
    <row r="56" spans="1:33" s="64" customFormat="1" ht="24" hidden="1" x14ac:dyDescent="0.2">
      <c r="A56" s="220"/>
      <c r="B56" s="58">
        <v>76130592</v>
      </c>
      <c r="C56" s="59" t="s">
        <v>91</v>
      </c>
      <c r="D56" s="59" t="s">
        <v>92</v>
      </c>
      <c r="E56" s="221"/>
      <c r="F56" s="60">
        <v>15</v>
      </c>
      <c r="G56" s="61">
        <v>4</v>
      </c>
      <c r="H56" s="62">
        <f t="shared" si="0"/>
        <v>60</v>
      </c>
      <c r="I56" s="221"/>
      <c r="J56" s="223"/>
      <c r="K56" s="176"/>
      <c r="L56" s="122"/>
      <c r="M56" s="122"/>
      <c r="N56" s="123"/>
      <c r="O56" s="103"/>
      <c r="P56" s="161"/>
      <c r="Q56" s="161"/>
      <c r="R56" s="219"/>
      <c r="S56" s="161"/>
      <c r="T56" s="161"/>
      <c r="U56" s="161"/>
      <c r="V56" s="146"/>
      <c r="W56" s="146"/>
      <c r="X56" s="146"/>
      <c r="Y56" s="146"/>
      <c r="Z56" s="217"/>
      <c r="AA56" s="153"/>
      <c r="AB56" s="153"/>
      <c r="AC56" s="218"/>
      <c r="AD56" s="218"/>
      <c r="AE56" s="58">
        <v>25</v>
      </c>
      <c r="AF56" s="63">
        <v>900000</v>
      </c>
      <c r="AG56" s="58" t="s">
        <v>90</v>
      </c>
    </row>
    <row r="57" spans="1:33" s="64" customFormat="1" ht="36" hidden="1" x14ac:dyDescent="0.2">
      <c r="A57" s="220"/>
      <c r="B57" s="58">
        <v>72310253</v>
      </c>
      <c r="C57" s="59" t="s">
        <v>93</v>
      </c>
      <c r="D57" s="59" t="s">
        <v>94</v>
      </c>
      <c r="E57" s="221"/>
      <c r="F57" s="60">
        <v>10</v>
      </c>
      <c r="G57" s="61">
        <v>4</v>
      </c>
      <c r="H57" s="62">
        <f t="shared" si="0"/>
        <v>40</v>
      </c>
      <c r="I57" s="221"/>
      <c r="J57" s="223"/>
      <c r="K57" s="176"/>
      <c r="L57" s="122"/>
      <c r="M57" s="122"/>
      <c r="N57" s="123"/>
      <c r="O57" s="103"/>
      <c r="P57" s="161"/>
      <c r="Q57" s="161"/>
      <c r="R57" s="219"/>
      <c r="S57" s="161"/>
      <c r="T57" s="161"/>
      <c r="U57" s="161"/>
      <c r="V57" s="146"/>
      <c r="W57" s="146"/>
      <c r="X57" s="146"/>
      <c r="Y57" s="146"/>
      <c r="Z57" s="217"/>
      <c r="AA57" s="153"/>
      <c r="AB57" s="153"/>
      <c r="AC57" s="218"/>
      <c r="AD57" s="218"/>
      <c r="AE57" s="58">
        <v>25</v>
      </c>
      <c r="AF57" s="63">
        <v>900000</v>
      </c>
      <c r="AG57" s="58" t="s">
        <v>90</v>
      </c>
    </row>
    <row r="58" spans="1:33" s="64" customFormat="1" ht="24" hidden="1" x14ac:dyDescent="0.2">
      <c r="A58" s="220"/>
      <c r="B58" s="58">
        <v>73310023</v>
      </c>
      <c r="C58" s="59" t="s">
        <v>85</v>
      </c>
      <c r="D58" s="59" t="s">
        <v>86</v>
      </c>
      <c r="E58" s="221"/>
      <c r="F58" s="60">
        <v>24</v>
      </c>
      <c r="G58" s="61">
        <v>4</v>
      </c>
      <c r="H58" s="62">
        <f t="shared" si="0"/>
        <v>96</v>
      </c>
      <c r="I58" s="221"/>
      <c r="J58" s="223"/>
      <c r="K58" s="176"/>
      <c r="L58" s="122"/>
      <c r="M58" s="122"/>
      <c r="N58" s="123"/>
      <c r="O58" s="103"/>
      <c r="P58" s="161"/>
      <c r="Q58" s="161"/>
      <c r="R58" s="219"/>
      <c r="S58" s="161"/>
      <c r="T58" s="161"/>
      <c r="U58" s="161"/>
      <c r="V58" s="146"/>
      <c r="W58" s="146"/>
      <c r="X58" s="146"/>
      <c r="Y58" s="146"/>
      <c r="Z58" s="217"/>
      <c r="AA58" s="153"/>
      <c r="AB58" s="153"/>
      <c r="AC58" s="218"/>
      <c r="AD58" s="218"/>
      <c r="AE58" s="58">
        <v>25</v>
      </c>
      <c r="AF58" s="63">
        <v>900000</v>
      </c>
      <c r="AG58" s="58" t="s">
        <v>90</v>
      </c>
    </row>
    <row r="59" spans="1:33" s="64" customFormat="1" ht="39" hidden="1" customHeight="1" x14ac:dyDescent="0.2">
      <c r="A59" s="220"/>
      <c r="B59" s="58">
        <v>76130592</v>
      </c>
      <c r="C59" s="59" t="s">
        <v>91</v>
      </c>
      <c r="D59" s="59" t="s">
        <v>92</v>
      </c>
      <c r="E59" s="221"/>
      <c r="F59" s="60">
        <v>15</v>
      </c>
      <c r="G59" s="61">
        <v>4</v>
      </c>
      <c r="H59" s="62">
        <f t="shared" si="0"/>
        <v>60</v>
      </c>
      <c r="I59" s="221"/>
      <c r="J59" s="223"/>
      <c r="K59" s="176"/>
      <c r="L59" s="122"/>
      <c r="M59" s="122"/>
      <c r="N59" s="123"/>
      <c r="O59" s="103"/>
      <c r="P59" s="161"/>
      <c r="Q59" s="161"/>
      <c r="R59" s="219"/>
      <c r="S59" s="161"/>
      <c r="T59" s="161"/>
      <c r="U59" s="161"/>
      <c r="V59" s="146"/>
      <c r="W59" s="146"/>
      <c r="X59" s="146"/>
      <c r="Y59" s="146"/>
      <c r="Z59" s="217"/>
      <c r="AA59" s="153"/>
      <c r="AB59" s="153"/>
      <c r="AC59" s="218"/>
      <c r="AD59" s="218"/>
      <c r="AE59" s="58">
        <v>25</v>
      </c>
      <c r="AF59" s="63">
        <v>900000</v>
      </c>
      <c r="AG59" s="58" t="s">
        <v>90</v>
      </c>
    </row>
    <row r="60" spans="1:33" s="64" customFormat="1" ht="36" hidden="1" x14ac:dyDescent="0.2">
      <c r="A60" s="220"/>
      <c r="B60" s="58">
        <v>72310253</v>
      </c>
      <c r="C60" s="59" t="s">
        <v>93</v>
      </c>
      <c r="D60" s="59" t="s">
        <v>94</v>
      </c>
      <c r="E60" s="221"/>
      <c r="F60" s="60">
        <v>10</v>
      </c>
      <c r="G60" s="61">
        <v>4</v>
      </c>
      <c r="H60" s="62">
        <f t="shared" si="0"/>
        <v>40</v>
      </c>
      <c r="I60" s="221"/>
      <c r="J60" s="223"/>
      <c r="K60" s="176"/>
      <c r="L60" s="122"/>
      <c r="M60" s="122"/>
      <c r="N60" s="123"/>
      <c r="O60" s="104"/>
      <c r="P60" s="161"/>
      <c r="Q60" s="161"/>
      <c r="R60" s="219"/>
      <c r="S60" s="161"/>
      <c r="T60" s="161"/>
      <c r="U60" s="161"/>
      <c r="V60" s="146"/>
      <c r="W60" s="146"/>
      <c r="X60" s="146"/>
      <c r="Y60" s="146"/>
      <c r="Z60" s="217"/>
      <c r="AA60" s="153"/>
      <c r="AB60" s="153"/>
      <c r="AC60" s="218"/>
      <c r="AD60" s="218"/>
      <c r="AE60" s="58">
        <v>25</v>
      </c>
      <c r="AF60" s="63">
        <v>900000</v>
      </c>
      <c r="AG60" s="58" t="s">
        <v>90</v>
      </c>
    </row>
    <row r="61" spans="1:33" s="64" customFormat="1" ht="24" hidden="1" x14ac:dyDescent="0.2">
      <c r="A61" s="220"/>
      <c r="B61" s="58">
        <v>73310023</v>
      </c>
      <c r="C61" s="59" t="s">
        <v>85</v>
      </c>
      <c r="D61" s="59" t="s">
        <v>86</v>
      </c>
      <c r="E61" s="221"/>
      <c r="F61" s="60">
        <v>24</v>
      </c>
      <c r="G61" s="61">
        <v>4</v>
      </c>
      <c r="H61" s="62">
        <f t="shared" si="0"/>
        <v>96</v>
      </c>
      <c r="I61" s="221"/>
      <c r="J61" s="223"/>
      <c r="K61" s="176"/>
      <c r="L61" s="122"/>
      <c r="M61" s="122"/>
      <c r="N61" s="123"/>
      <c r="O61" s="102" t="s">
        <v>144</v>
      </c>
      <c r="P61" s="161"/>
      <c r="Q61" s="161"/>
      <c r="R61" s="219"/>
      <c r="S61" s="161"/>
      <c r="T61" s="161"/>
      <c r="U61" s="161"/>
      <c r="V61" s="146"/>
      <c r="W61" s="146"/>
      <c r="X61" s="146"/>
      <c r="Y61" s="146"/>
      <c r="Z61" s="217"/>
      <c r="AA61" s="153"/>
      <c r="AB61" s="153"/>
      <c r="AC61" s="218"/>
      <c r="AD61" s="218"/>
      <c r="AE61" s="58">
        <v>25</v>
      </c>
      <c r="AF61" s="63">
        <v>900000</v>
      </c>
      <c r="AG61" s="58" t="s">
        <v>90</v>
      </c>
    </row>
    <row r="62" spans="1:33" s="64" customFormat="1" ht="42.75" hidden="1" customHeight="1" x14ac:dyDescent="0.2">
      <c r="A62" s="220"/>
      <c r="B62" s="58">
        <v>76130592</v>
      </c>
      <c r="C62" s="59" t="s">
        <v>91</v>
      </c>
      <c r="D62" s="59" t="s">
        <v>92</v>
      </c>
      <c r="E62" s="221"/>
      <c r="F62" s="60">
        <v>15</v>
      </c>
      <c r="G62" s="61">
        <v>4</v>
      </c>
      <c r="H62" s="62">
        <f t="shared" si="0"/>
        <v>60</v>
      </c>
      <c r="I62" s="221"/>
      <c r="J62" s="223"/>
      <c r="K62" s="176"/>
      <c r="L62" s="122"/>
      <c r="M62" s="122"/>
      <c r="N62" s="123"/>
      <c r="O62" s="103"/>
      <c r="P62" s="161"/>
      <c r="Q62" s="161"/>
      <c r="R62" s="219"/>
      <c r="S62" s="161"/>
      <c r="T62" s="161"/>
      <c r="U62" s="161"/>
      <c r="V62" s="146"/>
      <c r="W62" s="146"/>
      <c r="X62" s="146"/>
      <c r="Y62" s="146"/>
      <c r="Z62" s="217"/>
      <c r="AA62" s="153"/>
      <c r="AB62" s="153"/>
      <c r="AC62" s="218"/>
      <c r="AD62" s="218"/>
      <c r="AE62" s="58">
        <v>25</v>
      </c>
      <c r="AF62" s="63">
        <v>900000</v>
      </c>
      <c r="AG62" s="58" t="s">
        <v>90</v>
      </c>
    </row>
    <row r="63" spans="1:33" s="64" customFormat="1" ht="39.75" hidden="1" customHeight="1" x14ac:dyDescent="0.2">
      <c r="A63" s="220"/>
      <c r="B63" s="58">
        <v>72310253</v>
      </c>
      <c r="C63" s="59" t="s">
        <v>93</v>
      </c>
      <c r="D63" s="59" t="s">
        <v>94</v>
      </c>
      <c r="E63" s="221"/>
      <c r="F63" s="60">
        <v>10</v>
      </c>
      <c r="G63" s="61">
        <v>4</v>
      </c>
      <c r="H63" s="62">
        <f t="shared" si="0"/>
        <v>40</v>
      </c>
      <c r="I63" s="221"/>
      <c r="J63" s="223"/>
      <c r="K63" s="176"/>
      <c r="L63" s="122"/>
      <c r="M63" s="122"/>
      <c r="N63" s="123"/>
      <c r="O63" s="103"/>
      <c r="P63" s="161"/>
      <c r="Q63" s="161"/>
      <c r="R63" s="219"/>
      <c r="S63" s="161"/>
      <c r="T63" s="161"/>
      <c r="U63" s="161"/>
      <c r="V63" s="146"/>
      <c r="W63" s="146"/>
      <c r="X63" s="146"/>
      <c r="Y63" s="146"/>
      <c r="Z63" s="217"/>
      <c r="AA63" s="153"/>
      <c r="AB63" s="153"/>
      <c r="AC63" s="218"/>
      <c r="AD63" s="218"/>
      <c r="AE63" s="58">
        <v>25</v>
      </c>
      <c r="AF63" s="63">
        <v>900000</v>
      </c>
      <c r="AG63" s="58" t="s">
        <v>90</v>
      </c>
    </row>
    <row r="64" spans="1:33" s="64" customFormat="1" ht="36" hidden="1" x14ac:dyDescent="0.2">
      <c r="A64" s="220"/>
      <c r="B64" s="58">
        <v>72310253</v>
      </c>
      <c r="C64" s="59" t="s">
        <v>93</v>
      </c>
      <c r="D64" s="59" t="s">
        <v>94</v>
      </c>
      <c r="E64" s="221"/>
      <c r="F64" s="60">
        <v>10</v>
      </c>
      <c r="G64" s="61">
        <v>4</v>
      </c>
      <c r="H64" s="62">
        <f t="shared" si="0"/>
        <v>40</v>
      </c>
      <c r="I64" s="221"/>
      <c r="J64" s="224"/>
      <c r="K64" s="177"/>
      <c r="L64" s="122"/>
      <c r="M64" s="122"/>
      <c r="N64" s="123"/>
      <c r="O64" s="104"/>
      <c r="P64" s="161"/>
      <c r="Q64" s="161"/>
      <c r="R64" s="219"/>
      <c r="S64" s="161"/>
      <c r="T64" s="161"/>
      <c r="U64" s="161"/>
      <c r="V64" s="146"/>
      <c r="W64" s="146"/>
      <c r="X64" s="146"/>
      <c r="Y64" s="146"/>
      <c r="Z64" s="217"/>
      <c r="AA64" s="153"/>
      <c r="AB64" s="153"/>
      <c r="AC64" s="218"/>
      <c r="AD64" s="218"/>
      <c r="AE64" s="58">
        <v>25</v>
      </c>
      <c r="AF64" s="63">
        <v>900000</v>
      </c>
      <c r="AG64" s="58" t="s">
        <v>90</v>
      </c>
    </row>
    <row r="65" spans="1:33" s="66" customFormat="1" ht="23.45" hidden="1" customHeight="1" x14ac:dyDescent="0.2">
      <c r="A65" s="134">
        <v>5</v>
      </c>
      <c r="B65" s="47">
        <v>52441511</v>
      </c>
      <c r="C65" s="65" t="s">
        <v>95</v>
      </c>
      <c r="D65" s="65" t="s">
        <v>96</v>
      </c>
      <c r="E65" s="136" t="s">
        <v>49</v>
      </c>
      <c r="F65" s="47">
        <v>10</v>
      </c>
      <c r="G65" s="47">
        <v>4</v>
      </c>
      <c r="H65" s="50">
        <f t="shared" si="0"/>
        <v>40</v>
      </c>
      <c r="I65" s="139" t="s">
        <v>50</v>
      </c>
      <c r="J65" s="214">
        <v>44733</v>
      </c>
      <c r="K65" s="140">
        <v>44911</v>
      </c>
      <c r="L65" s="121">
        <v>4500000</v>
      </c>
      <c r="M65" s="121">
        <f>AD65</f>
        <v>26400000.149999999</v>
      </c>
      <c r="N65" s="105" t="s">
        <v>97</v>
      </c>
      <c r="O65" s="105" t="s">
        <v>52</v>
      </c>
      <c r="P65" s="211" t="s">
        <v>98</v>
      </c>
      <c r="Q65" s="212" t="s">
        <v>99</v>
      </c>
      <c r="R65" s="210" t="s">
        <v>100</v>
      </c>
      <c r="S65" s="210">
        <v>44.85</v>
      </c>
      <c r="T65" s="210"/>
      <c r="U65" s="210"/>
      <c r="V65" s="205">
        <v>49803</v>
      </c>
      <c r="W65" s="205">
        <v>7572</v>
      </c>
      <c r="X65" s="205"/>
      <c r="Y65" s="205"/>
      <c r="Z65" s="206">
        <v>213</v>
      </c>
      <c r="AA65" s="207">
        <v>4</v>
      </c>
      <c r="AB65" s="207">
        <v>5.8666666999999997</v>
      </c>
      <c r="AC65" s="208">
        <f>L65</f>
        <v>4500000</v>
      </c>
      <c r="AD65" s="209">
        <f>AC65*AB65</f>
        <v>26400000.149999999</v>
      </c>
      <c r="AE65" s="28">
        <v>25</v>
      </c>
      <c r="AF65" s="51">
        <v>700000</v>
      </c>
      <c r="AG65" s="28" t="s">
        <v>74</v>
      </c>
    </row>
    <row r="66" spans="1:33" s="66" customFormat="1" ht="36" hidden="1" x14ac:dyDescent="0.2">
      <c r="A66" s="134"/>
      <c r="B66" s="47">
        <v>12280070</v>
      </c>
      <c r="C66" s="65" t="s">
        <v>101</v>
      </c>
      <c r="D66" s="65" t="s">
        <v>102</v>
      </c>
      <c r="E66" s="136"/>
      <c r="F66" s="47">
        <v>25</v>
      </c>
      <c r="G66" s="47">
        <v>4</v>
      </c>
      <c r="H66" s="50">
        <f t="shared" si="0"/>
        <v>100</v>
      </c>
      <c r="I66" s="213"/>
      <c r="J66" s="215"/>
      <c r="K66" s="141"/>
      <c r="L66" s="121"/>
      <c r="M66" s="121"/>
      <c r="N66" s="106"/>
      <c r="O66" s="106"/>
      <c r="P66" s="211"/>
      <c r="Q66" s="212"/>
      <c r="R66" s="210"/>
      <c r="S66" s="210"/>
      <c r="T66" s="210"/>
      <c r="U66" s="210"/>
      <c r="V66" s="205"/>
      <c r="W66" s="205"/>
      <c r="X66" s="205"/>
      <c r="Y66" s="205"/>
      <c r="Z66" s="206"/>
      <c r="AA66" s="207"/>
      <c r="AB66" s="207"/>
      <c r="AC66" s="207"/>
      <c r="AD66" s="209"/>
      <c r="AE66" s="28">
        <v>25</v>
      </c>
      <c r="AF66" s="51">
        <v>700000</v>
      </c>
      <c r="AG66" s="28" t="s">
        <v>74</v>
      </c>
    </row>
    <row r="67" spans="1:33" s="66" customFormat="1" ht="24" hidden="1" x14ac:dyDescent="0.2">
      <c r="A67" s="134"/>
      <c r="B67" s="47">
        <v>52660006</v>
      </c>
      <c r="C67" s="65" t="s">
        <v>103</v>
      </c>
      <c r="D67" s="65" t="s">
        <v>104</v>
      </c>
      <c r="E67" s="136"/>
      <c r="F67" s="47">
        <v>12</v>
      </c>
      <c r="G67" s="47">
        <v>4</v>
      </c>
      <c r="H67" s="50">
        <f>F67*G67</f>
        <v>48</v>
      </c>
      <c r="I67" s="213"/>
      <c r="J67" s="215"/>
      <c r="K67" s="141"/>
      <c r="L67" s="121"/>
      <c r="M67" s="121"/>
      <c r="N67" s="106"/>
      <c r="O67" s="106"/>
      <c r="P67" s="211"/>
      <c r="Q67" s="212"/>
      <c r="R67" s="210"/>
      <c r="S67" s="210"/>
      <c r="T67" s="210"/>
      <c r="U67" s="210"/>
      <c r="V67" s="205"/>
      <c r="W67" s="205"/>
      <c r="X67" s="205"/>
      <c r="Y67" s="205"/>
      <c r="Z67" s="206"/>
      <c r="AA67" s="207"/>
      <c r="AB67" s="207"/>
      <c r="AC67" s="207"/>
      <c r="AD67" s="209"/>
      <c r="AE67" s="28">
        <v>25</v>
      </c>
      <c r="AF67" s="51">
        <v>700000</v>
      </c>
      <c r="AG67" s="28" t="s">
        <v>74</v>
      </c>
    </row>
    <row r="68" spans="1:33" s="66" customFormat="1" ht="24" hidden="1" x14ac:dyDescent="0.2">
      <c r="A68" s="134"/>
      <c r="B68" s="47">
        <v>52441511</v>
      </c>
      <c r="C68" s="65" t="s">
        <v>95</v>
      </c>
      <c r="D68" s="65" t="s">
        <v>96</v>
      </c>
      <c r="E68" s="136"/>
      <c r="F68" s="47">
        <v>10</v>
      </c>
      <c r="G68" s="47">
        <v>4</v>
      </c>
      <c r="H68" s="50">
        <f t="shared" ref="H68:H69" si="5">F68*G68</f>
        <v>40</v>
      </c>
      <c r="I68" s="213"/>
      <c r="J68" s="215"/>
      <c r="K68" s="141"/>
      <c r="L68" s="121"/>
      <c r="M68" s="121"/>
      <c r="N68" s="106"/>
      <c r="O68" s="105" t="s">
        <v>67</v>
      </c>
      <c r="P68" s="211"/>
      <c r="Q68" s="212"/>
      <c r="R68" s="210"/>
      <c r="S68" s="210"/>
      <c r="T68" s="210"/>
      <c r="U68" s="210"/>
      <c r="V68" s="205"/>
      <c r="W68" s="205"/>
      <c r="X68" s="205"/>
      <c r="Y68" s="205"/>
      <c r="Z68" s="206"/>
      <c r="AA68" s="207"/>
      <c r="AB68" s="207"/>
      <c r="AC68" s="207"/>
      <c r="AD68" s="209"/>
      <c r="AE68" s="28">
        <v>25</v>
      </c>
      <c r="AF68" s="51">
        <v>700000</v>
      </c>
      <c r="AG68" s="28" t="s">
        <v>74</v>
      </c>
    </row>
    <row r="69" spans="1:33" s="66" customFormat="1" ht="36" hidden="1" x14ac:dyDescent="0.2">
      <c r="A69" s="134"/>
      <c r="B69" s="47">
        <v>12280070</v>
      </c>
      <c r="C69" s="65" t="s">
        <v>101</v>
      </c>
      <c r="D69" s="65" t="s">
        <v>102</v>
      </c>
      <c r="E69" s="136"/>
      <c r="F69" s="47">
        <v>25</v>
      </c>
      <c r="G69" s="47">
        <v>4</v>
      </c>
      <c r="H69" s="50">
        <f t="shared" si="5"/>
        <v>100</v>
      </c>
      <c r="I69" s="213"/>
      <c r="J69" s="215"/>
      <c r="K69" s="141"/>
      <c r="L69" s="121"/>
      <c r="M69" s="121"/>
      <c r="N69" s="106"/>
      <c r="O69" s="106"/>
      <c r="P69" s="211"/>
      <c r="Q69" s="212"/>
      <c r="R69" s="210"/>
      <c r="S69" s="210"/>
      <c r="T69" s="210"/>
      <c r="U69" s="210"/>
      <c r="V69" s="205"/>
      <c r="W69" s="205"/>
      <c r="X69" s="205"/>
      <c r="Y69" s="205"/>
      <c r="Z69" s="206"/>
      <c r="AA69" s="207"/>
      <c r="AB69" s="207"/>
      <c r="AC69" s="207"/>
      <c r="AD69" s="209"/>
      <c r="AE69" s="28">
        <v>25</v>
      </c>
      <c r="AF69" s="51">
        <v>700000</v>
      </c>
      <c r="AG69" s="28" t="s">
        <v>74</v>
      </c>
    </row>
    <row r="70" spans="1:33" s="66" customFormat="1" ht="24" hidden="1" x14ac:dyDescent="0.2">
      <c r="A70" s="134"/>
      <c r="B70" s="47">
        <v>52660006</v>
      </c>
      <c r="C70" s="65" t="s">
        <v>103</v>
      </c>
      <c r="D70" s="65" t="s">
        <v>104</v>
      </c>
      <c r="E70" s="136"/>
      <c r="F70" s="47">
        <v>12</v>
      </c>
      <c r="G70" s="47">
        <v>4</v>
      </c>
      <c r="H70" s="50">
        <f>F70*G70</f>
        <v>48</v>
      </c>
      <c r="I70" s="213"/>
      <c r="J70" s="215"/>
      <c r="K70" s="141"/>
      <c r="L70" s="121"/>
      <c r="M70" s="121"/>
      <c r="N70" s="106"/>
      <c r="O70" s="106"/>
      <c r="P70" s="211"/>
      <c r="Q70" s="212"/>
      <c r="R70" s="210"/>
      <c r="S70" s="210"/>
      <c r="T70" s="210"/>
      <c r="U70" s="210"/>
      <c r="V70" s="205"/>
      <c r="W70" s="205"/>
      <c r="X70" s="205"/>
      <c r="Y70" s="205"/>
      <c r="Z70" s="206"/>
      <c r="AA70" s="207"/>
      <c r="AB70" s="207"/>
      <c r="AC70" s="207"/>
      <c r="AD70" s="209"/>
      <c r="AE70" s="28">
        <v>25</v>
      </c>
      <c r="AF70" s="51">
        <v>700000</v>
      </c>
      <c r="AG70" s="28" t="s">
        <v>74</v>
      </c>
    </row>
    <row r="71" spans="1:33" s="66" customFormat="1" ht="24" hidden="1" x14ac:dyDescent="0.2">
      <c r="A71" s="134"/>
      <c r="B71" s="47">
        <v>52441511</v>
      </c>
      <c r="C71" s="65" t="s">
        <v>95</v>
      </c>
      <c r="D71" s="65" t="s">
        <v>96</v>
      </c>
      <c r="E71" s="136"/>
      <c r="F71" s="47">
        <v>10</v>
      </c>
      <c r="G71" s="47">
        <v>4</v>
      </c>
      <c r="H71" s="50">
        <f t="shared" ref="H71:H72" si="6">F71*G71</f>
        <v>40</v>
      </c>
      <c r="I71" s="213"/>
      <c r="J71" s="215"/>
      <c r="K71" s="141"/>
      <c r="L71" s="121"/>
      <c r="M71" s="121"/>
      <c r="N71" s="106"/>
      <c r="O71" s="106"/>
      <c r="P71" s="211"/>
      <c r="Q71" s="212"/>
      <c r="R71" s="210"/>
      <c r="S71" s="210"/>
      <c r="T71" s="210"/>
      <c r="U71" s="210"/>
      <c r="V71" s="205"/>
      <c r="W71" s="205"/>
      <c r="X71" s="205"/>
      <c r="Y71" s="205"/>
      <c r="Z71" s="206"/>
      <c r="AA71" s="207"/>
      <c r="AB71" s="207"/>
      <c r="AC71" s="207"/>
      <c r="AD71" s="209"/>
      <c r="AE71" s="28">
        <v>25</v>
      </c>
      <c r="AF71" s="51">
        <v>700000</v>
      </c>
      <c r="AG71" s="28" t="s">
        <v>74</v>
      </c>
    </row>
    <row r="72" spans="1:33" s="66" customFormat="1" ht="36" hidden="1" x14ac:dyDescent="0.2">
      <c r="A72" s="134"/>
      <c r="B72" s="47">
        <v>12280070</v>
      </c>
      <c r="C72" s="65" t="s">
        <v>101</v>
      </c>
      <c r="D72" s="65" t="s">
        <v>102</v>
      </c>
      <c r="E72" s="136"/>
      <c r="F72" s="47">
        <v>25</v>
      </c>
      <c r="G72" s="47">
        <v>4</v>
      </c>
      <c r="H72" s="50">
        <f t="shared" si="6"/>
        <v>100</v>
      </c>
      <c r="I72" s="213"/>
      <c r="J72" s="215"/>
      <c r="K72" s="141"/>
      <c r="L72" s="121"/>
      <c r="M72" s="121"/>
      <c r="N72" s="106"/>
      <c r="O72" s="106"/>
      <c r="P72" s="211"/>
      <c r="Q72" s="212"/>
      <c r="R72" s="210"/>
      <c r="S72" s="210"/>
      <c r="T72" s="210"/>
      <c r="U72" s="210"/>
      <c r="V72" s="205"/>
      <c r="W72" s="205"/>
      <c r="X72" s="205"/>
      <c r="Y72" s="205"/>
      <c r="Z72" s="206"/>
      <c r="AA72" s="207"/>
      <c r="AB72" s="207"/>
      <c r="AC72" s="207"/>
      <c r="AD72" s="209"/>
      <c r="AE72" s="28">
        <v>25</v>
      </c>
      <c r="AF72" s="51">
        <v>700000</v>
      </c>
      <c r="AG72" s="28" t="s">
        <v>74</v>
      </c>
    </row>
    <row r="73" spans="1:33" s="67" customFormat="1" ht="24" hidden="1" x14ac:dyDescent="0.2">
      <c r="A73" s="134"/>
      <c r="B73" s="47">
        <v>52660006</v>
      </c>
      <c r="C73" s="65" t="s">
        <v>103</v>
      </c>
      <c r="D73" s="65" t="s">
        <v>104</v>
      </c>
      <c r="E73" s="136"/>
      <c r="F73" s="47">
        <v>12</v>
      </c>
      <c r="G73" s="47">
        <v>4</v>
      </c>
      <c r="H73" s="50">
        <f>F73*G73</f>
        <v>48</v>
      </c>
      <c r="I73" s="213"/>
      <c r="J73" s="215"/>
      <c r="K73" s="141"/>
      <c r="L73" s="121"/>
      <c r="M73" s="121"/>
      <c r="N73" s="106"/>
      <c r="O73" s="107"/>
      <c r="P73" s="211"/>
      <c r="Q73" s="212"/>
      <c r="R73" s="210"/>
      <c r="S73" s="210"/>
      <c r="T73" s="210"/>
      <c r="U73" s="210"/>
      <c r="V73" s="205"/>
      <c r="W73" s="205"/>
      <c r="X73" s="205"/>
      <c r="Y73" s="205"/>
      <c r="Z73" s="206"/>
      <c r="AA73" s="207"/>
      <c r="AB73" s="207"/>
      <c r="AC73" s="207"/>
      <c r="AD73" s="209"/>
      <c r="AE73" s="28">
        <v>25</v>
      </c>
      <c r="AF73" s="51">
        <v>700000</v>
      </c>
      <c r="AG73" s="28" t="s">
        <v>74</v>
      </c>
    </row>
    <row r="74" spans="1:33" s="67" customFormat="1" ht="24" hidden="1" x14ac:dyDescent="0.2">
      <c r="A74" s="134"/>
      <c r="B74" s="47">
        <v>52441511</v>
      </c>
      <c r="C74" s="65" t="s">
        <v>95</v>
      </c>
      <c r="D74" s="65" t="s">
        <v>96</v>
      </c>
      <c r="E74" s="136"/>
      <c r="F74" s="47">
        <v>10</v>
      </c>
      <c r="G74" s="47">
        <v>4</v>
      </c>
      <c r="H74" s="50">
        <f t="shared" ref="H74:H75" si="7">F74*G74</f>
        <v>40</v>
      </c>
      <c r="I74" s="213"/>
      <c r="J74" s="215"/>
      <c r="K74" s="141"/>
      <c r="L74" s="121"/>
      <c r="M74" s="121"/>
      <c r="N74" s="106"/>
      <c r="O74" s="105" t="s">
        <v>63</v>
      </c>
      <c r="P74" s="211"/>
      <c r="Q74" s="212"/>
      <c r="R74" s="210"/>
      <c r="S74" s="210"/>
      <c r="T74" s="210"/>
      <c r="U74" s="210"/>
      <c r="V74" s="205"/>
      <c r="W74" s="205"/>
      <c r="X74" s="205"/>
      <c r="Y74" s="205"/>
      <c r="Z74" s="206"/>
      <c r="AA74" s="207"/>
      <c r="AB74" s="207"/>
      <c r="AC74" s="207"/>
      <c r="AD74" s="209"/>
      <c r="AE74" s="28">
        <v>25</v>
      </c>
      <c r="AF74" s="51">
        <v>700000</v>
      </c>
      <c r="AG74" s="28" t="s">
        <v>74</v>
      </c>
    </row>
    <row r="75" spans="1:33" s="67" customFormat="1" ht="36" hidden="1" x14ac:dyDescent="0.2">
      <c r="A75" s="134"/>
      <c r="B75" s="47">
        <v>12280070</v>
      </c>
      <c r="C75" s="65" t="s">
        <v>101</v>
      </c>
      <c r="D75" s="65" t="s">
        <v>102</v>
      </c>
      <c r="E75" s="136"/>
      <c r="F75" s="47">
        <v>25</v>
      </c>
      <c r="G75" s="47">
        <v>4</v>
      </c>
      <c r="H75" s="50">
        <f t="shared" si="7"/>
        <v>100</v>
      </c>
      <c r="I75" s="213"/>
      <c r="J75" s="215"/>
      <c r="K75" s="141"/>
      <c r="L75" s="121"/>
      <c r="M75" s="121"/>
      <c r="N75" s="106"/>
      <c r="O75" s="106"/>
      <c r="P75" s="211"/>
      <c r="Q75" s="212"/>
      <c r="R75" s="210"/>
      <c r="S75" s="210"/>
      <c r="T75" s="210"/>
      <c r="U75" s="210"/>
      <c r="V75" s="205"/>
      <c r="W75" s="205"/>
      <c r="X75" s="205"/>
      <c r="Y75" s="205"/>
      <c r="Z75" s="206"/>
      <c r="AA75" s="207"/>
      <c r="AB75" s="207"/>
      <c r="AC75" s="207"/>
      <c r="AD75" s="209"/>
      <c r="AE75" s="28">
        <v>25</v>
      </c>
      <c r="AF75" s="51">
        <v>700000</v>
      </c>
      <c r="AG75" s="28" t="s">
        <v>74</v>
      </c>
    </row>
    <row r="76" spans="1:33" s="67" customFormat="1" ht="24" hidden="1" x14ac:dyDescent="0.2">
      <c r="A76" s="134"/>
      <c r="B76" s="47">
        <v>52660006</v>
      </c>
      <c r="C76" s="65" t="s">
        <v>103</v>
      </c>
      <c r="D76" s="65" t="s">
        <v>104</v>
      </c>
      <c r="E76" s="136"/>
      <c r="F76" s="47">
        <v>12</v>
      </c>
      <c r="G76" s="47">
        <v>4</v>
      </c>
      <c r="H76" s="50">
        <f>F76*G76</f>
        <v>48</v>
      </c>
      <c r="I76" s="213"/>
      <c r="J76" s="215"/>
      <c r="K76" s="141"/>
      <c r="L76" s="121"/>
      <c r="M76" s="121"/>
      <c r="N76" s="106"/>
      <c r="O76" s="106"/>
      <c r="P76" s="211"/>
      <c r="Q76" s="212"/>
      <c r="R76" s="210"/>
      <c r="S76" s="210"/>
      <c r="T76" s="210"/>
      <c r="U76" s="210"/>
      <c r="V76" s="205"/>
      <c r="W76" s="205"/>
      <c r="X76" s="205"/>
      <c r="Y76" s="205"/>
      <c r="Z76" s="206"/>
      <c r="AA76" s="207"/>
      <c r="AB76" s="207"/>
      <c r="AC76" s="207"/>
      <c r="AD76" s="209"/>
      <c r="AE76" s="28">
        <v>25</v>
      </c>
      <c r="AF76" s="51">
        <v>700000</v>
      </c>
      <c r="AG76" s="28" t="s">
        <v>74</v>
      </c>
    </row>
    <row r="77" spans="1:33" s="67" customFormat="1" ht="36.75" hidden="1" thickBot="1" x14ac:dyDescent="0.25">
      <c r="A77" s="134"/>
      <c r="B77" s="47">
        <v>12280070</v>
      </c>
      <c r="C77" s="65" t="s">
        <v>101</v>
      </c>
      <c r="D77" s="65" t="s">
        <v>102</v>
      </c>
      <c r="E77" s="136"/>
      <c r="F77" s="47">
        <v>25</v>
      </c>
      <c r="G77" s="47">
        <v>4</v>
      </c>
      <c r="H77" s="50">
        <f t="shared" ref="H77:H91" si="8">F77*G77</f>
        <v>100</v>
      </c>
      <c r="I77" s="213"/>
      <c r="J77" s="216"/>
      <c r="K77" s="142"/>
      <c r="L77" s="121"/>
      <c r="M77" s="121"/>
      <c r="N77" s="107"/>
      <c r="O77" s="107"/>
      <c r="P77" s="211"/>
      <c r="Q77" s="212"/>
      <c r="R77" s="210"/>
      <c r="S77" s="210"/>
      <c r="T77" s="210"/>
      <c r="U77" s="210"/>
      <c r="V77" s="205"/>
      <c r="W77" s="205"/>
      <c r="X77" s="205"/>
      <c r="Y77" s="205"/>
      <c r="Z77" s="206"/>
      <c r="AA77" s="207"/>
      <c r="AB77" s="207"/>
      <c r="AC77" s="207"/>
      <c r="AD77" s="209"/>
      <c r="AE77" s="28">
        <v>25</v>
      </c>
      <c r="AF77" s="51">
        <v>700000</v>
      </c>
      <c r="AG77" s="28" t="s">
        <v>74</v>
      </c>
    </row>
    <row r="78" spans="1:33" s="66" customFormat="1" ht="24" hidden="1" customHeight="1" x14ac:dyDescent="0.2">
      <c r="A78" s="198">
        <v>6</v>
      </c>
      <c r="B78" s="68">
        <v>83610202</v>
      </c>
      <c r="C78" s="54" t="s">
        <v>105</v>
      </c>
      <c r="D78" s="54" t="s">
        <v>106</v>
      </c>
      <c r="E78" s="200" t="s">
        <v>49</v>
      </c>
      <c r="F78" s="41">
        <v>20</v>
      </c>
      <c r="G78" s="68">
        <v>4</v>
      </c>
      <c r="H78" s="44">
        <f t="shared" si="8"/>
        <v>80</v>
      </c>
      <c r="I78" s="202" t="s">
        <v>50</v>
      </c>
      <c r="J78" s="119">
        <v>44733</v>
      </c>
      <c r="K78" s="119">
        <v>44911</v>
      </c>
      <c r="L78" s="117">
        <v>4500000</v>
      </c>
      <c r="M78" s="117">
        <f>AD78</f>
        <v>26400000.149999999</v>
      </c>
      <c r="N78" s="119" t="s">
        <v>107</v>
      </c>
      <c r="O78" s="108" t="s">
        <v>52</v>
      </c>
      <c r="P78" s="108" t="s">
        <v>108</v>
      </c>
      <c r="Q78" s="108" t="s">
        <v>109</v>
      </c>
      <c r="R78" s="195" t="s">
        <v>110</v>
      </c>
      <c r="S78" s="193">
        <v>55.34</v>
      </c>
      <c r="T78" s="193"/>
      <c r="U78" s="193"/>
      <c r="V78" s="181">
        <v>965</v>
      </c>
      <c r="W78" s="181">
        <v>7577</v>
      </c>
      <c r="X78" s="181"/>
      <c r="Y78" s="181"/>
      <c r="Z78" s="183">
        <v>210</v>
      </c>
      <c r="AA78" s="185">
        <v>4</v>
      </c>
      <c r="AB78" s="187">
        <v>5.8666666999999997</v>
      </c>
      <c r="AC78" s="190">
        <f>L78</f>
        <v>4500000</v>
      </c>
      <c r="AD78" s="191">
        <f>AB78*AC78</f>
        <v>26400000.149999999</v>
      </c>
      <c r="AE78" s="41">
        <v>25</v>
      </c>
      <c r="AF78" s="45">
        <v>900000</v>
      </c>
      <c r="AG78" s="41" t="s">
        <v>69</v>
      </c>
    </row>
    <row r="79" spans="1:33" s="66" customFormat="1" ht="24" hidden="1" x14ac:dyDescent="0.2">
      <c r="A79" s="199"/>
      <c r="B79" s="68">
        <v>83610029</v>
      </c>
      <c r="C79" s="54" t="s">
        <v>111</v>
      </c>
      <c r="D79" s="54" t="s">
        <v>112</v>
      </c>
      <c r="E79" s="201"/>
      <c r="F79" s="41">
        <v>10</v>
      </c>
      <c r="G79" s="68">
        <v>4</v>
      </c>
      <c r="H79" s="44">
        <f t="shared" si="8"/>
        <v>40</v>
      </c>
      <c r="I79" s="203"/>
      <c r="J79" s="120"/>
      <c r="K79" s="120"/>
      <c r="L79" s="118"/>
      <c r="M79" s="118"/>
      <c r="N79" s="120"/>
      <c r="O79" s="109"/>
      <c r="P79" s="109"/>
      <c r="Q79" s="109"/>
      <c r="R79" s="196"/>
      <c r="S79" s="194"/>
      <c r="T79" s="194"/>
      <c r="U79" s="194"/>
      <c r="V79" s="182"/>
      <c r="W79" s="182"/>
      <c r="X79" s="182"/>
      <c r="Y79" s="182"/>
      <c r="Z79" s="184"/>
      <c r="AA79" s="186"/>
      <c r="AB79" s="188"/>
      <c r="AC79" s="186"/>
      <c r="AD79" s="192"/>
      <c r="AE79" s="41">
        <v>25</v>
      </c>
      <c r="AF79" s="45">
        <v>900000</v>
      </c>
      <c r="AG79" s="41" t="s">
        <v>69</v>
      </c>
    </row>
    <row r="80" spans="1:33" s="66" customFormat="1" ht="24" hidden="1" x14ac:dyDescent="0.2">
      <c r="A80" s="199"/>
      <c r="B80" s="68">
        <v>86110053</v>
      </c>
      <c r="C80" s="54" t="s">
        <v>113</v>
      </c>
      <c r="D80" s="54" t="s">
        <v>114</v>
      </c>
      <c r="E80" s="201"/>
      <c r="F80" s="41">
        <v>15</v>
      </c>
      <c r="G80" s="68">
        <v>4</v>
      </c>
      <c r="H80" s="44">
        <f t="shared" si="8"/>
        <v>60</v>
      </c>
      <c r="I80" s="203"/>
      <c r="J80" s="120"/>
      <c r="K80" s="120"/>
      <c r="L80" s="118"/>
      <c r="M80" s="118"/>
      <c r="N80" s="120"/>
      <c r="O80" s="109"/>
      <c r="P80" s="109"/>
      <c r="Q80" s="109"/>
      <c r="R80" s="196"/>
      <c r="S80" s="194"/>
      <c r="T80" s="194"/>
      <c r="U80" s="194"/>
      <c r="V80" s="182"/>
      <c r="W80" s="182"/>
      <c r="X80" s="182"/>
      <c r="Y80" s="182"/>
      <c r="Z80" s="184"/>
      <c r="AA80" s="186"/>
      <c r="AB80" s="188"/>
      <c r="AC80" s="186"/>
      <c r="AD80" s="192"/>
      <c r="AE80" s="41">
        <v>25</v>
      </c>
      <c r="AF80" s="45">
        <v>900000</v>
      </c>
      <c r="AG80" s="41" t="s">
        <v>69</v>
      </c>
    </row>
    <row r="81" spans="1:33" s="66" customFormat="1" ht="24" hidden="1" x14ac:dyDescent="0.2">
      <c r="A81" s="199"/>
      <c r="B81" s="68">
        <v>83610202</v>
      </c>
      <c r="C81" s="54" t="s">
        <v>105</v>
      </c>
      <c r="D81" s="54" t="s">
        <v>106</v>
      </c>
      <c r="E81" s="201"/>
      <c r="F81" s="41">
        <v>20</v>
      </c>
      <c r="G81" s="68">
        <v>4</v>
      </c>
      <c r="H81" s="44">
        <f t="shared" si="8"/>
        <v>80</v>
      </c>
      <c r="I81" s="203"/>
      <c r="J81" s="120"/>
      <c r="K81" s="120"/>
      <c r="L81" s="118"/>
      <c r="M81" s="118"/>
      <c r="N81" s="120"/>
      <c r="O81" s="109"/>
      <c r="P81" s="109"/>
      <c r="Q81" s="109"/>
      <c r="R81" s="196"/>
      <c r="S81" s="194"/>
      <c r="T81" s="194"/>
      <c r="U81" s="194"/>
      <c r="V81" s="182"/>
      <c r="W81" s="182"/>
      <c r="X81" s="182"/>
      <c r="Y81" s="182"/>
      <c r="Z81" s="184"/>
      <c r="AA81" s="186"/>
      <c r="AB81" s="188"/>
      <c r="AC81" s="186"/>
      <c r="AD81" s="192"/>
      <c r="AE81" s="41">
        <v>25</v>
      </c>
      <c r="AF81" s="45">
        <v>900000</v>
      </c>
      <c r="AG81" s="41" t="s">
        <v>69</v>
      </c>
    </row>
    <row r="82" spans="1:33" s="66" customFormat="1" ht="24" hidden="1" x14ac:dyDescent="0.2">
      <c r="A82" s="199"/>
      <c r="B82" s="68">
        <v>83610029</v>
      </c>
      <c r="C82" s="54" t="s">
        <v>111</v>
      </c>
      <c r="D82" s="54" t="s">
        <v>112</v>
      </c>
      <c r="E82" s="201"/>
      <c r="F82" s="41">
        <v>10</v>
      </c>
      <c r="G82" s="68">
        <v>4</v>
      </c>
      <c r="H82" s="44">
        <f t="shared" si="8"/>
        <v>40</v>
      </c>
      <c r="I82" s="203"/>
      <c r="J82" s="120"/>
      <c r="K82" s="120"/>
      <c r="L82" s="118"/>
      <c r="M82" s="118"/>
      <c r="N82" s="120"/>
      <c r="O82" s="109"/>
      <c r="P82" s="109"/>
      <c r="Q82" s="109"/>
      <c r="R82" s="196"/>
      <c r="S82" s="194"/>
      <c r="T82" s="194"/>
      <c r="U82" s="194"/>
      <c r="V82" s="182"/>
      <c r="W82" s="182"/>
      <c r="X82" s="182"/>
      <c r="Y82" s="182"/>
      <c r="Z82" s="184"/>
      <c r="AA82" s="186"/>
      <c r="AB82" s="188"/>
      <c r="AC82" s="186"/>
      <c r="AD82" s="192"/>
      <c r="AE82" s="41">
        <v>25</v>
      </c>
      <c r="AF82" s="45">
        <v>900000</v>
      </c>
      <c r="AG82" s="41" t="s">
        <v>69</v>
      </c>
    </row>
    <row r="83" spans="1:33" s="66" customFormat="1" ht="24" hidden="1" x14ac:dyDescent="0.2">
      <c r="A83" s="199"/>
      <c r="B83" s="68">
        <v>86110053</v>
      </c>
      <c r="C83" s="54" t="s">
        <v>113</v>
      </c>
      <c r="D83" s="54" t="s">
        <v>114</v>
      </c>
      <c r="E83" s="201"/>
      <c r="F83" s="41">
        <v>15</v>
      </c>
      <c r="G83" s="68">
        <v>4</v>
      </c>
      <c r="H83" s="44">
        <f t="shared" si="8"/>
        <v>60</v>
      </c>
      <c r="I83" s="203"/>
      <c r="J83" s="120"/>
      <c r="K83" s="120"/>
      <c r="L83" s="118"/>
      <c r="M83" s="118"/>
      <c r="N83" s="120"/>
      <c r="O83" s="110"/>
      <c r="P83" s="109"/>
      <c r="Q83" s="109"/>
      <c r="R83" s="196"/>
      <c r="S83" s="194"/>
      <c r="T83" s="194"/>
      <c r="U83" s="194"/>
      <c r="V83" s="182"/>
      <c r="W83" s="182"/>
      <c r="X83" s="182"/>
      <c r="Y83" s="182"/>
      <c r="Z83" s="184"/>
      <c r="AA83" s="186"/>
      <c r="AB83" s="188"/>
      <c r="AC83" s="186"/>
      <c r="AD83" s="192"/>
      <c r="AE83" s="41">
        <v>25</v>
      </c>
      <c r="AF83" s="45">
        <v>900000</v>
      </c>
      <c r="AG83" s="41" t="s">
        <v>69</v>
      </c>
    </row>
    <row r="84" spans="1:33" s="66" customFormat="1" ht="24" hidden="1" x14ac:dyDescent="0.2">
      <c r="A84" s="199"/>
      <c r="B84" s="68">
        <v>83610202</v>
      </c>
      <c r="C84" s="54" t="s">
        <v>105</v>
      </c>
      <c r="D84" s="54" t="s">
        <v>106</v>
      </c>
      <c r="E84" s="201"/>
      <c r="F84" s="41">
        <v>20</v>
      </c>
      <c r="G84" s="68">
        <v>4</v>
      </c>
      <c r="H84" s="44">
        <f t="shared" si="8"/>
        <v>80</v>
      </c>
      <c r="I84" s="203"/>
      <c r="J84" s="120"/>
      <c r="K84" s="120"/>
      <c r="L84" s="118"/>
      <c r="M84" s="118"/>
      <c r="N84" s="120"/>
      <c r="O84" s="193" t="s">
        <v>144</v>
      </c>
      <c r="P84" s="109"/>
      <c r="Q84" s="109"/>
      <c r="R84" s="196"/>
      <c r="S84" s="194"/>
      <c r="T84" s="194"/>
      <c r="U84" s="194"/>
      <c r="V84" s="182"/>
      <c r="W84" s="182"/>
      <c r="X84" s="182"/>
      <c r="Y84" s="182"/>
      <c r="Z84" s="184"/>
      <c r="AA84" s="186"/>
      <c r="AB84" s="188"/>
      <c r="AC84" s="186"/>
      <c r="AD84" s="192"/>
      <c r="AE84" s="41">
        <v>25</v>
      </c>
      <c r="AF84" s="45">
        <v>900000</v>
      </c>
      <c r="AG84" s="41" t="s">
        <v>69</v>
      </c>
    </row>
    <row r="85" spans="1:33" s="66" customFormat="1" ht="24" hidden="1" x14ac:dyDescent="0.2">
      <c r="A85" s="199"/>
      <c r="B85" s="68">
        <v>83610029</v>
      </c>
      <c r="C85" s="54" t="s">
        <v>111</v>
      </c>
      <c r="D85" s="54" t="s">
        <v>112</v>
      </c>
      <c r="E85" s="201"/>
      <c r="F85" s="41">
        <v>10</v>
      </c>
      <c r="G85" s="68">
        <v>4</v>
      </c>
      <c r="H85" s="44">
        <f t="shared" si="8"/>
        <v>40</v>
      </c>
      <c r="I85" s="203"/>
      <c r="J85" s="120"/>
      <c r="K85" s="120"/>
      <c r="L85" s="118"/>
      <c r="M85" s="118"/>
      <c r="N85" s="120"/>
      <c r="O85" s="194"/>
      <c r="P85" s="109"/>
      <c r="Q85" s="109"/>
      <c r="R85" s="196"/>
      <c r="S85" s="194"/>
      <c r="T85" s="194"/>
      <c r="U85" s="194"/>
      <c r="V85" s="182"/>
      <c r="W85" s="182"/>
      <c r="X85" s="182"/>
      <c r="Y85" s="182"/>
      <c r="Z85" s="184"/>
      <c r="AA85" s="186"/>
      <c r="AB85" s="188"/>
      <c r="AC85" s="186"/>
      <c r="AD85" s="192"/>
      <c r="AE85" s="41">
        <v>25</v>
      </c>
      <c r="AF85" s="45">
        <v>900000</v>
      </c>
      <c r="AG85" s="41" t="s">
        <v>69</v>
      </c>
    </row>
    <row r="86" spans="1:33" s="66" customFormat="1" ht="24" hidden="1" x14ac:dyDescent="0.2">
      <c r="A86" s="199"/>
      <c r="B86" s="68">
        <v>86110053</v>
      </c>
      <c r="C86" s="54" t="s">
        <v>113</v>
      </c>
      <c r="D86" s="54" t="s">
        <v>114</v>
      </c>
      <c r="E86" s="201"/>
      <c r="F86" s="41">
        <v>15</v>
      </c>
      <c r="G86" s="68">
        <v>4</v>
      </c>
      <c r="H86" s="44">
        <f t="shared" si="8"/>
        <v>60</v>
      </c>
      <c r="I86" s="203"/>
      <c r="J86" s="120"/>
      <c r="K86" s="120"/>
      <c r="L86" s="118"/>
      <c r="M86" s="118"/>
      <c r="N86" s="120"/>
      <c r="O86" s="194"/>
      <c r="P86" s="109"/>
      <c r="Q86" s="109"/>
      <c r="R86" s="196"/>
      <c r="S86" s="194"/>
      <c r="T86" s="194"/>
      <c r="U86" s="194"/>
      <c r="V86" s="182"/>
      <c r="W86" s="182"/>
      <c r="X86" s="182"/>
      <c r="Y86" s="182"/>
      <c r="Z86" s="184"/>
      <c r="AA86" s="186"/>
      <c r="AB86" s="188"/>
      <c r="AC86" s="186"/>
      <c r="AD86" s="192"/>
      <c r="AE86" s="41">
        <v>25</v>
      </c>
      <c r="AF86" s="45">
        <v>900000</v>
      </c>
      <c r="AG86" s="41" t="s">
        <v>69</v>
      </c>
    </row>
    <row r="87" spans="1:33" s="66" customFormat="1" ht="24" hidden="1" x14ac:dyDescent="0.2">
      <c r="A87" s="199"/>
      <c r="B87" s="68">
        <v>83610202</v>
      </c>
      <c r="C87" s="54" t="s">
        <v>105</v>
      </c>
      <c r="D87" s="54" t="s">
        <v>106</v>
      </c>
      <c r="E87" s="201"/>
      <c r="F87" s="41">
        <v>20</v>
      </c>
      <c r="G87" s="68">
        <v>4</v>
      </c>
      <c r="H87" s="44">
        <f t="shared" si="8"/>
        <v>80</v>
      </c>
      <c r="I87" s="203"/>
      <c r="J87" s="120"/>
      <c r="K87" s="120"/>
      <c r="L87" s="118"/>
      <c r="M87" s="118"/>
      <c r="N87" s="120"/>
      <c r="O87" s="194"/>
      <c r="P87" s="109"/>
      <c r="Q87" s="109"/>
      <c r="R87" s="196"/>
      <c r="S87" s="194"/>
      <c r="T87" s="194"/>
      <c r="U87" s="194"/>
      <c r="V87" s="182"/>
      <c r="W87" s="182"/>
      <c r="X87" s="182"/>
      <c r="Y87" s="182"/>
      <c r="Z87" s="184"/>
      <c r="AA87" s="186"/>
      <c r="AB87" s="188"/>
      <c r="AC87" s="186"/>
      <c r="AD87" s="192"/>
      <c r="AE87" s="41">
        <v>25</v>
      </c>
      <c r="AF87" s="45">
        <v>900000</v>
      </c>
      <c r="AG87" s="41" t="s">
        <v>69</v>
      </c>
    </row>
    <row r="88" spans="1:33" s="66" customFormat="1" ht="24" hidden="1" x14ac:dyDescent="0.2">
      <c r="A88" s="199"/>
      <c r="B88" s="68">
        <v>83610029</v>
      </c>
      <c r="C88" s="54" t="s">
        <v>111</v>
      </c>
      <c r="D88" s="54" t="s">
        <v>112</v>
      </c>
      <c r="E88" s="201"/>
      <c r="F88" s="41">
        <v>10</v>
      </c>
      <c r="G88" s="68">
        <v>4</v>
      </c>
      <c r="H88" s="44">
        <f t="shared" si="8"/>
        <v>40</v>
      </c>
      <c r="I88" s="203"/>
      <c r="J88" s="120"/>
      <c r="K88" s="120"/>
      <c r="L88" s="118"/>
      <c r="M88" s="118"/>
      <c r="N88" s="120"/>
      <c r="O88" s="194"/>
      <c r="P88" s="109"/>
      <c r="Q88" s="109"/>
      <c r="R88" s="196"/>
      <c r="S88" s="194"/>
      <c r="T88" s="194"/>
      <c r="U88" s="194"/>
      <c r="V88" s="182"/>
      <c r="W88" s="182"/>
      <c r="X88" s="182"/>
      <c r="Y88" s="182"/>
      <c r="Z88" s="184"/>
      <c r="AA88" s="186"/>
      <c r="AB88" s="188"/>
      <c r="AC88" s="186"/>
      <c r="AD88" s="192"/>
      <c r="AE88" s="41">
        <v>25</v>
      </c>
      <c r="AF88" s="45">
        <v>900000</v>
      </c>
      <c r="AG88" s="41" t="s">
        <v>69</v>
      </c>
    </row>
    <row r="89" spans="1:33" s="66" customFormat="1" ht="24" hidden="1" x14ac:dyDescent="0.2">
      <c r="A89" s="199"/>
      <c r="B89" s="68">
        <v>86110053</v>
      </c>
      <c r="C89" s="54" t="s">
        <v>113</v>
      </c>
      <c r="D89" s="54" t="s">
        <v>114</v>
      </c>
      <c r="E89" s="201"/>
      <c r="F89" s="41">
        <v>15</v>
      </c>
      <c r="G89" s="68">
        <v>4</v>
      </c>
      <c r="H89" s="44">
        <f t="shared" si="8"/>
        <v>60</v>
      </c>
      <c r="I89" s="203"/>
      <c r="J89" s="120"/>
      <c r="K89" s="120"/>
      <c r="L89" s="118"/>
      <c r="M89" s="118"/>
      <c r="N89" s="120"/>
      <c r="O89" s="197"/>
      <c r="P89" s="109"/>
      <c r="Q89" s="109"/>
      <c r="R89" s="196"/>
      <c r="S89" s="194"/>
      <c r="T89" s="194"/>
      <c r="U89" s="194"/>
      <c r="V89" s="182"/>
      <c r="W89" s="182"/>
      <c r="X89" s="182"/>
      <c r="Y89" s="182"/>
      <c r="Z89" s="184"/>
      <c r="AA89" s="186"/>
      <c r="AB89" s="188"/>
      <c r="AC89" s="186"/>
      <c r="AD89" s="192"/>
      <c r="AE89" s="41">
        <v>25</v>
      </c>
      <c r="AF89" s="45">
        <v>900000</v>
      </c>
      <c r="AG89" s="41" t="s">
        <v>69</v>
      </c>
    </row>
    <row r="90" spans="1:33" s="66" customFormat="1" ht="24" hidden="1" x14ac:dyDescent="0.2">
      <c r="A90" s="199"/>
      <c r="B90" s="68">
        <v>83610202</v>
      </c>
      <c r="C90" s="54" t="s">
        <v>105</v>
      </c>
      <c r="D90" s="54" t="s">
        <v>106</v>
      </c>
      <c r="E90" s="201"/>
      <c r="F90" s="41">
        <v>20</v>
      </c>
      <c r="G90" s="68">
        <v>4</v>
      </c>
      <c r="H90" s="44">
        <f t="shared" si="8"/>
        <v>80</v>
      </c>
      <c r="I90" s="203"/>
      <c r="J90" s="120"/>
      <c r="K90" s="120"/>
      <c r="L90" s="118"/>
      <c r="M90" s="118"/>
      <c r="N90" s="120"/>
      <c r="O90" s="193" t="s">
        <v>64</v>
      </c>
      <c r="P90" s="109"/>
      <c r="Q90" s="109"/>
      <c r="R90" s="196"/>
      <c r="S90" s="194"/>
      <c r="T90" s="194"/>
      <c r="U90" s="194"/>
      <c r="V90" s="182"/>
      <c r="W90" s="182"/>
      <c r="X90" s="182"/>
      <c r="Y90" s="182"/>
      <c r="Z90" s="184"/>
      <c r="AA90" s="186"/>
      <c r="AB90" s="188"/>
      <c r="AC90" s="186"/>
      <c r="AD90" s="192"/>
      <c r="AE90" s="41">
        <v>25</v>
      </c>
      <c r="AF90" s="45">
        <v>900000</v>
      </c>
      <c r="AG90" s="41" t="s">
        <v>69</v>
      </c>
    </row>
    <row r="91" spans="1:33" s="66" customFormat="1" ht="24" hidden="1" x14ac:dyDescent="0.2">
      <c r="A91" s="199"/>
      <c r="B91" s="68">
        <v>83610029</v>
      </c>
      <c r="C91" s="54" t="s">
        <v>111</v>
      </c>
      <c r="D91" s="54" t="s">
        <v>112</v>
      </c>
      <c r="E91" s="201"/>
      <c r="F91" s="41">
        <v>10</v>
      </c>
      <c r="G91" s="68">
        <v>4</v>
      </c>
      <c r="H91" s="44">
        <f t="shared" si="8"/>
        <v>40</v>
      </c>
      <c r="I91" s="203"/>
      <c r="J91" s="204"/>
      <c r="K91" s="204"/>
      <c r="L91" s="118"/>
      <c r="M91" s="118"/>
      <c r="N91" s="120"/>
      <c r="O91" s="197"/>
      <c r="P91" s="109"/>
      <c r="Q91" s="109"/>
      <c r="R91" s="196"/>
      <c r="S91" s="194"/>
      <c r="T91" s="194"/>
      <c r="U91" s="194"/>
      <c r="V91" s="182"/>
      <c r="W91" s="182"/>
      <c r="X91" s="182"/>
      <c r="Y91" s="182"/>
      <c r="Z91" s="184"/>
      <c r="AA91" s="186"/>
      <c r="AB91" s="189"/>
      <c r="AC91" s="186"/>
      <c r="AD91" s="192"/>
      <c r="AE91" s="41">
        <v>25</v>
      </c>
      <c r="AF91" s="45">
        <v>900000</v>
      </c>
      <c r="AG91" s="41" t="s">
        <v>69</v>
      </c>
    </row>
    <row r="92" spans="1:33" s="72" customFormat="1" ht="33.75" hidden="1" customHeight="1" x14ac:dyDescent="0.2">
      <c r="A92" s="166">
        <v>7</v>
      </c>
      <c r="B92" s="58">
        <v>13530036</v>
      </c>
      <c r="C92" s="75" t="s">
        <v>115</v>
      </c>
      <c r="D92" s="76" t="s">
        <v>116</v>
      </c>
      <c r="E92" s="169" t="s">
        <v>49</v>
      </c>
      <c r="F92" s="58">
        <v>12</v>
      </c>
      <c r="G92" s="62">
        <v>4</v>
      </c>
      <c r="H92" s="62">
        <f>F92*G92</f>
        <v>48</v>
      </c>
      <c r="I92" s="172" t="s">
        <v>50</v>
      </c>
      <c r="J92" s="175">
        <v>44733</v>
      </c>
      <c r="K92" s="175">
        <v>44911</v>
      </c>
      <c r="L92" s="178">
        <v>4500000</v>
      </c>
      <c r="M92" s="111">
        <f>AD92</f>
        <v>26400000.149999999</v>
      </c>
      <c r="N92" s="114" t="s">
        <v>117</v>
      </c>
      <c r="O92" s="115" t="s">
        <v>67</v>
      </c>
      <c r="P92" s="158" t="s">
        <v>118</v>
      </c>
      <c r="Q92" s="161" t="s">
        <v>119</v>
      </c>
      <c r="R92" s="163"/>
      <c r="S92" s="153"/>
      <c r="T92" s="155"/>
      <c r="U92" s="155"/>
      <c r="V92" s="146"/>
      <c r="W92" s="146">
        <v>7589</v>
      </c>
      <c r="X92" s="146"/>
      <c r="Y92" s="146"/>
      <c r="Z92" s="149">
        <v>205</v>
      </c>
      <c r="AA92" s="150">
        <v>4</v>
      </c>
      <c r="AB92" s="102">
        <v>5.8666666999999997</v>
      </c>
      <c r="AC92" s="151">
        <f>L92</f>
        <v>4500000</v>
      </c>
      <c r="AD92" s="152">
        <f>AB92*AC92</f>
        <v>26400000.149999999</v>
      </c>
      <c r="AE92" s="58">
        <v>25</v>
      </c>
      <c r="AF92" s="63">
        <v>350000</v>
      </c>
      <c r="AG92" s="58" t="s">
        <v>74</v>
      </c>
    </row>
    <row r="93" spans="1:33" s="72" customFormat="1" ht="33.75" hidden="1" customHeight="1" x14ac:dyDescent="0.2">
      <c r="A93" s="166"/>
      <c r="B93" s="58">
        <v>21730067</v>
      </c>
      <c r="C93" s="75" t="s">
        <v>120</v>
      </c>
      <c r="D93" s="76" t="s">
        <v>121</v>
      </c>
      <c r="E93" s="169"/>
      <c r="F93" s="58">
        <v>10</v>
      </c>
      <c r="G93" s="62">
        <v>4</v>
      </c>
      <c r="H93" s="62">
        <f t="shared" ref="H93:H94" si="9">F93*G93</f>
        <v>40</v>
      </c>
      <c r="I93" s="172"/>
      <c r="J93" s="176"/>
      <c r="K93" s="176"/>
      <c r="L93" s="178"/>
      <c r="M93" s="112"/>
      <c r="N93" s="114"/>
      <c r="O93" s="179"/>
      <c r="P93" s="159"/>
      <c r="Q93" s="161"/>
      <c r="R93" s="163"/>
      <c r="S93" s="153"/>
      <c r="T93" s="155"/>
      <c r="U93" s="155"/>
      <c r="V93" s="146"/>
      <c r="W93" s="146"/>
      <c r="X93" s="146"/>
      <c r="Y93" s="146"/>
      <c r="Z93" s="149"/>
      <c r="AA93" s="150"/>
      <c r="AB93" s="103"/>
      <c r="AC93" s="150"/>
      <c r="AD93" s="152"/>
      <c r="AE93" s="58">
        <v>25</v>
      </c>
      <c r="AF93" s="63">
        <v>350000</v>
      </c>
      <c r="AG93" s="58" t="s">
        <v>74</v>
      </c>
    </row>
    <row r="94" spans="1:33" s="72" customFormat="1" ht="33.75" hidden="1" customHeight="1" x14ac:dyDescent="0.2">
      <c r="A94" s="166"/>
      <c r="B94" s="58">
        <v>13410564</v>
      </c>
      <c r="C94" s="77" t="s">
        <v>122</v>
      </c>
      <c r="D94" s="78" t="s">
        <v>123</v>
      </c>
      <c r="E94" s="169"/>
      <c r="F94" s="58">
        <v>15</v>
      </c>
      <c r="G94" s="62">
        <v>4</v>
      </c>
      <c r="H94" s="62">
        <f t="shared" si="9"/>
        <v>60</v>
      </c>
      <c r="I94" s="172"/>
      <c r="J94" s="176"/>
      <c r="K94" s="176"/>
      <c r="L94" s="178"/>
      <c r="M94" s="112"/>
      <c r="N94" s="114"/>
      <c r="O94" s="179"/>
      <c r="P94" s="159"/>
      <c r="Q94" s="161"/>
      <c r="R94" s="163"/>
      <c r="S94" s="153"/>
      <c r="T94" s="155"/>
      <c r="U94" s="155"/>
      <c r="V94" s="146"/>
      <c r="W94" s="146"/>
      <c r="X94" s="146"/>
      <c r="Y94" s="146"/>
      <c r="Z94" s="149"/>
      <c r="AA94" s="150"/>
      <c r="AB94" s="103"/>
      <c r="AC94" s="150"/>
      <c r="AD94" s="152"/>
      <c r="AE94" s="58">
        <v>25</v>
      </c>
      <c r="AF94" s="63">
        <v>350000</v>
      </c>
      <c r="AG94" s="58" t="s">
        <v>74</v>
      </c>
    </row>
    <row r="95" spans="1:33" s="72" customFormat="1" ht="33.75" hidden="1" customHeight="1" x14ac:dyDescent="0.2">
      <c r="A95" s="166"/>
      <c r="B95" s="58">
        <v>13530036</v>
      </c>
      <c r="C95" s="75" t="s">
        <v>115</v>
      </c>
      <c r="D95" s="76" t="s">
        <v>116</v>
      </c>
      <c r="E95" s="169"/>
      <c r="F95" s="58">
        <v>12</v>
      </c>
      <c r="G95" s="62">
        <v>4</v>
      </c>
      <c r="H95" s="62">
        <f>F95*G95</f>
        <v>48</v>
      </c>
      <c r="I95" s="172"/>
      <c r="J95" s="176"/>
      <c r="K95" s="176"/>
      <c r="L95" s="178"/>
      <c r="M95" s="112"/>
      <c r="N95" s="114"/>
      <c r="O95" s="179"/>
      <c r="P95" s="159"/>
      <c r="Q95" s="161"/>
      <c r="R95" s="163"/>
      <c r="S95" s="153"/>
      <c r="T95" s="155"/>
      <c r="U95" s="155"/>
      <c r="V95" s="146"/>
      <c r="W95" s="146"/>
      <c r="X95" s="146"/>
      <c r="Y95" s="146"/>
      <c r="Z95" s="149"/>
      <c r="AA95" s="150"/>
      <c r="AB95" s="103"/>
      <c r="AC95" s="150"/>
      <c r="AD95" s="152"/>
      <c r="AE95" s="58">
        <v>25</v>
      </c>
      <c r="AF95" s="63">
        <v>350000</v>
      </c>
      <c r="AG95" s="58" t="s">
        <v>74</v>
      </c>
    </row>
    <row r="96" spans="1:33" s="72" customFormat="1" ht="33.75" hidden="1" customHeight="1" x14ac:dyDescent="0.2">
      <c r="A96" s="166"/>
      <c r="B96" s="58">
        <v>21730067</v>
      </c>
      <c r="C96" s="75" t="s">
        <v>120</v>
      </c>
      <c r="D96" s="76" t="s">
        <v>121</v>
      </c>
      <c r="E96" s="169"/>
      <c r="F96" s="58">
        <v>10</v>
      </c>
      <c r="G96" s="62">
        <v>4</v>
      </c>
      <c r="H96" s="62">
        <f t="shared" ref="H96:H97" si="10">F96*G96</f>
        <v>40</v>
      </c>
      <c r="I96" s="172"/>
      <c r="J96" s="176"/>
      <c r="K96" s="176"/>
      <c r="L96" s="178"/>
      <c r="M96" s="112"/>
      <c r="N96" s="114"/>
      <c r="O96" s="179"/>
      <c r="P96" s="159"/>
      <c r="Q96" s="161"/>
      <c r="R96" s="163"/>
      <c r="S96" s="153"/>
      <c r="T96" s="155"/>
      <c r="U96" s="155"/>
      <c r="V96" s="146"/>
      <c r="W96" s="146"/>
      <c r="X96" s="146"/>
      <c r="Y96" s="146"/>
      <c r="Z96" s="149"/>
      <c r="AA96" s="150"/>
      <c r="AB96" s="103"/>
      <c r="AC96" s="150"/>
      <c r="AD96" s="152"/>
      <c r="AE96" s="58">
        <v>25</v>
      </c>
      <c r="AF96" s="63">
        <v>350000</v>
      </c>
      <c r="AG96" s="58" t="s">
        <v>74</v>
      </c>
    </row>
    <row r="97" spans="1:33" s="72" customFormat="1" ht="33.75" hidden="1" customHeight="1" x14ac:dyDescent="0.2">
      <c r="A97" s="166"/>
      <c r="B97" s="58">
        <v>13410564</v>
      </c>
      <c r="C97" s="77" t="s">
        <v>122</v>
      </c>
      <c r="D97" s="78" t="s">
        <v>123</v>
      </c>
      <c r="E97" s="169"/>
      <c r="F97" s="58">
        <v>15</v>
      </c>
      <c r="G97" s="62">
        <v>4</v>
      </c>
      <c r="H97" s="62">
        <f t="shared" si="10"/>
        <v>60</v>
      </c>
      <c r="I97" s="172"/>
      <c r="J97" s="176"/>
      <c r="K97" s="176"/>
      <c r="L97" s="178"/>
      <c r="M97" s="112"/>
      <c r="N97" s="114"/>
      <c r="O97" s="180"/>
      <c r="P97" s="159"/>
      <c r="Q97" s="161"/>
      <c r="R97" s="163"/>
      <c r="S97" s="153"/>
      <c r="T97" s="155"/>
      <c r="U97" s="155"/>
      <c r="V97" s="146"/>
      <c r="W97" s="146"/>
      <c r="X97" s="146"/>
      <c r="Y97" s="146"/>
      <c r="Z97" s="149"/>
      <c r="AA97" s="150"/>
      <c r="AB97" s="103"/>
      <c r="AC97" s="150"/>
      <c r="AD97" s="152"/>
      <c r="AE97" s="58">
        <v>25</v>
      </c>
      <c r="AF97" s="63">
        <v>350000</v>
      </c>
      <c r="AG97" s="58" t="s">
        <v>74</v>
      </c>
    </row>
    <row r="98" spans="1:33" s="72" customFormat="1" ht="33.75" hidden="1" customHeight="1" x14ac:dyDescent="0.2">
      <c r="A98" s="166"/>
      <c r="B98" s="58">
        <v>13530036</v>
      </c>
      <c r="C98" s="75" t="s">
        <v>115</v>
      </c>
      <c r="D98" s="76" t="s">
        <v>116</v>
      </c>
      <c r="E98" s="169"/>
      <c r="F98" s="58">
        <v>12</v>
      </c>
      <c r="G98" s="62">
        <v>4</v>
      </c>
      <c r="H98" s="62">
        <f>F98*G98</f>
        <v>48</v>
      </c>
      <c r="I98" s="172"/>
      <c r="J98" s="176"/>
      <c r="K98" s="176"/>
      <c r="L98" s="178"/>
      <c r="M98" s="112"/>
      <c r="N98" s="114"/>
      <c r="O98" s="115" t="s">
        <v>75</v>
      </c>
      <c r="P98" s="159"/>
      <c r="Q98" s="161"/>
      <c r="R98" s="163"/>
      <c r="S98" s="153"/>
      <c r="T98" s="155"/>
      <c r="U98" s="155"/>
      <c r="V98" s="146"/>
      <c r="W98" s="146"/>
      <c r="X98" s="146"/>
      <c r="Y98" s="146"/>
      <c r="Z98" s="149"/>
      <c r="AA98" s="150"/>
      <c r="AB98" s="103"/>
      <c r="AC98" s="150"/>
      <c r="AD98" s="152"/>
      <c r="AE98" s="58">
        <v>25</v>
      </c>
      <c r="AF98" s="63">
        <v>350000</v>
      </c>
      <c r="AG98" s="58" t="s">
        <v>74</v>
      </c>
    </row>
    <row r="99" spans="1:33" s="72" customFormat="1" ht="33.75" hidden="1" customHeight="1" x14ac:dyDescent="0.2">
      <c r="A99" s="166"/>
      <c r="B99" s="58">
        <v>21730067</v>
      </c>
      <c r="C99" s="75" t="s">
        <v>120</v>
      </c>
      <c r="D99" s="76" t="s">
        <v>121</v>
      </c>
      <c r="E99" s="169"/>
      <c r="F99" s="58">
        <v>10</v>
      </c>
      <c r="G99" s="62">
        <v>4</v>
      </c>
      <c r="H99" s="62">
        <f t="shared" ref="H99:H100" si="11">F99*G99</f>
        <v>40</v>
      </c>
      <c r="I99" s="172"/>
      <c r="J99" s="176"/>
      <c r="K99" s="176"/>
      <c r="L99" s="178"/>
      <c r="M99" s="112"/>
      <c r="N99" s="114"/>
      <c r="O99" s="179"/>
      <c r="P99" s="159"/>
      <c r="Q99" s="161"/>
      <c r="R99" s="163"/>
      <c r="S99" s="153"/>
      <c r="T99" s="155"/>
      <c r="U99" s="155"/>
      <c r="V99" s="146"/>
      <c r="W99" s="146"/>
      <c r="X99" s="146"/>
      <c r="Y99" s="146"/>
      <c r="Z99" s="149"/>
      <c r="AA99" s="150"/>
      <c r="AB99" s="103"/>
      <c r="AC99" s="150"/>
      <c r="AD99" s="152"/>
      <c r="AE99" s="58">
        <v>25</v>
      </c>
      <c r="AF99" s="63">
        <v>350000</v>
      </c>
      <c r="AG99" s="58" t="s">
        <v>74</v>
      </c>
    </row>
    <row r="100" spans="1:33" s="72" customFormat="1" ht="33.75" hidden="1" customHeight="1" x14ac:dyDescent="0.2">
      <c r="A100" s="166"/>
      <c r="B100" s="58">
        <v>13410564</v>
      </c>
      <c r="C100" s="77" t="s">
        <v>122</v>
      </c>
      <c r="D100" s="78" t="s">
        <v>123</v>
      </c>
      <c r="E100" s="169"/>
      <c r="F100" s="58">
        <v>15</v>
      </c>
      <c r="G100" s="62">
        <v>4</v>
      </c>
      <c r="H100" s="62">
        <f t="shared" si="11"/>
        <v>60</v>
      </c>
      <c r="I100" s="172"/>
      <c r="J100" s="176"/>
      <c r="K100" s="176"/>
      <c r="L100" s="178"/>
      <c r="M100" s="112"/>
      <c r="N100" s="114"/>
      <c r="O100" s="179"/>
      <c r="P100" s="159"/>
      <c r="Q100" s="161"/>
      <c r="R100" s="163"/>
      <c r="S100" s="153"/>
      <c r="T100" s="155"/>
      <c r="U100" s="155"/>
      <c r="V100" s="146"/>
      <c r="W100" s="146"/>
      <c r="X100" s="146"/>
      <c r="Y100" s="146"/>
      <c r="Z100" s="149"/>
      <c r="AA100" s="150"/>
      <c r="AB100" s="103"/>
      <c r="AC100" s="150"/>
      <c r="AD100" s="152"/>
      <c r="AE100" s="58">
        <v>25</v>
      </c>
      <c r="AF100" s="63">
        <v>350000</v>
      </c>
      <c r="AG100" s="58" t="s">
        <v>74</v>
      </c>
    </row>
    <row r="101" spans="1:33" s="72" customFormat="1" ht="33.75" hidden="1" customHeight="1" x14ac:dyDescent="0.2">
      <c r="A101" s="166"/>
      <c r="B101" s="58">
        <v>13530036</v>
      </c>
      <c r="C101" s="75" t="s">
        <v>115</v>
      </c>
      <c r="D101" s="76" t="s">
        <v>116</v>
      </c>
      <c r="E101" s="169"/>
      <c r="F101" s="58">
        <v>12</v>
      </c>
      <c r="G101" s="62">
        <v>4</v>
      </c>
      <c r="H101" s="62">
        <f>F101*G101</f>
        <v>48</v>
      </c>
      <c r="I101" s="172"/>
      <c r="J101" s="176"/>
      <c r="K101" s="176"/>
      <c r="L101" s="178"/>
      <c r="M101" s="112"/>
      <c r="N101" s="114"/>
      <c r="O101" s="179"/>
      <c r="P101" s="159"/>
      <c r="Q101" s="161"/>
      <c r="R101" s="163"/>
      <c r="S101" s="153"/>
      <c r="T101" s="155"/>
      <c r="U101" s="155"/>
      <c r="V101" s="146"/>
      <c r="W101" s="146"/>
      <c r="X101" s="146"/>
      <c r="Y101" s="146"/>
      <c r="Z101" s="149"/>
      <c r="AA101" s="150"/>
      <c r="AB101" s="103"/>
      <c r="AC101" s="150"/>
      <c r="AD101" s="152"/>
      <c r="AE101" s="58">
        <v>25</v>
      </c>
      <c r="AF101" s="63">
        <v>350000</v>
      </c>
      <c r="AG101" s="58" t="s">
        <v>74</v>
      </c>
    </row>
    <row r="102" spans="1:33" s="72" customFormat="1" ht="33.75" hidden="1" customHeight="1" x14ac:dyDescent="0.2">
      <c r="A102" s="166"/>
      <c r="B102" s="58">
        <v>21730067</v>
      </c>
      <c r="C102" s="75" t="s">
        <v>120</v>
      </c>
      <c r="D102" s="76" t="s">
        <v>121</v>
      </c>
      <c r="E102" s="169"/>
      <c r="F102" s="58">
        <v>10</v>
      </c>
      <c r="G102" s="62">
        <v>4</v>
      </c>
      <c r="H102" s="62">
        <f t="shared" ref="H102:H103" si="12">F102*G102</f>
        <v>40</v>
      </c>
      <c r="I102" s="172"/>
      <c r="J102" s="176"/>
      <c r="K102" s="176"/>
      <c r="L102" s="178"/>
      <c r="M102" s="112"/>
      <c r="N102" s="114"/>
      <c r="O102" s="179"/>
      <c r="P102" s="159"/>
      <c r="Q102" s="161"/>
      <c r="R102" s="163"/>
      <c r="S102" s="153"/>
      <c r="T102" s="155"/>
      <c r="U102" s="155"/>
      <c r="V102" s="146"/>
      <c r="W102" s="146"/>
      <c r="X102" s="146"/>
      <c r="Y102" s="146"/>
      <c r="Z102" s="149"/>
      <c r="AA102" s="150"/>
      <c r="AB102" s="103"/>
      <c r="AC102" s="150"/>
      <c r="AD102" s="152"/>
      <c r="AE102" s="58">
        <v>25</v>
      </c>
      <c r="AF102" s="63">
        <v>350000</v>
      </c>
      <c r="AG102" s="58" t="s">
        <v>74</v>
      </c>
    </row>
    <row r="103" spans="1:33" s="72" customFormat="1" ht="33.75" hidden="1" customHeight="1" x14ac:dyDescent="0.2">
      <c r="A103" s="166"/>
      <c r="B103" s="58">
        <v>13410564</v>
      </c>
      <c r="C103" s="77" t="s">
        <v>122</v>
      </c>
      <c r="D103" s="78" t="s">
        <v>123</v>
      </c>
      <c r="E103" s="169"/>
      <c r="F103" s="58">
        <v>15</v>
      </c>
      <c r="G103" s="62">
        <v>4</v>
      </c>
      <c r="H103" s="62">
        <f t="shared" si="12"/>
        <v>60</v>
      </c>
      <c r="I103" s="172"/>
      <c r="J103" s="176"/>
      <c r="K103" s="176"/>
      <c r="L103" s="178"/>
      <c r="M103" s="112"/>
      <c r="N103" s="114"/>
      <c r="O103" s="180"/>
      <c r="P103" s="159"/>
      <c r="Q103" s="161"/>
      <c r="R103" s="163"/>
      <c r="S103" s="153"/>
      <c r="T103" s="155"/>
      <c r="U103" s="155"/>
      <c r="V103" s="146"/>
      <c r="W103" s="146"/>
      <c r="X103" s="146"/>
      <c r="Y103" s="146"/>
      <c r="Z103" s="149"/>
      <c r="AA103" s="150"/>
      <c r="AB103" s="103"/>
      <c r="AC103" s="150"/>
      <c r="AD103" s="152"/>
      <c r="AE103" s="58">
        <v>25</v>
      </c>
      <c r="AF103" s="63">
        <v>350000</v>
      </c>
      <c r="AG103" s="58" t="s">
        <v>74</v>
      </c>
    </row>
    <row r="104" spans="1:33" s="72" customFormat="1" ht="33.75" hidden="1" customHeight="1" x14ac:dyDescent="0.2">
      <c r="A104" s="167"/>
      <c r="B104" s="58">
        <v>13530036</v>
      </c>
      <c r="C104" s="75" t="s">
        <v>115</v>
      </c>
      <c r="D104" s="76" t="s">
        <v>116</v>
      </c>
      <c r="E104" s="170"/>
      <c r="F104" s="58">
        <v>12</v>
      </c>
      <c r="G104" s="62">
        <v>4</v>
      </c>
      <c r="H104" s="62">
        <f>F104*G104</f>
        <v>48</v>
      </c>
      <c r="I104" s="173"/>
      <c r="J104" s="176"/>
      <c r="K104" s="176"/>
      <c r="L104" s="178"/>
      <c r="M104" s="112"/>
      <c r="N104" s="115"/>
      <c r="O104" s="115" t="s">
        <v>52</v>
      </c>
      <c r="P104" s="159"/>
      <c r="Q104" s="158"/>
      <c r="R104" s="164"/>
      <c r="S104" s="102"/>
      <c r="T104" s="156"/>
      <c r="U104" s="156"/>
      <c r="V104" s="147"/>
      <c r="W104" s="147"/>
      <c r="X104" s="147"/>
      <c r="Y104" s="147"/>
      <c r="Z104" s="149"/>
      <c r="AA104" s="150"/>
      <c r="AB104" s="103"/>
      <c r="AC104" s="150"/>
      <c r="AD104" s="152"/>
      <c r="AE104" s="58">
        <v>25</v>
      </c>
      <c r="AF104" s="63">
        <v>350000</v>
      </c>
      <c r="AG104" s="58" t="s">
        <v>74</v>
      </c>
    </row>
    <row r="105" spans="1:33" s="72" customFormat="1" ht="33.75" hidden="1" customHeight="1" x14ac:dyDescent="0.2">
      <c r="A105" s="167"/>
      <c r="B105" s="58">
        <v>21730067</v>
      </c>
      <c r="C105" s="75" t="s">
        <v>120</v>
      </c>
      <c r="D105" s="76" t="s">
        <v>121</v>
      </c>
      <c r="E105" s="170"/>
      <c r="F105" s="58">
        <v>10</v>
      </c>
      <c r="G105" s="62">
        <v>4</v>
      </c>
      <c r="H105" s="62">
        <f t="shared" ref="H105:H108" si="13">F105*G105</f>
        <v>40</v>
      </c>
      <c r="I105" s="173"/>
      <c r="J105" s="176"/>
      <c r="K105" s="176"/>
      <c r="L105" s="178"/>
      <c r="M105" s="112"/>
      <c r="N105" s="115"/>
      <c r="O105" s="179"/>
      <c r="P105" s="159"/>
      <c r="Q105" s="158"/>
      <c r="R105" s="164"/>
      <c r="S105" s="102"/>
      <c r="T105" s="156"/>
      <c r="U105" s="156"/>
      <c r="V105" s="147"/>
      <c r="W105" s="147"/>
      <c r="X105" s="147"/>
      <c r="Y105" s="147"/>
      <c r="Z105" s="149"/>
      <c r="AA105" s="150"/>
      <c r="AB105" s="103"/>
      <c r="AC105" s="150"/>
      <c r="AD105" s="152"/>
      <c r="AE105" s="58">
        <v>25</v>
      </c>
      <c r="AF105" s="63">
        <v>350000</v>
      </c>
      <c r="AG105" s="58" t="s">
        <v>74</v>
      </c>
    </row>
    <row r="106" spans="1:33" s="72" customFormat="1" ht="33.75" hidden="1" customHeight="1" x14ac:dyDescent="0.2">
      <c r="A106" s="167"/>
      <c r="B106" s="58">
        <v>13410564</v>
      </c>
      <c r="C106" s="77" t="s">
        <v>122</v>
      </c>
      <c r="D106" s="78" t="s">
        <v>123</v>
      </c>
      <c r="E106" s="170"/>
      <c r="F106" s="58">
        <v>15</v>
      </c>
      <c r="G106" s="62">
        <v>4</v>
      </c>
      <c r="H106" s="62">
        <f t="shared" si="13"/>
        <v>60</v>
      </c>
      <c r="I106" s="173"/>
      <c r="J106" s="176"/>
      <c r="K106" s="176"/>
      <c r="L106" s="178"/>
      <c r="M106" s="112"/>
      <c r="N106" s="115"/>
      <c r="O106" s="179"/>
      <c r="P106" s="159"/>
      <c r="Q106" s="158"/>
      <c r="R106" s="164"/>
      <c r="S106" s="102"/>
      <c r="T106" s="156"/>
      <c r="U106" s="156"/>
      <c r="V106" s="147"/>
      <c r="W106" s="147"/>
      <c r="X106" s="147"/>
      <c r="Y106" s="147"/>
      <c r="Z106" s="149"/>
      <c r="AA106" s="150"/>
      <c r="AB106" s="103"/>
      <c r="AC106" s="150"/>
      <c r="AD106" s="152"/>
      <c r="AE106" s="58">
        <v>25</v>
      </c>
      <c r="AF106" s="63">
        <v>350000</v>
      </c>
      <c r="AG106" s="58" t="s">
        <v>74</v>
      </c>
    </row>
    <row r="107" spans="1:33" s="72" customFormat="1" ht="33.75" hidden="1" customHeight="1" x14ac:dyDescent="0.2">
      <c r="A107" s="167"/>
      <c r="B107" s="58">
        <v>21730067</v>
      </c>
      <c r="C107" s="75" t="s">
        <v>120</v>
      </c>
      <c r="D107" s="76" t="s">
        <v>121</v>
      </c>
      <c r="E107" s="170"/>
      <c r="F107" s="58">
        <v>10</v>
      </c>
      <c r="G107" s="62">
        <v>4</v>
      </c>
      <c r="H107" s="62">
        <f t="shared" si="13"/>
        <v>40</v>
      </c>
      <c r="I107" s="173"/>
      <c r="J107" s="176"/>
      <c r="K107" s="176"/>
      <c r="L107" s="178"/>
      <c r="M107" s="112"/>
      <c r="N107" s="115"/>
      <c r="O107" s="179"/>
      <c r="P107" s="159"/>
      <c r="Q107" s="158"/>
      <c r="R107" s="164"/>
      <c r="S107" s="102"/>
      <c r="T107" s="156"/>
      <c r="U107" s="156"/>
      <c r="V107" s="147"/>
      <c r="W107" s="147"/>
      <c r="X107" s="147"/>
      <c r="Y107" s="147"/>
      <c r="Z107" s="149"/>
      <c r="AA107" s="150"/>
      <c r="AB107" s="103"/>
      <c r="AC107" s="150"/>
      <c r="AD107" s="152"/>
      <c r="AE107" s="58">
        <v>25</v>
      </c>
      <c r="AF107" s="63">
        <v>350000</v>
      </c>
      <c r="AG107" s="58" t="s">
        <v>74</v>
      </c>
    </row>
    <row r="108" spans="1:33" s="72" customFormat="1" ht="33.75" hidden="1" customHeight="1" thickBot="1" x14ac:dyDescent="0.25">
      <c r="A108" s="168"/>
      <c r="B108" s="58">
        <v>13410564</v>
      </c>
      <c r="C108" s="77" t="s">
        <v>122</v>
      </c>
      <c r="D108" s="78" t="s">
        <v>123</v>
      </c>
      <c r="E108" s="171"/>
      <c r="F108" s="58">
        <v>15</v>
      </c>
      <c r="G108" s="62">
        <v>4</v>
      </c>
      <c r="H108" s="62">
        <f t="shared" si="13"/>
        <v>60</v>
      </c>
      <c r="I108" s="174"/>
      <c r="J108" s="177"/>
      <c r="K108" s="177"/>
      <c r="L108" s="178"/>
      <c r="M108" s="113"/>
      <c r="N108" s="116"/>
      <c r="O108" s="180"/>
      <c r="P108" s="160"/>
      <c r="Q108" s="162"/>
      <c r="R108" s="165"/>
      <c r="S108" s="154"/>
      <c r="T108" s="157"/>
      <c r="U108" s="157"/>
      <c r="V108" s="148"/>
      <c r="W108" s="148"/>
      <c r="X108" s="148"/>
      <c r="Y108" s="148"/>
      <c r="Z108" s="149"/>
      <c r="AA108" s="150"/>
      <c r="AB108" s="104"/>
      <c r="AC108" s="150"/>
      <c r="AD108" s="152"/>
      <c r="AE108" s="58">
        <v>25</v>
      </c>
      <c r="AF108" s="63">
        <v>350000</v>
      </c>
      <c r="AG108" s="58" t="s">
        <v>74</v>
      </c>
    </row>
    <row r="109" spans="1:33" s="72" customFormat="1" ht="33.75" customHeight="1" x14ac:dyDescent="0.2">
      <c r="A109" s="134">
        <v>8</v>
      </c>
      <c r="B109" s="47">
        <v>83830302</v>
      </c>
      <c r="C109" s="73" t="s">
        <v>124</v>
      </c>
      <c r="D109" s="74" t="s">
        <v>125</v>
      </c>
      <c r="E109" s="136" t="s">
        <v>49</v>
      </c>
      <c r="F109" s="47">
        <v>10</v>
      </c>
      <c r="G109" s="50">
        <v>4</v>
      </c>
      <c r="H109" s="50">
        <v>40</v>
      </c>
      <c r="I109" s="138" t="s">
        <v>50</v>
      </c>
      <c r="J109" s="140">
        <v>44733</v>
      </c>
      <c r="K109" s="140">
        <v>44911</v>
      </c>
      <c r="L109" s="143">
        <v>4500000</v>
      </c>
      <c r="M109" s="144">
        <f>AD109</f>
        <v>26400000.149999999</v>
      </c>
      <c r="N109" s="97" t="s">
        <v>126</v>
      </c>
      <c r="O109" s="97" t="s">
        <v>67</v>
      </c>
      <c r="P109" s="126" t="s">
        <v>127</v>
      </c>
      <c r="Q109" s="126" t="s">
        <v>128</v>
      </c>
      <c r="R109" s="126" t="s">
        <v>55</v>
      </c>
      <c r="S109" s="100"/>
      <c r="T109" s="100"/>
      <c r="U109" s="100"/>
      <c r="V109" s="132"/>
      <c r="W109" s="132">
        <v>7592</v>
      </c>
      <c r="X109" s="132" t="s">
        <v>148</v>
      </c>
      <c r="Y109" s="132">
        <v>3154554</v>
      </c>
      <c r="Z109" s="126">
        <v>204</v>
      </c>
      <c r="AA109" s="126">
        <v>4</v>
      </c>
      <c r="AB109" s="126">
        <v>5.8666666999999997</v>
      </c>
      <c r="AC109" s="128">
        <v>4500000</v>
      </c>
      <c r="AD109" s="130">
        <f>AC109*AB109</f>
        <v>26400000.149999999</v>
      </c>
      <c r="AE109" s="47">
        <v>25</v>
      </c>
      <c r="AF109" s="71">
        <v>750000</v>
      </c>
      <c r="AG109" s="47" t="s">
        <v>69</v>
      </c>
    </row>
    <row r="110" spans="1:33" s="72" customFormat="1" ht="33.75" customHeight="1" x14ac:dyDescent="0.2">
      <c r="A110" s="134"/>
      <c r="B110" s="47">
        <v>82120024</v>
      </c>
      <c r="C110" s="69" t="s">
        <v>129</v>
      </c>
      <c r="D110" s="70" t="s">
        <v>130</v>
      </c>
      <c r="E110" s="136"/>
      <c r="F110" s="47">
        <v>10</v>
      </c>
      <c r="G110" s="50">
        <v>4</v>
      </c>
      <c r="H110" s="50">
        <v>40</v>
      </c>
      <c r="I110" s="138"/>
      <c r="J110" s="141"/>
      <c r="K110" s="141"/>
      <c r="L110" s="143"/>
      <c r="M110" s="144"/>
      <c r="N110" s="97"/>
      <c r="O110" s="97"/>
      <c r="P110" s="126"/>
      <c r="Q110" s="126"/>
      <c r="R110" s="126"/>
      <c r="S110" s="100"/>
      <c r="T110" s="100"/>
      <c r="U110" s="100"/>
      <c r="V110" s="132"/>
      <c r="W110" s="132"/>
      <c r="X110" s="132"/>
      <c r="Y110" s="132"/>
      <c r="Z110" s="126"/>
      <c r="AA110" s="126"/>
      <c r="AB110" s="126"/>
      <c r="AC110" s="128"/>
      <c r="AD110" s="130"/>
      <c r="AE110" s="47">
        <v>25</v>
      </c>
      <c r="AF110" s="71">
        <v>750000</v>
      </c>
      <c r="AG110" s="47" t="s">
        <v>69</v>
      </c>
    </row>
    <row r="111" spans="1:33" s="72" customFormat="1" ht="33.75" customHeight="1" x14ac:dyDescent="0.2">
      <c r="A111" s="135"/>
      <c r="B111" s="47">
        <v>83230005</v>
      </c>
      <c r="C111" s="69" t="s">
        <v>131</v>
      </c>
      <c r="D111" s="70" t="s">
        <v>131</v>
      </c>
      <c r="E111" s="137"/>
      <c r="F111" s="47">
        <v>15</v>
      </c>
      <c r="G111" s="50">
        <v>4</v>
      </c>
      <c r="H111" s="50">
        <v>60</v>
      </c>
      <c r="I111" s="139"/>
      <c r="J111" s="141"/>
      <c r="K111" s="141"/>
      <c r="L111" s="143"/>
      <c r="M111" s="144"/>
      <c r="N111" s="97"/>
      <c r="O111" s="96" t="s">
        <v>63</v>
      </c>
      <c r="P111" s="126"/>
      <c r="Q111" s="126"/>
      <c r="R111" s="126"/>
      <c r="S111" s="100"/>
      <c r="T111" s="100"/>
      <c r="U111" s="100"/>
      <c r="V111" s="132"/>
      <c r="W111" s="132"/>
      <c r="X111" s="132"/>
      <c r="Y111" s="132"/>
      <c r="Z111" s="126"/>
      <c r="AA111" s="126"/>
      <c r="AB111" s="126"/>
      <c r="AC111" s="128"/>
      <c r="AD111" s="130"/>
      <c r="AE111" s="47">
        <v>25</v>
      </c>
      <c r="AF111" s="71">
        <v>750000</v>
      </c>
      <c r="AG111" s="47" t="s">
        <v>69</v>
      </c>
    </row>
    <row r="112" spans="1:33" s="72" customFormat="1" ht="33.75" customHeight="1" x14ac:dyDescent="0.2">
      <c r="A112" s="135"/>
      <c r="B112" s="47">
        <v>22410065</v>
      </c>
      <c r="C112" s="69" t="s">
        <v>132</v>
      </c>
      <c r="D112" s="70" t="s">
        <v>133</v>
      </c>
      <c r="E112" s="137"/>
      <c r="F112" s="47">
        <v>10</v>
      </c>
      <c r="G112" s="50">
        <v>4</v>
      </c>
      <c r="H112" s="50">
        <v>40</v>
      </c>
      <c r="I112" s="139"/>
      <c r="J112" s="141"/>
      <c r="K112" s="141"/>
      <c r="L112" s="143"/>
      <c r="M112" s="144"/>
      <c r="N112" s="97"/>
      <c r="O112" s="97"/>
      <c r="P112" s="126"/>
      <c r="Q112" s="126"/>
      <c r="R112" s="126"/>
      <c r="S112" s="100"/>
      <c r="T112" s="100"/>
      <c r="U112" s="100"/>
      <c r="V112" s="132"/>
      <c r="W112" s="132"/>
      <c r="X112" s="132"/>
      <c r="Y112" s="132"/>
      <c r="Z112" s="126"/>
      <c r="AA112" s="126"/>
      <c r="AB112" s="126"/>
      <c r="AC112" s="128"/>
      <c r="AD112" s="130"/>
      <c r="AE112" s="47">
        <v>25</v>
      </c>
      <c r="AF112" s="71">
        <v>750000</v>
      </c>
      <c r="AG112" s="47" t="s">
        <v>69</v>
      </c>
    </row>
    <row r="113" spans="1:33" s="72" customFormat="1" ht="33.75" customHeight="1" x14ac:dyDescent="0.2">
      <c r="A113" s="135"/>
      <c r="B113" s="47">
        <v>83830302</v>
      </c>
      <c r="C113" s="73" t="s">
        <v>124</v>
      </c>
      <c r="D113" s="74" t="s">
        <v>125</v>
      </c>
      <c r="E113" s="137"/>
      <c r="F113" s="47">
        <v>10</v>
      </c>
      <c r="G113" s="50">
        <v>4</v>
      </c>
      <c r="H113" s="50">
        <v>40</v>
      </c>
      <c r="I113" s="139"/>
      <c r="J113" s="141"/>
      <c r="K113" s="141"/>
      <c r="L113" s="143"/>
      <c r="M113" s="144"/>
      <c r="N113" s="97"/>
      <c r="O113" s="97"/>
      <c r="P113" s="126"/>
      <c r="Q113" s="126"/>
      <c r="R113" s="126"/>
      <c r="S113" s="100"/>
      <c r="T113" s="100"/>
      <c r="U113" s="100"/>
      <c r="V113" s="132"/>
      <c r="W113" s="132"/>
      <c r="X113" s="132"/>
      <c r="Y113" s="132"/>
      <c r="Z113" s="126"/>
      <c r="AA113" s="126"/>
      <c r="AB113" s="126"/>
      <c r="AC113" s="128"/>
      <c r="AD113" s="130"/>
      <c r="AE113" s="47">
        <v>25</v>
      </c>
      <c r="AF113" s="71">
        <v>750000</v>
      </c>
      <c r="AG113" s="47" t="s">
        <v>69</v>
      </c>
    </row>
    <row r="114" spans="1:33" s="72" customFormat="1" ht="33.75" customHeight="1" x14ac:dyDescent="0.2">
      <c r="A114" s="135"/>
      <c r="B114" s="47">
        <v>82120024</v>
      </c>
      <c r="C114" s="69" t="s">
        <v>129</v>
      </c>
      <c r="D114" s="70" t="s">
        <v>130</v>
      </c>
      <c r="E114" s="137"/>
      <c r="F114" s="47">
        <v>10</v>
      </c>
      <c r="G114" s="50">
        <v>4</v>
      </c>
      <c r="H114" s="50">
        <v>40</v>
      </c>
      <c r="I114" s="139"/>
      <c r="J114" s="141"/>
      <c r="K114" s="141"/>
      <c r="L114" s="143"/>
      <c r="M114" s="144"/>
      <c r="N114" s="97"/>
      <c r="O114" s="97"/>
      <c r="P114" s="126"/>
      <c r="Q114" s="126"/>
      <c r="R114" s="126"/>
      <c r="S114" s="100"/>
      <c r="T114" s="100"/>
      <c r="U114" s="100"/>
      <c r="V114" s="132"/>
      <c r="W114" s="132"/>
      <c r="X114" s="132"/>
      <c r="Y114" s="132"/>
      <c r="Z114" s="126"/>
      <c r="AA114" s="126"/>
      <c r="AB114" s="126"/>
      <c r="AC114" s="128"/>
      <c r="AD114" s="130"/>
      <c r="AE114" s="47">
        <v>25</v>
      </c>
      <c r="AF114" s="71">
        <v>750000</v>
      </c>
      <c r="AG114" s="47" t="s">
        <v>69</v>
      </c>
    </row>
    <row r="115" spans="1:33" s="72" customFormat="1" ht="33.75" customHeight="1" x14ac:dyDescent="0.2">
      <c r="A115" s="135"/>
      <c r="B115" s="47">
        <v>22410065</v>
      </c>
      <c r="C115" s="69" t="s">
        <v>132</v>
      </c>
      <c r="D115" s="70" t="s">
        <v>133</v>
      </c>
      <c r="E115" s="137"/>
      <c r="F115" s="47">
        <v>10</v>
      </c>
      <c r="G115" s="50">
        <v>4</v>
      </c>
      <c r="H115" s="50">
        <v>40</v>
      </c>
      <c r="I115" s="139"/>
      <c r="J115" s="141"/>
      <c r="K115" s="141"/>
      <c r="L115" s="143"/>
      <c r="M115" s="144"/>
      <c r="N115" s="97"/>
      <c r="O115" s="96" t="s">
        <v>64</v>
      </c>
      <c r="P115" s="126"/>
      <c r="Q115" s="126"/>
      <c r="R115" s="126"/>
      <c r="S115" s="100"/>
      <c r="T115" s="100"/>
      <c r="U115" s="100"/>
      <c r="V115" s="132"/>
      <c r="W115" s="132"/>
      <c r="X115" s="132"/>
      <c r="Y115" s="132"/>
      <c r="Z115" s="126"/>
      <c r="AA115" s="126"/>
      <c r="AB115" s="126"/>
      <c r="AC115" s="128"/>
      <c r="AD115" s="130"/>
      <c r="AE115" s="47">
        <v>25</v>
      </c>
      <c r="AF115" s="71">
        <v>750000</v>
      </c>
      <c r="AG115" s="47" t="s">
        <v>69</v>
      </c>
    </row>
    <row r="116" spans="1:33" s="72" customFormat="1" ht="33.75" customHeight="1" x14ac:dyDescent="0.2">
      <c r="A116" s="135"/>
      <c r="B116" s="47">
        <v>83830302</v>
      </c>
      <c r="C116" s="73" t="s">
        <v>124</v>
      </c>
      <c r="D116" s="74" t="s">
        <v>125</v>
      </c>
      <c r="E116" s="137"/>
      <c r="F116" s="47">
        <v>10</v>
      </c>
      <c r="G116" s="50">
        <v>4</v>
      </c>
      <c r="H116" s="50">
        <v>40</v>
      </c>
      <c r="I116" s="139"/>
      <c r="J116" s="141"/>
      <c r="K116" s="141"/>
      <c r="L116" s="143"/>
      <c r="M116" s="144"/>
      <c r="N116" s="97"/>
      <c r="O116" s="97"/>
      <c r="P116" s="126"/>
      <c r="Q116" s="126"/>
      <c r="R116" s="126"/>
      <c r="S116" s="100"/>
      <c r="T116" s="100"/>
      <c r="U116" s="100"/>
      <c r="V116" s="132"/>
      <c r="W116" s="132"/>
      <c r="X116" s="132"/>
      <c r="Y116" s="132"/>
      <c r="Z116" s="126"/>
      <c r="AA116" s="126"/>
      <c r="AB116" s="126"/>
      <c r="AC116" s="128"/>
      <c r="AD116" s="130"/>
      <c r="AE116" s="47">
        <v>25</v>
      </c>
      <c r="AF116" s="71">
        <v>750000</v>
      </c>
      <c r="AG116" s="47" t="s">
        <v>69</v>
      </c>
    </row>
    <row r="117" spans="1:33" s="72" customFormat="1" ht="33.75" customHeight="1" x14ac:dyDescent="0.2">
      <c r="A117" s="134"/>
      <c r="B117" s="47">
        <v>82120024</v>
      </c>
      <c r="C117" s="69" t="s">
        <v>129</v>
      </c>
      <c r="D117" s="70" t="s">
        <v>130</v>
      </c>
      <c r="E117" s="136"/>
      <c r="F117" s="47">
        <v>10</v>
      </c>
      <c r="G117" s="50">
        <v>4</v>
      </c>
      <c r="H117" s="50">
        <v>40</v>
      </c>
      <c r="I117" s="138"/>
      <c r="J117" s="142"/>
      <c r="K117" s="142"/>
      <c r="L117" s="143"/>
      <c r="M117" s="145"/>
      <c r="N117" s="98"/>
      <c r="O117" s="97"/>
      <c r="P117" s="127"/>
      <c r="Q117" s="127"/>
      <c r="R117" s="127"/>
      <c r="S117" s="101"/>
      <c r="T117" s="101"/>
      <c r="U117" s="101"/>
      <c r="V117" s="133"/>
      <c r="W117" s="133"/>
      <c r="X117" s="133"/>
      <c r="Y117" s="133"/>
      <c r="Z117" s="127"/>
      <c r="AA117" s="127"/>
      <c r="AB117" s="127"/>
      <c r="AC117" s="129"/>
      <c r="AD117" s="131"/>
      <c r="AE117" s="47">
        <v>25</v>
      </c>
      <c r="AF117" s="71">
        <v>750000</v>
      </c>
      <c r="AG117" s="47" t="s">
        <v>69</v>
      </c>
    </row>
    <row r="118" spans="1:33" x14ac:dyDescent="0.2">
      <c r="M118" s="79">
        <f>SUM(M15:M117)</f>
        <v>211200001.20000002</v>
      </c>
      <c r="O118" s="80"/>
      <c r="AD118" s="10">
        <f>SUM(AD15:AD117)</f>
        <v>211200001.20000002</v>
      </c>
    </row>
    <row r="119" spans="1:33" x14ac:dyDescent="0.2">
      <c r="L119" s="4" t="s">
        <v>134</v>
      </c>
      <c r="M119" s="81">
        <v>369495000</v>
      </c>
    </row>
    <row r="121" spans="1:33" x14ac:dyDescent="0.2">
      <c r="M121" s="79">
        <f>M119-M118</f>
        <v>158294998.79999998</v>
      </c>
      <c r="AE121" s="10" t="s">
        <v>135</v>
      </c>
      <c r="AF121" s="82">
        <f>SUM(AF15:AF120)</f>
        <v>99800000</v>
      </c>
    </row>
    <row r="122" spans="1:33" x14ac:dyDescent="0.25">
      <c r="C122" s="83" t="s">
        <v>136</v>
      </c>
      <c r="D122" s="84"/>
      <c r="E122" s="83" t="s">
        <v>137</v>
      </c>
      <c r="F122" s="85" t="s">
        <v>138</v>
      </c>
      <c r="G122" s="85"/>
      <c r="H122" s="83"/>
      <c r="I122" s="86"/>
      <c r="J122" s="86"/>
      <c r="K122" s="86"/>
      <c r="L122" s="86"/>
      <c r="M122" s="84"/>
      <c r="N122" s="83" t="s">
        <v>139</v>
      </c>
    </row>
    <row r="123" spans="1:33" x14ac:dyDescent="0.2">
      <c r="C123" s="87" t="s">
        <v>140</v>
      </c>
      <c r="D123" s="84"/>
      <c r="E123" s="92" t="s">
        <v>141</v>
      </c>
      <c r="F123" s="92"/>
      <c r="G123" s="92"/>
      <c r="H123" s="92"/>
      <c r="I123" s="92"/>
      <c r="J123" s="92"/>
      <c r="K123" s="86"/>
      <c r="L123" s="88"/>
      <c r="M123" s="84"/>
      <c r="N123" s="87" t="s">
        <v>142</v>
      </c>
      <c r="AE123" s="10" t="s">
        <v>69</v>
      </c>
      <c r="AF123" s="89">
        <f>SUMIF(AG15:AG117,AE123,AF15:AF117)</f>
        <v>28350000</v>
      </c>
    </row>
    <row r="124" spans="1:33" x14ac:dyDescent="0.2">
      <c r="C124" s="84"/>
      <c r="D124" s="84"/>
      <c r="E124" s="87"/>
      <c r="F124" s="90" t="s">
        <v>143</v>
      </c>
      <c r="G124" s="90"/>
      <c r="H124" s="90"/>
      <c r="I124" s="90"/>
      <c r="J124" s="86"/>
      <c r="K124" s="86"/>
      <c r="L124" s="87"/>
      <c r="M124" s="84"/>
      <c r="N124" s="91"/>
      <c r="AE124" s="10" t="s">
        <v>74</v>
      </c>
      <c r="AF124" s="89">
        <f>SUMIF(AG15:AG117,AE124,AF15:AF117)</f>
        <v>15050000</v>
      </c>
    </row>
    <row r="125" spans="1:33" x14ac:dyDescent="0.2">
      <c r="AE125" s="10" t="s">
        <v>57</v>
      </c>
      <c r="AF125" s="89">
        <f>SUMIF(AG15:AG117,AE125,AF15:AF117)</f>
        <v>44700000</v>
      </c>
    </row>
    <row r="126" spans="1:33" x14ac:dyDescent="0.2">
      <c r="AE126" s="10" t="s">
        <v>90</v>
      </c>
      <c r="AF126" s="89">
        <f>SUMIF(AG15:AG117,AE126,AF15:AF117)</f>
        <v>11700000</v>
      </c>
    </row>
  </sheetData>
  <autoFilter ref="A14:AM119" xr:uid="{045273A1-A827-43B2-A12F-33860257F176}"/>
  <mergeCells count="253">
    <mergeCell ref="A2:N2"/>
    <mergeCell ref="A3:N3"/>
    <mergeCell ref="C6:D6"/>
    <mergeCell ref="C7:D7"/>
    <mergeCell ref="C8:D8"/>
    <mergeCell ref="V12:W12"/>
    <mergeCell ref="M13:M14"/>
    <mergeCell ref="N13:N14"/>
    <mergeCell ref="O13:O14"/>
    <mergeCell ref="P13:P14"/>
    <mergeCell ref="X12:Y12"/>
    <mergeCell ref="A13:A14"/>
    <mergeCell ref="B13:B14"/>
    <mergeCell ref="C13:C14"/>
    <mergeCell ref="D13:D14"/>
    <mergeCell ref="E13:E14"/>
    <mergeCell ref="F13:F14"/>
    <mergeCell ref="G13:G14"/>
    <mergeCell ref="H13:H14"/>
    <mergeCell ref="I13:I14"/>
    <mergeCell ref="AC13:AC14"/>
    <mergeCell ref="AD13:AD14"/>
    <mergeCell ref="AE13:AE14"/>
    <mergeCell ref="AF13:AF14"/>
    <mergeCell ref="AG13:AG14"/>
    <mergeCell ref="A15:A28"/>
    <mergeCell ref="E15:E28"/>
    <mergeCell ref="I15:I28"/>
    <mergeCell ref="J15:J28"/>
    <mergeCell ref="K15:K28"/>
    <mergeCell ref="W13:W14"/>
    <mergeCell ref="X13:X14"/>
    <mergeCell ref="Y13:Y14"/>
    <mergeCell ref="Z13:Z14"/>
    <mergeCell ref="AA13:AA14"/>
    <mergeCell ref="AB13:AB14"/>
    <mergeCell ref="Q13:Q14"/>
    <mergeCell ref="R13:R14"/>
    <mergeCell ref="S13:S14"/>
    <mergeCell ref="T13:T14"/>
    <mergeCell ref="U13:U14"/>
    <mergeCell ref="V13:V14"/>
    <mergeCell ref="J13:K13"/>
    <mergeCell ref="L13:L14"/>
    <mergeCell ref="R15:R28"/>
    <mergeCell ref="S15:S28"/>
    <mergeCell ref="T15:T28"/>
    <mergeCell ref="U15:U28"/>
    <mergeCell ref="V15:V28"/>
    <mergeCell ref="W15:W28"/>
    <mergeCell ref="L15:L28"/>
    <mergeCell ref="M15:M28"/>
    <mergeCell ref="N15:N28"/>
    <mergeCell ref="P15:P28"/>
    <mergeCell ref="Q15:Q28"/>
    <mergeCell ref="O21:O23"/>
    <mergeCell ref="AD15:AD28"/>
    <mergeCell ref="AH15:AH28"/>
    <mergeCell ref="AI15:AI28"/>
    <mergeCell ref="AJ15:AJ28"/>
    <mergeCell ref="AK15:AK28"/>
    <mergeCell ref="AL15:AL28"/>
    <mergeCell ref="X15:X28"/>
    <mergeCell ref="Y15:Y28"/>
    <mergeCell ref="Z15:Z28"/>
    <mergeCell ref="AA15:AA28"/>
    <mergeCell ref="AB15:AB28"/>
    <mergeCell ref="AC15:AC28"/>
    <mergeCell ref="N29:N38"/>
    <mergeCell ref="O29:O30"/>
    <mergeCell ref="P29:P38"/>
    <mergeCell ref="Q29:Q38"/>
    <mergeCell ref="R29:R38"/>
    <mergeCell ref="O31:O33"/>
    <mergeCell ref="A29:A38"/>
    <mergeCell ref="E29:E38"/>
    <mergeCell ref="I29:I38"/>
    <mergeCell ref="J29:J38"/>
    <mergeCell ref="K29:K38"/>
    <mergeCell ref="L29:L38"/>
    <mergeCell ref="Y29:Y38"/>
    <mergeCell ref="Z29:Z38"/>
    <mergeCell ref="AA29:AA38"/>
    <mergeCell ref="AB29:AB38"/>
    <mergeCell ref="AC29:AC38"/>
    <mergeCell ref="AD29:AD38"/>
    <mergeCell ref="S29:S38"/>
    <mergeCell ref="T29:T38"/>
    <mergeCell ref="U29:U38"/>
    <mergeCell ref="V29:V38"/>
    <mergeCell ref="W29:W38"/>
    <mergeCell ref="X29:X38"/>
    <mergeCell ref="P39:P51"/>
    <mergeCell ref="Q39:Q51"/>
    <mergeCell ref="R39:R51"/>
    <mergeCell ref="O42:O44"/>
    <mergeCell ref="A39:A51"/>
    <mergeCell ref="E39:E51"/>
    <mergeCell ref="I39:I51"/>
    <mergeCell ref="J39:J51"/>
    <mergeCell ref="K39:K51"/>
    <mergeCell ref="L39:L51"/>
    <mergeCell ref="Y39:Y51"/>
    <mergeCell ref="Z39:Z51"/>
    <mergeCell ref="AA39:AA51"/>
    <mergeCell ref="AB39:AB51"/>
    <mergeCell ref="AC39:AC51"/>
    <mergeCell ref="AD39:AD51"/>
    <mergeCell ref="S39:S51"/>
    <mergeCell ref="T39:T51"/>
    <mergeCell ref="U39:U51"/>
    <mergeCell ref="V39:V51"/>
    <mergeCell ref="W39:W51"/>
    <mergeCell ref="X39:X51"/>
    <mergeCell ref="P52:P64"/>
    <mergeCell ref="Q52:Q64"/>
    <mergeCell ref="R52:R64"/>
    <mergeCell ref="A52:A64"/>
    <mergeCell ref="E52:E64"/>
    <mergeCell ref="I52:I64"/>
    <mergeCell ref="J52:J64"/>
    <mergeCell ref="K52:K64"/>
    <mergeCell ref="L52:L64"/>
    <mergeCell ref="Y52:Y64"/>
    <mergeCell ref="Z52:Z64"/>
    <mergeCell ref="AA52:AA64"/>
    <mergeCell ref="AB52:AB64"/>
    <mergeCell ref="AC52:AC64"/>
    <mergeCell ref="AD52:AD64"/>
    <mergeCell ref="S52:S64"/>
    <mergeCell ref="T52:T64"/>
    <mergeCell ref="U52:U64"/>
    <mergeCell ref="V52:V64"/>
    <mergeCell ref="W52:W64"/>
    <mergeCell ref="X52:X64"/>
    <mergeCell ref="P65:P77"/>
    <mergeCell ref="Q65:Q77"/>
    <mergeCell ref="R65:R77"/>
    <mergeCell ref="A65:A77"/>
    <mergeCell ref="E65:E77"/>
    <mergeCell ref="I65:I77"/>
    <mergeCell ref="J65:J77"/>
    <mergeCell ref="K65:K77"/>
    <mergeCell ref="L65:L77"/>
    <mergeCell ref="Y65:Y77"/>
    <mergeCell ref="Z65:Z77"/>
    <mergeCell ref="AA65:AA77"/>
    <mergeCell ref="AB65:AB77"/>
    <mergeCell ref="AC65:AC77"/>
    <mergeCell ref="AD65:AD77"/>
    <mergeCell ref="S65:S77"/>
    <mergeCell ref="T65:T77"/>
    <mergeCell ref="U65:U77"/>
    <mergeCell ref="V65:V77"/>
    <mergeCell ref="W65:W77"/>
    <mergeCell ref="X65:X77"/>
    <mergeCell ref="P78:P91"/>
    <mergeCell ref="Q78:Q91"/>
    <mergeCell ref="R78:R91"/>
    <mergeCell ref="O90:O91"/>
    <mergeCell ref="A78:A91"/>
    <mergeCell ref="E78:E91"/>
    <mergeCell ref="I78:I91"/>
    <mergeCell ref="J78:J91"/>
    <mergeCell ref="K78:K91"/>
    <mergeCell ref="L78:L91"/>
    <mergeCell ref="O84:O89"/>
    <mergeCell ref="Y78:Y91"/>
    <mergeCell ref="Z78:Z91"/>
    <mergeCell ref="AA78:AA91"/>
    <mergeCell ref="AB78:AB91"/>
    <mergeCell ref="AC78:AC91"/>
    <mergeCell ref="AD78:AD91"/>
    <mergeCell ref="S78:S91"/>
    <mergeCell ref="T78:T91"/>
    <mergeCell ref="U78:U91"/>
    <mergeCell ref="V78:V91"/>
    <mergeCell ref="W78:W91"/>
    <mergeCell ref="X78:X91"/>
    <mergeCell ref="P92:P108"/>
    <mergeCell ref="Q92:Q108"/>
    <mergeCell ref="R92:R108"/>
    <mergeCell ref="A92:A108"/>
    <mergeCell ref="E92:E108"/>
    <mergeCell ref="I92:I108"/>
    <mergeCell ref="J92:J108"/>
    <mergeCell ref="K92:K108"/>
    <mergeCell ref="L92:L108"/>
    <mergeCell ref="O92:O97"/>
    <mergeCell ref="O98:O103"/>
    <mergeCell ref="O104:O108"/>
    <mergeCell ref="Y92:Y108"/>
    <mergeCell ref="Z92:Z108"/>
    <mergeCell ref="AA92:AA108"/>
    <mergeCell ref="AB92:AB108"/>
    <mergeCell ref="AC92:AC108"/>
    <mergeCell ref="AD92:AD108"/>
    <mergeCell ref="S92:S108"/>
    <mergeCell ref="T92:T108"/>
    <mergeCell ref="U92:U108"/>
    <mergeCell ref="V92:V108"/>
    <mergeCell ref="W92:W108"/>
    <mergeCell ref="X92:X108"/>
    <mergeCell ref="A109:A117"/>
    <mergeCell ref="E109:E117"/>
    <mergeCell ref="I109:I117"/>
    <mergeCell ref="J109:J117"/>
    <mergeCell ref="K109:K117"/>
    <mergeCell ref="L109:L117"/>
    <mergeCell ref="M109:M117"/>
    <mergeCell ref="N109:N117"/>
    <mergeCell ref="O109:O110"/>
    <mergeCell ref="AB109:AB117"/>
    <mergeCell ref="AC109:AC117"/>
    <mergeCell ref="AD109:AD117"/>
    <mergeCell ref="O111:O114"/>
    <mergeCell ref="O115:O117"/>
    <mergeCell ref="V109:V117"/>
    <mergeCell ref="W109:W117"/>
    <mergeCell ref="X109:X117"/>
    <mergeCell ref="Y109:Y117"/>
    <mergeCell ref="Z109:Z117"/>
    <mergeCell ref="AA109:AA117"/>
    <mergeCell ref="P109:P117"/>
    <mergeCell ref="Q109:Q117"/>
    <mergeCell ref="R109:R117"/>
    <mergeCell ref="S109:S117"/>
    <mergeCell ref="T109:T117"/>
    <mergeCell ref="U109:U117"/>
    <mergeCell ref="E123:J123"/>
    <mergeCell ref="O15:O20"/>
    <mergeCell ref="O24:O28"/>
    <mergeCell ref="O34:O38"/>
    <mergeCell ref="O45:O51"/>
    <mergeCell ref="O55:O60"/>
    <mergeCell ref="O61:O64"/>
    <mergeCell ref="O74:O77"/>
    <mergeCell ref="O68:O73"/>
    <mergeCell ref="O78:O83"/>
    <mergeCell ref="M92:M108"/>
    <mergeCell ref="N92:N108"/>
    <mergeCell ref="M78:M91"/>
    <mergeCell ref="N78:N91"/>
    <mergeCell ref="M65:M77"/>
    <mergeCell ref="N65:N77"/>
    <mergeCell ref="O65:O67"/>
    <mergeCell ref="M52:M64"/>
    <mergeCell ref="N52:N64"/>
    <mergeCell ref="O52:O54"/>
    <mergeCell ref="M39:M51"/>
    <mergeCell ref="N39:N51"/>
    <mergeCell ref="O39:O41"/>
    <mergeCell ref="M29:M38"/>
  </mergeCells>
  <pageMargins left="0.7" right="0.7" top="0.75" bottom="0.75" header="0.3" footer="0.3"/>
  <pageSetup orientation="portrait"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DESPL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Jairo Andres Bermudez</dc:creator>
  <cp:lastModifiedBy>Marisela Prada Reyes</cp:lastModifiedBy>
  <dcterms:created xsi:type="dcterms:W3CDTF">2022-06-07T20:01:29Z</dcterms:created>
  <dcterms:modified xsi:type="dcterms:W3CDTF">2022-08-08T23:19:07Z</dcterms:modified>
</cp:coreProperties>
</file>