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ropbox\ALUSA\3 INFORME\2 AGOSTO\"/>
    </mc:Choice>
  </mc:AlternateContent>
  <bookViews>
    <workbookView xWindow="0" yWindow="0" windowWidth="15360" windowHeight="7350" tabRatio="855" activeTab="1"/>
  </bookViews>
  <sheets>
    <sheet name="Hab Economicas" sheetId="16" r:id="rId1"/>
    <sheet name="Evaluación economica" sheetId="17"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5" i="17" l="1"/>
  <c r="A14" i="17" l="1"/>
  <c r="G9" i="16" l="1"/>
  <c r="B15" i="17" s="1"/>
  <c r="B21" i="17" s="1"/>
  <c r="H8" i="16"/>
  <c r="D9" i="16" l="1"/>
  <c r="H9" i="16" s="1"/>
  <c r="F8" i="16" l="1"/>
  <c r="E9" i="16"/>
  <c r="F13" i="17" l="1"/>
  <c r="B14" i="17"/>
  <c r="B20" i="17" l="1"/>
  <c r="F9" i="16"/>
  <c r="C14" i="17" l="1"/>
</calcChain>
</file>

<file path=xl/sharedStrings.xml><?xml version="1.0" encoding="utf-8"?>
<sst xmlns="http://schemas.openxmlformats.org/spreadsheetml/2006/main" count="40" uniqueCount="32">
  <si>
    <t>Item</t>
  </si>
  <si>
    <t>Descripcion</t>
  </si>
  <si>
    <t>Vr. Unitario Promedio
FDL Usaquén</t>
  </si>
  <si>
    <t xml:space="preserve">Vr. Propuesto </t>
  </si>
  <si>
    <t>TOTAL</t>
  </si>
  <si>
    <t>Cumple / No cumple</t>
  </si>
  <si>
    <t>Cantidad Total</t>
  </si>
  <si>
    <t>OBJETO:</t>
  </si>
  <si>
    <t>ELABORADO POR:</t>
  </si>
  <si>
    <t>EVALUCIÓN ECONOMICA</t>
  </si>
  <si>
    <t>Fecha de publicación del acto administrativo de adjudicación</t>
  </si>
  <si>
    <t>Día habil anterior</t>
  </si>
  <si>
    <t>TRM</t>
  </si>
  <si>
    <t>Metodo de evaluación</t>
  </si>
  <si>
    <t>Media aritmetica</t>
  </si>
  <si>
    <t>Puntaje</t>
  </si>
  <si>
    <t>Ponderación oferta economica</t>
  </si>
  <si>
    <t>Proponente</t>
  </si>
  <si>
    <t>Valor oferta economica</t>
  </si>
  <si>
    <t>FONDO DE DESARROLLO LOCAL DE USAQUEN</t>
  </si>
  <si>
    <t>PONDERACIÓN OFERTA ECONOMICA</t>
  </si>
  <si>
    <t>CARLOS ANDRES FAJARDO LANZA</t>
  </si>
  <si>
    <t>GESTOR PLANEACIÓN</t>
  </si>
  <si>
    <t>VALOR MAS ALTO</t>
  </si>
  <si>
    <t>INMERTEX S.A.S</t>
  </si>
  <si>
    <t>La estación deberá tener tecnología que incluya HARDWARE Y SOFTWARE basado en plataformas web, que permitan trabajar con aplicaciones para diferentes sistemas operativos, (portal de transparencia) para reflejar información contabilizada por los contenedores, personalizable. Panel de administración para gestionar de forma fácil usuarios, incentivos, localización y telemetría de los contenedores de reciclaje. El contenedor puede mostrar incentivos (previa instalación de pantallas publicitarias, públicos y privados), eventos y/o derivados de marketing local. Identificación y organización de los envases depositados en el contenedor así como estadísticas sobre reciclaje. INCLUYE GARANTÍA POR 12 MESES</t>
  </si>
  <si>
    <t>EXPREASEO S.A.S</t>
  </si>
  <si>
    <t>ADQUISICIÓN DE UNA ESTACIÒN INTELIGENTE PARA RESIDUOS APROVECHABLES-RECICLABLES”</t>
  </si>
  <si>
    <t>PROCESO No.  FDLUSA-SAMC-009-2022</t>
  </si>
  <si>
    <t>4,307.09</t>
  </si>
  <si>
    <t xml:space="preserve">Media Aritmética </t>
  </si>
  <si>
    <t xml:space="preserve">OFERTAS PRESENTADAS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</si>
</sst>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2" formatCode="_-&quot;$&quot;\ * #,##0_-;\-&quot;$&quot;\ * #,##0_-;_-&quot;$&quot;\ * &quot;-&quot;_-;_-@_-"/>
    <numFmt numFmtId="164" formatCode="_-* #,##0.00\ &quot;€&quot;_-;\-* #,##0.00\ &quot;€&quot;_-;_-* &quot;-&quot;??\ &quot;€&quot;_-;_-@_-"/>
    <numFmt numFmtId="165" formatCode="_-* #,##0.00\ &quot;Pts&quot;_-;\-* #,##0.00\ &quot;Pts&quot;_-;_-* &quot;-&quot;??\ &quot;Pts&quot;_-;_-@_-"/>
    <numFmt numFmtId="166" formatCode="_-&quot;$&quot;\ * #,##0_-;\-&quot;$&quot;\ * #,##0_-;_-&quot;$&quot;\ * &quot;-&quot;??_-;_-@_-"/>
    <numFmt numFmtId="167" formatCode="&quot;$&quot;#,##0"/>
    <numFmt numFmtId="168" formatCode="[$$-240A]#,##0"/>
    <numFmt numFmtId="169" formatCode="#,##0_ ;\-#,##0\ "/>
    <numFmt numFmtId="170" formatCode="#,##0.0_ ;\-#,##0.0\ "/>
    <numFmt numFmtId="171" formatCode="0.0"/>
  </numFmts>
  <fonts count="17" x14ac:knownFonts="1">
    <font>
      <sz val="10"/>
      <name val="Arial"/>
      <family val="2"/>
    </font>
    <font>
      <sz val="10"/>
      <name val="Arial"/>
      <family val="2"/>
    </font>
    <font>
      <b/>
      <sz val="12"/>
      <name val="Arial"/>
      <family val="2"/>
    </font>
    <font>
      <sz val="12"/>
      <color rgb="FFFF0000"/>
      <name val="Calibri"/>
      <family val="2"/>
      <scheme val="minor"/>
    </font>
    <font>
      <sz val="12"/>
      <name val="Calibri"/>
      <family val="2"/>
      <scheme val="minor"/>
    </font>
    <font>
      <b/>
      <sz val="12"/>
      <color rgb="FF000000"/>
      <name val="Calibri"/>
      <family val="2"/>
      <scheme val="minor"/>
    </font>
    <font>
      <b/>
      <sz val="12"/>
      <name val="Calibri"/>
      <family val="2"/>
      <scheme val="minor"/>
    </font>
    <font>
      <b/>
      <sz val="12"/>
      <color rgb="FFFF0000"/>
      <name val="Calibri"/>
      <family val="2"/>
      <scheme val="minor"/>
    </font>
    <font>
      <sz val="10"/>
      <name val="Calibri"/>
      <family val="2"/>
      <scheme val="minor"/>
    </font>
    <font>
      <b/>
      <sz val="14"/>
      <color indexed="10"/>
      <name val="Calibri"/>
      <family val="2"/>
      <scheme val="minor"/>
    </font>
    <font>
      <b/>
      <sz val="14"/>
      <name val="Calibri"/>
      <family val="2"/>
      <scheme val="minor"/>
    </font>
    <font>
      <sz val="11"/>
      <name val="Calibri"/>
      <family val="2"/>
      <scheme val="minor"/>
    </font>
    <font>
      <sz val="12"/>
      <color theme="1"/>
      <name val="Calibri"/>
      <family val="2"/>
      <scheme val="minor"/>
    </font>
    <font>
      <b/>
      <sz val="11"/>
      <name val="Calibri"/>
      <family val="2"/>
      <scheme val="minor"/>
    </font>
    <font>
      <sz val="14"/>
      <name val="Calibri"/>
      <family val="2"/>
      <scheme val="minor"/>
    </font>
    <font>
      <b/>
      <sz val="10"/>
      <name val="Arial"/>
      <family val="2"/>
    </font>
    <font>
      <sz val="11"/>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42" fontId="1" fillId="0" borderId="0" applyFont="0" applyFill="0" applyBorder="0" applyAlignment="0" applyProtection="0"/>
    <xf numFmtId="165" fontId="1" fillId="0" borderId="0" applyFont="0" applyFill="0" applyBorder="0" applyAlignment="0" applyProtection="0"/>
    <xf numFmtId="0" fontId="1" fillId="0" borderId="0"/>
    <xf numFmtId="164" fontId="1" fillId="0" borderId="0" applyFont="0" applyFill="0" applyBorder="0" applyAlignment="0" applyProtection="0"/>
  </cellStyleXfs>
  <cellXfs count="72">
    <xf numFmtId="0" fontId="0" fillId="0" borderId="0" xfId="0"/>
    <xf numFmtId="0" fontId="6" fillId="3" borderId="1" xfId="3" applyFont="1" applyFill="1" applyBorder="1" applyAlignment="1">
      <alignment horizontal="center" vertical="center" wrapText="1"/>
    </xf>
    <xf numFmtId="0" fontId="7" fillId="3" borderId="1" xfId="3" applyFont="1" applyFill="1" applyBorder="1" applyAlignment="1">
      <alignment horizontal="center" vertical="center" wrapText="1"/>
    </xf>
    <xf numFmtId="0" fontId="4" fillId="0" borderId="0" xfId="0" applyFont="1" applyAlignment="1">
      <alignment vertical="center"/>
    </xf>
    <xf numFmtId="0" fontId="6" fillId="0" borderId="0" xfId="0" applyFont="1" applyAlignment="1">
      <alignment vertical="center"/>
    </xf>
    <xf numFmtId="0" fontId="8" fillId="0" borderId="0" xfId="0" applyFont="1"/>
    <xf numFmtId="0" fontId="9" fillId="0" borderId="0" xfId="0" applyFont="1" applyAlignment="1"/>
    <xf numFmtId="0" fontId="10" fillId="0" borderId="0" xfId="0" applyFont="1" applyAlignment="1"/>
    <xf numFmtId="0" fontId="11" fillId="0" borderId="0" xfId="0" applyFont="1" applyAlignment="1">
      <alignment horizontal="left"/>
    </xf>
    <xf numFmtId="0" fontId="11" fillId="0" borderId="0" xfId="0" applyFont="1" applyAlignment="1">
      <alignment horizontal="left" vertical="center" wrapText="1"/>
    </xf>
    <xf numFmtId="0" fontId="4" fillId="3" borderId="1" xfId="3" applyFont="1" applyFill="1" applyBorder="1" applyAlignment="1">
      <alignment horizontal="left" vertical="center" wrapText="1"/>
    </xf>
    <xf numFmtId="0" fontId="9" fillId="0" borderId="0" xfId="0" applyFont="1" applyAlignment="1">
      <alignment vertical="center"/>
    </xf>
    <xf numFmtId="0" fontId="4" fillId="0" borderId="1" xfId="1" applyNumberFormat="1" applyFont="1" applyBorder="1" applyAlignment="1">
      <alignment horizontal="center" vertical="center" wrapText="1"/>
    </xf>
    <xf numFmtId="0" fontId="4" fillId="0" borderId="0" xfId="0" applyFont="1" applyAlignment="1">
      <alignment horizontal="center" vertical="center"/>
    </xf>
    <xf numFmtId="0" fontId="14" fillId="0" borderId="0" xfId="0" applyFont="1" applyAlignment="1">
      <alignment horizontal="center"/>
    </xf>
    <xf numFmtId="0" fontId="6" fillId="3" borderId="0" xfId="3" applyFont="1" applyFill="1" applyBorder="1" applyAlignment="1">
      <alignment horizontal="center" vertical="center" wrapText="1"/>
    </xf>
    <xf numFmtId="42" fontId="4" fillId="0" borderId="0" xfId="1" applyFont="1" applyBorder="1" applyAlignment="1">
      <alignment horizontal="center" vertical="center" wrapText="1"/>
    </xf>
    <xf numFmtId="42" fontId="6" fillId="0" borderId="0" xfId="0" applyNumberFormat="1" applyFont="1" applyFill="1" applyBorder="1" applyAlignment="1">
      <alignment vertical="center"/>
    </xf>
    <xf numFmtId="166" fontId="12" fillId="0" borderId="0" xfId="0" applyNumberFormat="1" applyFont="1" applyFill="1" applyBorder="1" applyAlignment="1">
      <alignment horizontal="center" vertical="center"/>
    </xf>
    <xf numFmtId="14" fontId="0" fillId="0" borderId="0" xfId="0" applyNumberFormat="1"/>
    <xf numFmtId="0" fontId="0" fillId="0" borderId="0" xfId="0" applyAlignment="1">
      <alignment wrapText="1"/>
    </xf>
    <xf numFmtId="14" fontId="0" fillId="0" borderId="0" xfId="0" applyNumberFormat="1" applyAlignment="1">
      <alignment vertical="center"/>
    </xf>
    <xf numFmtId="42" fontId="0" fillId="0" borderId="0" xfId="0" applyNumberFormat="1"/>
    <xf numFmtId="0" fontId="15" fillId="0" borderId="0" xfId="0" applyFont="1" applyAlignment="1">
      <alignment horizontal="center" vertical="center" wrapText="1"/>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0" fillId="0" borderId="1" xfId="0" applyBorder="1"/>
    <xf numFmtId="0" fontId="14" fillId="0" borderId="0" xfId="0" applyFont="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horizontal="center" vertical="center"/>
    </xf>
    <xf numFmtId="167" fontId="16" fillId="0" borderId="1" xfId="4" applyNumberFormat="1" applyFont="1" applyBorder="1" applyAlignment="1">
      <alignment horizontal="center" vertical="center"/>
    </xf>
    <xf numFmtId="168" fontId="3" fillId="2" borderId="1" xfId="0" applyNumberFormat="1" applyFont="1" applyFill="1" applyBorder="1" applyAlignment="1">
      <alignment horizontal="center" vertical="center"/>
    </xf>
    <xf numFmtId="0" fontId="3" fillId="0" borderId="0" xfId="0" applyFont="1" applyAlignment="1">
      <alignment horizontal="center" vertical="center"/>
    </xf>
    <xf numFmtId="0" fontId="8" fillId="0" borderId="0" xfId="0" applyFont="1" applyAlignment="1">
      <alignment horizontal="center"/>
    </xf>
    <xf numFmtId="0" fontId="9" fillId="0" borderId="0" xfId="0" applyFont="1" applyAlignment="1">
      <alignment horizontal="center" vertical="center"/>
    </xf>
    <xf numFmtId="168" fontId="7" fillId="4" borderId="1" xfId="3" applyNumberFormat="1" applyFont="1" applyFill="1" applyBorder="1" applyAlignment="1">
      <alignment horizontal="center" vertical="center" wrapText="1"/>
    </xf>
    <xf numFmtId="0" fontId="4" fillId="0" borderId="0" xfId="0" applyFont="1" applyAlignment="1">
      <alignment horizontal="center" vertical="center"/>
    </xf>
    <xf numFmtId="0" fontId="0" fillId="0" borderId="0" xfId="0" applyAlignment="1">
      <alignment horizontal="right"/>
    </xf>
    <xf numFmtId="0" fontId="6" fillId="0" borderId="0" xfId="0" applyFont="1" applyFill="1" applyBorder="1" applyAlignment="1">
      <alignment horizontal="center" vertical="center" wrapText="1"/>
    </xf>
    <xf numFmtId="0" fontId="4" fillId="0" borderId="0" xfId="0" applyFont="1" applyBorder="1" applyAlignment="1">
      <alignment horizontal="center" vertical="center"/>
    </xf>
    <xf numFmtId="0" fontId="5" fillId="0" borderId="9"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2" xfId="0" applyFont="1" applyBorder="1" applyAlignment="1">
      <alignment horizontal="center"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2" xfId="0" applyFont="1" applyBorder="1" applyAlignment="1">
      <alignment horizontal="left" vertical="center" wrapText="1"/>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 xfId="0" applyFont="1" applyFill="1" applyBorder="1" applyAlignment="1">
      <alignment horizontal="center" vertical="center"/>
    </xf>
    <xf numFmtId="0" fontId="2" fillId="0" borderId="6" xfId="3" applyFont="1" applyBorder="1" applyAlignment="1">
      <alignment horizontal="center" vertical="center" wrapText="1"/>
    </xf>
    <xf numFmtId="0" fontId="2" fillId="0" borderId="0" xfId="3"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6" fillId="0" borderId="6" xfId="0" applyFont="1" applyBorder="1" applyAlignment="1">
      <alignment horizontal="center" vertical="center" wrapText="1"/>
    </xf>
    <xf numFmtId="0" fontId="6" fillId="0" borderId="0"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xf>
    <xf numFmtId="0" fontId="2" fillId="0" borderId="0" xfId="0" applyFont="1" applyAlignment="1">
      <alignment horizontal="center"/>
    </xf>
    <xf numFmtId="0" fontId="15" fillId="0" borderId="3" xfId="0" applyFont="1" applyBorder="1" applyAlignment="1">
      <alignment horizontal="center"/>
    </xf>
    <xf numFmtId="170" fontId="0" fillId="0" borderId="0" xfId="0" applyNumberFormat="1" applyAlignment="1">
      <alignment horizontal="center" vertical="center"/>
    </xf>
    <xf numFmtId="171" fontId="0" fillId="0" borderId="0" xfId="0" applyNumberFormat="1" applyAlignment="1">
      <alignment horizontal="center" vertical="center"/>
    </xf>
    <xf numFmtId="1" fontId="0" fillId="0" borderId="1" xfId="0" applyNumberFormat="1" applyBorder="1" applyAlignment="1">
      <alignment horizontal="center" vertical="center"/>
    </xf>
    <xf numFmtId="169" fontId="0" fillId="0" borderId="1" xfId="0" applyNumberFormat="1" applyBorder="1" applyAlignment="1">
      <alignment horizontal="center" vertical="center"/>
    </xf>
  </cellXfs>
  <cellStyles count="5">
    <cellStyle name="Moneda" xfId="4" builtinId="4"/>
    <cellStyle name="Moneda [0]" xfId="1" builtinId="7"/>
    <cellStyle name="Moneda 2" xfId="2"/>
    <cellStyle name="Normal" xfId="0" builtinId="0"/>
    <cellStyle name="Normal_ANEXO4"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1248834</xdr:colOff>
      <xdr:row>11</xdr:row>
      <xdr:rowOff>42333</xdr:rowOff>
    </xdr:from>
    <xdr:to>
      <xdr:col>5</xdr:col>
      <xdr:colOff>286280</xdr:colOff>
      <xdr:row>16</xdr:row>
      <xdr:rowOff>27210</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78501" y="10689166"/>
          <a:ext cx="2180696" cy="9902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1095375</xdr:colOff>
      <xdr:row>23</xdr:row>
      <xdr:rowOff>104775</xdr:rowOff>
    </xdr:from>
    <xdr:to>
      <xdr:col>1</xdr:col>
      <xdr:colOff>904346</xdr:colOff>
      <xdr:row>28</xdr:row>
      <xdr:rowOff>94942</xdr:rowOff>
    </xdr:to>
    <xdr:pic>
      <xdr:nvPicPr>
        <xdr:cNvPr id="4" name="Imagen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95375" y="4429125"/>
          <a:ext cx="2180696" cy="99029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2:P20"/>
  <sheetViews>
    <sheetView zoomScale="90" zoomScaleNormal="90" workbookViewId="0">
      <selection activeCell="G8" sqref="G8"/>
    </sheetView>
  </sheetViews>
  <sheetFormatPr baseColWidth="10" defaultColWidth="11.42578125" defaultRowHeight="15.75" x14ac:dyDescent="0.2"/>
  <cols>
    <col min="1" max="1" width="6.42578125" style="3" customWidth="1"/>
    <col min="2" max="2" width="40.42578125" style="9" customWidth="1"/>
    <col min="3" max="3" width="21" style="3" customWidth="1"/>
    <col min="4" max="4" width="22.5703125" style="33" customWidth="1"/>
    <col min="5" max="5" width="24.5703125" style="3" customWidth="1"/>
    <col min="6" max="6" width="25" style="3" customWidth="1"/>
    <col min="7" max="7" width="24.5703125" style="3" customWidth="1"/>
    <col min="8" max="8" width="25" style="3" customWidth="1"/>
    <col min="9" max="9" width="17.7109375" style="3" customWidth="1"/>
    <col min="10" max="10" width="15.140625" style="3" customWidth="1"/>
    <col min="11" max="11" width="18.7109375" style="3" customWidth="1"/>
    <col min="12" max="12" width="21.28515625" style="3" customWidth="1"/>
    <col min="13" max="13" width="18.28515625" style="3" customWidth="1"/>
    <col min="14" max="14" width="11.42578125" style="3"/>
    <col min="15" max="15" width="18.7109375" style="3" customWidth="1"/>
    <col min="16" max="16" width="14.85546875" style="3" customWidth="1"/>
    <col min="17" max="16384" width="11.42578125" style="3"/>
  </cols>
  <sheetData>
    <row r="2" spans="1:16" ht="15.75" customHeight="1" x14ac:dyDescent="0.2">
      <c r="A2" s="51" t="s">
        <v>28</v>
      </c>
      <c r="B2" s="52"/>
      <c r="C2" s="52"/>
      <c r="D2" s="52"/>
      <c r="E2" s="52"/>
      <c r="F2" s="52"/>
    </row>
    <row r="3" spans="1:16" x14ac:dyDescent="0.2">
      <c r="A3" s="51"/>
      <c r="B3" s="52"/>
      <c r="C3" s="52"/>
      <c r="D3" s="52"/>
      <c r="E3" s="52"/>
      <c r="F3" s="52"/>
    </row>
    <row r="4" spans="1:16" ht="15.75" customHeight="1" x14ac:dyDescent="0.2">
      <c r="A4" s="53" t="s">
        <v>7</v>
      </c>
      <c r="B4" s="54"/>
      <c r="C4" s="60" t="s">
        <v>27</v>
      </c>
      <c r="D4" s="61"/>
      <c r="E4" s="61"/>
      <c r="F4" s="61"/>
      <c r="G4" s="61"/>
    </row>
    <row r="5" spans="1:16" ht="60.75" customHeight="1" x14ac:dyDescent="0.2">
      <c r="A5" s="55"/>
      <c r="B5" s="56"/>
      <c r="C5" s="62"/>
      <c r="D5" s="63"/>
      <c r="E5" s="63"/>
      <c r="F5" s="63"/>
      <c r="G5" s="63"/>
    </row>
    <row r="6" spans="1:16" ht="51.75" customHeight="1" x14ac:dyDescent="0.2">
      <c r="A6" s="57"/>
      <c r="B6" s="58"/>
      <c r="C6" s="58"/>
      <c r="D6" s="59"/>
      <c r="E6" s="41" t="s">
        <v>24</v>
      </c>
      <c r="F6" s="42"/>
      <c r="G6" s="41" t="s">
        <v>26</v>
      </c>
      <c r="H6" s="42"/>
      <c r="I6" s="39"/>
      <c r="J6" s="39"/>
      <c r="K6" s="39"/>
      <c r="L6" s="39"/>
      <c r="M6" s="39"/>
      <c r="N6" s="39"/>
      <c r="O6" s="39"/>
      <c r="P6" s="39"/>
    </row>
    <row r="7" spans="1:16" ht="69" customHeight="1" x14ac:dyDescent="0.2">
      <c r="A7" s="1" t="s">
        <v>0</v>
      </c>
      <c r="B7" s="10" t="s">
        <v>1</v>
      </c>
      <c r="C7" s="1" t="s">
        <v>6</v>
      </c>
      <c r="D7" s="2" t="s">
        <v>2</v>
      </c>
      <c r="E7" s="1" t="s">
        <v>3</v>
      </c>
      <c r="F7" s="1" t="s">
        <v>5</v>
      </c>
      <c r="G7" s="1" t="s">
        <v>3</v>
      </c>
      <c r="H7" s="1" t="s">
        <v>5</v>
      </c>
      <c r="I7" s="15"/>
      <c r="J7" s="15"/>
      <c r="K7" s="15"/>
      <c r="L7" s="15"/>
      <c r="M7" s="15"/>
      <c r="N7" s="15"/>
      <c r="O7" s="15"/>
      <c r="P7" s="15"/>
    </row>
    <row r="8" spans="1:16" ht="289.5" customHeight="1" x14ac:dyDescent="0.2">
      <c r="A8" s="1">
        <v>1</v>
      </c>
      <c r="B8" s="29" t="s">
        <v>25</v>
      </c>
      <c r="C8" s="30">
        <v>1</v>
      </c>
      <c r="D8" s="36">
        <v>125074950</v>
      </c>
      <c r="E8" s="31">
        <v>122898646</v>
      </c>
      <c r="F8" s="12" t="str">
        <f t="shared" ref="F8" si="0">IF(E8&lt;=D8,"CUMPLE","NO CUMPLE")</f>
        <v>CUMPLE</v>
      </c>
      <c r="G8" s="31">
        <v>125074950</v>
      </c>
      <c r="H8" s="12" t="str">
        <f>IF(G8&lt;=D8,"CUMPLE","NO CUMPLE")</f>
        <v>CUMPLE</v>
      </c>
      <c r="I8" s="15"/>
      <c r="J8" s="15"/>
      <c r="K8" s="15"/>
      <c r="L8" s="15"/>
      <c r="M8" s="15"/>
      <c r="N8" s="15"/>
      <c r="O8" s="15"/>
      <c r="P8" s="15"/>
    </row>
    <row r="9" spans="1:16" s="4" customFormat="1" x14ac:dyDescent="0.2">
      <c r="A9" s="48" t="s">
        <v>4</v>
      </c>
      <c r="B9" s="49"/>
      <c r="C9" s="50"/>
      <c r="D9" s="32">
        <f>SUM(D8:D8)</f>
        <v>125074950</v>
      </c>
      <c r="E9" s="31">
        <f>SUM(E8:E8)</f>
        <v>122898646</v>
      </c>
      <c r="F9" s="12" t="str">
        <f>IF(E9&lt;=D9,"CUMPLE","NO CUMPLE")</f>
        <v>CUMPLE</v>
      </c>
      <c r="G9" s="31">
        <f>SUM(G8:G8)</f>
        <v>125074950</v>
      </c>
      <c r="H9" s="12" t="str">
        <f t="shared" ref="H9" si="1">IF(G9&lt;=D9,"CUMPLE","NO CUMPLE")</f>
        <v>CUMPLE</v>
      </c>
      <c r="I9" s="17"/>
      <c r="J9" s="16"/>
      <c r="K9" s="17"/>
      <c r="L9" s="16"/>
      <c r="M9" s="17"/>
      <c r="N9" s="16"/>
      <c r="O9" s="17"/>
      <c r="P9" s="16"/>
    </row>
    <row r="10" spans="1:16" ht="75.75" customHeight="1" x14ac:dyDescent="0.2">
      <c r="A10" s="45"/>
      <c r="B10" s="46"/>
      <c r="C10" s="46"/>
      <c r="D10" s="47"/>
      <c r="E10" s="43"/>
      <c r="F10" s="44"/>
      <c r="G10" s="43"/>
      <c r="H10" s="44"/>
      <c r="I10" s="40"/>
      <c r="J10" s="40"/>
      <c r="K10" s="40"/>
      <c r="L10" s="40"/>
      <c r="M10" s="40"/>
      <c r="N10" s="40"/>
      <c r="O10" s="40"/>
      <c r="P10" s="40"/>
    </row>
    <row r="15" spans="1:16" x14ac:dyDescent="0.2">
      <c r="F15" s="18"/>
      <c r="H15" s="18"/>
    </row>
    <row r="16" spans="1:16" x14ac:dyDescent="0.2">
      <c r="E16" s="13" t="s">
        <v>8</v>
      </c>
      <c r="G16" s="37"/>
    </row>
    <row r="17" spans="1:8" ht="18.75" x14ac:dyDescent="0.25">
      <c r="A17" s="5"/>
      <c r="B17" s="8"/>
      <c r="C17" s="5"/>
      <c r="D17" s="34"/>
      <c r="E17" s="28" t="s">
        <v>21</v>
      </c>
      <c r="G17" s="28"/>
    </row>
    <row r="18" spans="1:8" ht="18.75" x14ac:dyDescent="0.3">
      <c r="A18" s="11"/>
      <c r="B18" s="11"/>
      <c r="C18" s="11"/>
      <c r="D18" s="35"/>
      <c r="E18" s="14" t="s">
        <v>22</v>
      </c>
      <c r="F18" s="6"/>
      <c r="G18" s="14"/>
      <c r="H18" s="6"/>
    </row>
    <row r="19" spans="1:8" ht="18.75" x14ac:dyDescent="0.3">
      <c r="A19" s="11"/>
      <c r="B19" s="11"/>
      <c r="C19" s="11"/>
      <c r="D19" s="35"/>
      <c r="E19" s="7"/>
      <c r="F19" s="7"/>
      <c r="G19" s="7"/>
      <c r="H19" s="7"/>
    </row>
    <row r="20" spans="1:8" ht="18.75" customHeight="1" x14ac:dyDescent="0.3">
      <c r="A20" s="11"/>
      <c r="B20" s="11"/>
      <c r="C20" s="11"/>
      <c r="D20" s="35"/>
      <c r="E20" s="7"/>
      <c r="F20" s="7"/>
      <c r="G20" s="7"/>
      <c r="H20" s="7"/>
    </row>
  </sheetData>
  <mergeCells count="18">
    <mergeCell ref="A2:F3"/>
    <mergeCell ref="A4:B5"/>
    <mergeCell ref="E6:F6"/>
    <mergeCell ref="A6:D6"/>
    <mergeCell ref="C4:G5"/>
    <mergeCell ref="E10:F10"/>
    <mergeCell ref="A10:D10"/>
    <mergeCell ref="A9:C9"/>
    <mergeCell ref="M6:N6"/>
    <mergeCell ref="M10:N10"/>
    <mergeCell ref="O6:P6"/>
    <mergeCell ref="O10:P10"/>
    <mergeCell ref="G6:H6"/>
    <mergeCell ref="G10:H10"/>
    <mergeCell ref="I6:J6"/>
    <mergeCell ref="I10:J10"/>
    <mergeCell ref="K6:L6"/>
    <mergeCell ref="K10:L10"/>
  </mergeCells>
  <printOptions horizontalCentered="1"/>
  <pageMargins left="0.70866141732283472" right="0.70866141732283472" top="0.74803149606299213" bottom="0.74803149606299213" header="0.31496062992125984" footer="0.31496062992125984"/>
  <pageSetup scale="28" orientation="landscape" r:id="rId1"/>
  <headerFooter>
    <oddFooter>&amp;L&amp;9Archivo: &amp;F</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abSelected="1" zoomScale="90" zoomScaleNormal="90" workbookViewId="0">
      <selection activeCell="A3" sqref="A3:H3"/>
    </sheetView>
  </sheetViews>
  <sheetFormatPr baseColWidth="10" defaultRowHeight="12.75" x14ac:dyDescent="0.2"/>
  <cols>
    <col min="1" max="1" width="35.5703125" customWidth="1"/>
    <col min="2" max="2" width="20.42578125" customWidth="1"/>
    <col min="3" max="3" width="12.85546875" bestFit="1" customWidth="1"/>
    <col min="5" max="5" width="27.42578125" customWidth="1"/>
    <col min="6" max="6" width="20.85546875" customWidth="1"/>
    <col min="7" max="7" width="26.42578125" bestFit="1" customWidth="1"/>
    <col min="8" max="8" width="23.140625" customWidth="1"/>
  </cols>
  <sheetData>
    <row r="1" spans="1:8" ht="15.75" x14ac:dyDescent="0.25">
      <c r="A1" s="66" t="s">
        <v>19</v>
      </c>
      <c r="B1" s="66"/>
      <c r="C1" s="66"/>
      <c r="D1" s="66"/>
      <c r="E1" s="66"/>
      <c r="F1" s="66"/>
      <c r="G1" s="66"/>
      <c r="H1" s="66"/>
    </row>
    <row r="2" spans="1:8" ht="15.75" x14ac:dyDescent="0.25">
      <c r="A2" s="66" t="s">
        <v>9</v>
      </c>
      <c r="B2" s="66"/>
      <c r="C2" s="66"/>
      <c r="D2" s="66"/>
      <c r="E2" s="66"/>
      <c r="F2" s="66"/>
      <c r="G2" s="66"/>
      <c r="H2" s="66"/>
    </row>
    <row r="3" spans="1:8" ht="15.75" x14ac:dyDescent="0.25">
      <c r="A3" s="66" t="s">
        <v>28</v>
      </c>
      <c r="B3" s="66"/>
      <c r="C3" s="66"/>
      <c r="D3" s="66"/>
      <c r="E3" s="66"/>
      <c r="F3" s="66"/>
      <c r="G3" s="66"/>
      <c r="H3" s="66"/>
    </row>
    <row r="5" spans="1:8" ht="25.5" x14ac:dyDescent="0.2">
      <c r="A5" s="20" t="s">
        <v>10</v>
      </c>
      <c r="B5" s="21">
        <v>44783</v>
      </c>
    </row>
    <row r="7" spans="1:8" x14ac:dyDescent="0.2">
      <c r="A7" t="s">
        <v>11</v>
      </c>
      <c r="B7" s="19">
        <v>44782</v>
      </c>
    </row>
    <row r="8" spans="1:8" x14ac:dyDescent="0.2">
      <c r="A8" t="s">
        <v>12</v>
      </c>
      <c r="B8" s="38" t="s">
        <v>29</v>
      </c>
    </row>
    <row r="10" spans="1:8" x14ac:dyDescent="0.2">
      <c r="A10" t="s">
        <v>13</v>
      </c>
      <c r="B10" t="s">
        <v>30</v>
      </c>
    </row>
    <row r="12" spans="1:8" x14ac:dyDescent="0.2">
      <c r="E12" s="67" t="s">
        <v>20</v>
      </c>
      <c r="F12" s="67"/>
    </row>
    <row r="13" spans="1:8" s="24" customFormat="1" ht="25.5" x14ac:dyDescent="0.2">
      <c r="A13" s="24" t="s">
        <v>17</v>
      </c>
      <c r="B13" s="23" t="s">
        <v>18</v>
      </c>
      <c r="C13" s="24" t="s">
        <v>15</v>
      </c>
      <c r="E13" s="25"/>
      <c r="F13" s="26" t="str">
        <f>A14</f>
        <v>INMERTEX S.A.S</v>
      </c>
      <c r="G13" s="25" t="s">
        <v>26</v>
      </c>
    </row>
    <row r="14" spans="1:8" x14ac:dyDescent="0.2">
      <c r="A14" t="str">
        <f>'Hab Economicas'!E6</f>
        <v>INMERTEX S.A.S</v>
      </c>
      <c r="B14" s="22">
        <f>'Hab Economicas'!E9</f>
        <v>122898646</v>
      </c>
      <c r="C14" s="69">
        <f>70*(1-((B20-B14)/B20))</f>
        <v>69.385655237261631</v>
      </c>
      <c r="E14" s="27" t="s">
        <v>16</v>
      </c>
      <c r="F14" s="70">
        <v>70</v>
      </c>
      <c r="G14" s="71">
        <v>69</v>
      </c>
    </row>
    <row r="15" spans="1:8" x14ac:dyDescent="0.2">
      <c r="A15" t="s">
        <v>26</v>
      </c>
      <c r="B15" s="22">
        <f>'Hab Economicas'!G9</f>
        <v>125074950</v>
      </c>
      <c r="C15" s="68">
        <f>70*(1-2*((ABS(B20-B15))/B20))</f>
        <v>68.771310474523261</v>
      </c>
    </row>
    <row r="16" spans="1:8" x14ac:dyDescent="0.2">
      <c r="B16" s="22"/>
    </row>
    <row r="17" spans="1:3" x14ac:dyDescent="0.2">
      <c r="B17" s="22"/>
    </row>
    <row r="20" spans="1:3" x14ac:dyDescent="0.2">
      <c r="A20" t="s">
        <v>14</v>
      </c>
      <c r="B20" s="22">
        <f>AVERAGE(B14:B17)</f>
        <v>123986798</v>
      </c>
      <c r="C20" s="22"/>
    </row>
    <row r="21" spans="1:3" x14ac:dyDescent="0.2">
      <c r="A21" t="s">
        <v>23</v>
      </c>
      <c r="B21" s="22">
        <f>B15</f>
        <v>125074950</v>
      </c>
    </row>
    <row r="22" spans="1:3" x14ac:dyDescent="0.2">
      <c r="A22" t="s">
        <v>31</v>
      </c>
      <c r="B22">
        <v>2</v>
      </c>
    </row>
    <row r="24" spans="1:3" ht="15.75" x14ac:dyDescent="0.2">
      <c r="B24" s="3"/>
    </row>
    <row r="25" spans="1:3" ht="15.75" x14ac:dyDescent="0.2">
      <c r="B25" s="3"/>
    </row>
    <row r="26" spans="1:3" ht="15.75" x14ac:dyDescent="0.2">
      <c r="B26" s="3"/>
    </row>
    <row r="27" spans="1:3" ht="15.75" x14ac:dyDescent="0.2">
      <c r="B27" s="3"/>
    </row>
    <row r="28" spans="1:3" ht="15.75" x14ac:dyDescent="0.2">
      <c r="A28" s="64" t="s">
        <v>8</v>
      </c>
      <c r="B28" s="64"/>
      <c r="C28" s="64"/>
    </row>
    <row r="29" spans="1:3" ht="15.75" x14ac:dyDescent="0.2">
      <c r="A29" s="64" t="s">
        <v>21</v>
      </c>
      <c r="B29" s="64"/>
      <c r="C29" s="64"/>
    </row>
    <row r="30" spans="1:3" ht="15.75" x14ac:dyDescent="0.25">
      <c r="A30" s="65" t="s">
        <v>22</v>
      </c>
      <c r="B30" s="65"/>
      <c r="C30" s="65"/>
    </row>
  </sheetData>
  <mergeCells count="7">
    <mergeCell ref="A29:C29"/>
    <mergeCell ref="A30:C30"/>
    <mergeCell ref="A1:H1"/>
    <mergeCell ref="E12:F12"/>
    <mergeCell ref="A2:H2"/>
    <mergeCell ref="A3:H3"/>
    <mergeCell ref="A28:C2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Hab Economicas</vt:lpstr>
      <vt:lpstr>Evaluación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Alberto Cuellar Sanabria</dc:creator>
  <cp:lastModifiedBy>Usuario</cp:lastModifiedBy>
  <cp:lastPrinted>2021-04-09T17:26:35Z</cp:lastPrinted>
  <dcterms:created xsi:type="dcterms:W3CDTF">2017-12-12T17:00:26Z</dcterms:created>
  <dcterms:modified xsi:type="dcterms:W3CDTF">2022-08-10T16:45:35Z</dcterms:modified>
</cp:coreProperties>
</file>