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2\SUBASTA INVERSA\BIENESTAR SOCIAL\ENV-16-30-1089-22 DOTACION CENTRO VIDA\Proyecto de Pliegos\ANALISIS FINANCIERO\"/>
    </mc:Choice>
  </mc:AlternateContent>
  <bookViews>
    <workbookView xWindow="0" yWindow="0" windowWidth="28800" windowHeight="13123" tabRatio="780"/>
  </bookViews>
  <sheets>
    <sheet name="LOTE 06" sheetId="16" r:id="rId1"/>
  </sheets>
  <definedNames>
    <definedName name="_xlnm.Print_Titles" localSheetId="0">'LOTE 06'!$1:$11</definedName>
  </definedNames>
  <calcPr calcId="152511"/>
</workbook>
</file>

<file path=xl/calcChain.xml><?xml version="1.0" encoding="utf-8"?>
<calcChain xmlns="http://schemas.openxmlformats.org/spreadsheetml/2006/main">
  <c r="G17" i="16" l="1"/>
  <c r="H17" i="16" s="1"/>
  <c r="J17" i="16"/>
  <c r="G18" i="16"/>
  <c r="H18" i="16" s="1"/>
  <c r="I18" i="16"/>
  <c r="J18" i="16"/>
  <c r="G19" i="16"/>
  <c r="H19" i="16" s="1"/>
  <c r="J19" i="16"/>
  <c r="G20" i="16"/>
  <c r="I20" i="16" s="1"/>
  <c r="J20" i="16"/>
  <c r="G21" i="16"/>
  <c r="H21" i="16" s="1"/>
  <c r="J21" i="16"/>
  <c r="G22" i="16"/>
  <c r="I22" i="16" s="1"/>
  <c r="J22" i="16"/>
  <c r="G23" i="16"/>
  <c r="I23" i="16" s="1"/>
  <c r="J23" i="16"/>
  <c r="G24" i="16"/>
  <c r="I24" i="16" s="1"/>
  <c r="J24" i="16"/>
  <c r="G25" i="16"/>
  <c r="H25" i="16" s="1"/>
  <c r="J25" i="16"/>
  <c r="G26" i="16"/>
  <c r="H26" i="16" s="1"/>
  <c r="J26" i="16"/>
  <c r="G27" i="16"/>
  <c r="I27" i="16" s="1"/>
  <c r="J27" i="16"/>
  <c r="G28" i="16"/>
  <c r="I28" i="16" s="1"/>
  <c r="J28" i="16"/>
  <c r="G29" i="16"/>
  <c r="H29" i="16" s="1"/>
  <c r="J29" i="16"/>
  <c r="G30" i="16"/>
  <c r="H30" i="16" s="1"/>
  <c r="J30" i="16"/>
  <c r="G31" i="16"/>
  <c r="I31" i="16" s="1"/>
  <c r="J31" i="16"/>
  <c r="G32" i="16"/>
  <c r="I32" i="16" s="1"/>
  <c r="J32" i="16"/>
  <c r="G33" i="16"/>
  <c r="H33" i="16" s="1"/>
  <c r="J33" i="16"/>
  <c r="G34" i="16"/>
  <c r="H34" i="16" s="1"/>
  <c r="J34" i="16"/>
  <c r="H27" i="16" l="1"/>
  <c r="H23" i="16"/>
  <c r="H31" i="16"/>
  <c r="H32" i="16"/>
  <c r="H24" i="16"/>
  <c r="H28" i="16"/>
  <c r="H22" i="16"/>
  <c r="K18" i="16"/>
  <c r="K31" i="16"/>
  <c r="K22" i="16"/>
  <c r="K20" i="16"/>
  <c r="I34" i="16"/>
  <c r="K34" i="16" s="1"/>
  <c r="I30" i="16"/>
  <c r="K30" i="16" s="1"/>
  <c r="I26" i="16"/>
  <c r="K26" i="16" s="1"/>
  <c r="I19" i="16"/>
  <c r="K19" i="16" s="1"/>
  <c r="K32" i="16"/>
  <c r="K28" i="16"/>
  <c r="K24" i="16"/>
  <c r="H20" i="16"/>
  <c r="K27" i="16"/>
  <c r="K23" i="16"/>
  <c r="I33" i="16"/>
  <c r="K33" i="16" s="1"/>
  <c r="I29" i="16"/>
  <c r="K29" i="16" s="1"/>
  <c r="I25" i="16"/>
  <c r="K25" i="16" s="1"/>
  <c r="I21" i="16"/>
  <c r="K21" i="16" s="1"/>
  <c r="I17" i="16"/>
  <c r="K17" i="16" s="1"/>
  <c r="G13" i="16" l="1"/>
  <c r="I13" i="16" s="1"/>
  <c r="J13" i="16"/>
  <c r="G14" i="16"/>
  <c r="H14" i="16" s="1"/>
  <c r="J14" i="16"/>
  <c r="G15" i="16"/>
  <c r="H15" i="16" s="1"/>
  <c r="J15" i="16"/>
  <c r="G16" i="16"/>
  <c r="I16" i="16" s="1"/>
  <c r="J16" i="16"/>
  <c r="H13" i="16"/>
  <c r="J12" i="16"/>
  <c r="G12" i="16"/>
  <c r="I12" i="16" s="1"/>
  <c r="K16" i="16" l="1"/>
  <c r="H16" i="16"/>
  <c r="K13" i="16"/>
  <c r="J35" i="16"/>
  <c r="I14" i="16"/>
  <c r="K14" i="16" s="1"/>
  <c r="I15" i="16"/>
  <c r="K15" i="16" s="1"/>
  <c r="H12" i="16"/>
  <c r="G35" i="16"/>
  <c r="K12" i="16"/>
  <c r="K35" i="16" l="1"/>
  <c r="I35" i="16"/>
  <c r="H35" i="16"/>
</calcChain>
</file>

<file path=xl/sharedStrings.xml><?xml version="1.0" encoding="utf-8"?>
<sst xmlns="http://schemas.openxmlformats.org/spreadsheetml/2006/main" count="89" uniqueCount="67">
  <si>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</si>
  <si>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</si>
  <si>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</si>
  <si>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</si>
  <si>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</si>
  <si>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</si>
  <si>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</si>
  <si>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</si>
  <si>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</si>
  <si>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</si>
  <si>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</si>
  <si>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</si>
  <si>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</si>
  <si>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</si>
  <si>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</si>
  <si>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</si>
  <si>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</si>
  <si>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</si>
  <si>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</si>
  <si>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</si>
  <si>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</si>
  <si>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</si>
  <si>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</si>
  <si>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</si>
  <si>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</si>
  <si>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</si>
  <si>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</si>
  <si>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</si>
  <si>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</si>
  <si>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</si>
  <si>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</si>
  <si>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</si>
  <si>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</si>
  <si>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</si>
  <si>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</si>
  <si>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</si>
  <si>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la invitación publica el cual esta publicada en la página www.contratos.gov.co y en las oficinas de la Direción de Compras del Municipio de Envigado ubicado en laCalle 38A Sur # 43-81</t>
  </si>
  <si>
    <t>UNIDAD</t>
  </si>
  <si>
    <t>ENV-16-30-1089-22</t>
  </si>
  <si>
    <t>Adquisición e instalación de artículos para la dotación del Centro Vida Alto de los Sueños de la Secretaría de Bienestar Social del Municipio de Envigado</t>
  </si>
  <si>
    <r>
      <t xml:space="preserve">DESCRIPCIÓN
</t>
    </r>
    <r>
      <rPr>
        <b/>
        <i/>
        <sz val="11"/>
        <rFont val="Arial Narrow"/>
        <family val="2"/>
      </rPr>
      <t>(Ver detalle en fichas técnicas publicadas por la entidad)</t>
    </r>
  </si>
  <si>
    <t>FORMATO ANEXO
PROPUESTA ECONÓMICA
SELECCIÓN ABREVIADA / SUBASTA INVERSA
LOTE 06</t>
  </si>
  <si>
    <t>Horno industrial combinado con carro</t>
  </si>
  <si>
    <t>Marmita a gas 140LT</t>
  </si>
  <si>
    <t>Autoservicio de 4 a 6 puestos</t>
  </si>
  <si>
    <t>Procesador de vegetales 120V/60/1</t>
  </si>
  <si>
    <t>KIT 8 Discos para procesador de vegetales CL50E ULTRA</t>
  </si>
  <si>
    <t>KIT</t>
  </si>
  <si>
    <t>Pelapapas 220V</t>
  </si>
  <si>
    <t>Licuadora Industrial LI 30</t>
  </si>
  <si>
    <t>Estufa Líneal de 3 puestos</t>
  </si>
  <si>
    <t>Estufa Lineal con un (1) quemador, 600x600x540mm</t>
  </si>
  <si>
    <t>Sistema de extracción</t>
  </si>
  <si>
    <t>Mesa acero inoxidable comedor comunitario 8 puestos, Altura 78 cms x Ancho: 80 cms x Largo 200 cms</t>
  </si>
  <si>
    <t>Sillas comedor comunitario en Polipropileno color negro</t>
  </si>
  <si>
    <t xml:space="preserve">Mesa de acero con pozuelo
Dimensiones mesa: 1000x700x900mm 
Dimensiones pozuelo: 500x500x250mm </t>
  </si>
  <si>
    <t xml:space="preserve">Mesa de acero con pozuelo
Dimensiones mesa: 1750x700x900mm 
Dimensiones pozuelo: 500x500x250mm </t>
  </si>
  <si>
    <t>Mesa de acero 1750cc</t>
  </si>
  <si>
    <t>Mesa de acero 1800cc</t>
  </si>
  <si>
    <t>Mesa de acero 1500cc</t>
  </si>
  <si>
    <t>Base escabiladero para hornos en acero inoxidable</t>
  </si>
  <si>
    <t>Perchero de pared portaescobas Plástico 4 Ganchos</t>
  </si>
  <si>
    <t>Atomizador plástico 1 L</t>
  </si>
  <si>
    <t>Balde plástico, Capacidad de 13 lts</t>
  </si>
  <si>
    <t>Extintor Multiproposito 20 lb ABC</t>
  </si>
  <si>
    <t>Estantería acanalada 4 entrepaños Dimensiones: 1500x700x2000mm</t>
  </si>
  <si>
    <t>PRESUPUESTO OFICIAL
$ 394.689.416
IVA INCLUIDO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</si>
</sst>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4"/>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6">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4">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Border="1" applyAlignment="1">
      <alignment horizontal="left" vertical="center"/>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3" fillId="6" borderId="19" xfId="6" applyNumberFormat="1" applyFont="1" applyFill="1" applyBorder="1" applyAlignment="1">
      <alignment horizontal="center" vertical="center"/>
    </xf>
    <xf numFmtId="0" fontId="7" fillId="0" borderId="20" xfId="0" applyFont="1" applyBorder="1" applyAlignment="1">
      <alignment vertical="center"/>
    </xf>
    <xf numFmtId="0" fontId="15" fillId="8" borderId="1" xfId="6" applyFont="1" applyFill="1" applyBorder="1" applyAlignment="1">
      <alignment horizontal="center" vertical="center" wrapText="1"/>
    </xf>
    <xf numFmtId="1" fontId="15" fillId="8" borderId="1" xfId="6" applyNumberFormat="1" applyFont="1" applyFill="1" applyBorder="1" applyAlignment="1">
      <alignment horizontal="center" vertical="center"/>
    </xf>
    <xf numFmtId="0" fontId="15"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166" fontId="8" fillId="0" borderId="2" xfId="7" applyNumberFormat="1" applyFont="1" applyBorder="1" applyAlignment="1">
      <alignment horizontal="center" vertical="center" wrapText="1"/>
    </xf>
    <xf numFmtId="166" fontId="8" fillId="0" borderId="2" xfId="7" applyNumberFormat="1" applyFont="1" applyBorder="1" applyAlignment="1" applyProtection="1">
      <alignment horizontal="center" vertical="center" wrapText="1"/>
    </xf>
    <xf numFmtId="166" fontId="8" fillId="5" borderId="14" xfId="7" applyNumberFormat="1" applyFont="1" applyFill="1" applyBorder="1" applyAlignment="1">
      <alignment horizontal="center" vertical="center" wrapText="1"/>
    </xf>
    <xf numFmtId="166" fontId="6" fillId="7" borderId="1" xfId="6" applyNumberFormat="1" applyFont="1" applyFill="1" applyBorder="1" applyAlignment="1">
      <alignment horizontal="center" vertical="center"/>
    </xf>
    <xf numFmtId="166" fontId="8" fillId="3" borderId="2" xfId="7" applyNumberFormat="1" applyFont="1" applyFill="1" applyBorder="1" applyAlignment="1" applyProtection="1">
      <alignment horizontal="center" vertical="center" wrapText="1"/>
    </xf>
    <xf numFmtId="0" fontId="12" fillId="2" borderId="2" xfId="7" applyFont="1" applyFill="1" applyAlignment="1">
      <alignment horizontal="left" vertical="center" wrapText="1"/>
    </xf>
    <xf numFmtId="0" fontId="12" fillId="0" borderId="2" xfId="7" applyFont="1" applyAlignment="1">
      <alignment horizontal="center" vertical="center" wrapText="1"/>
    </xf>
    <xf numFmtId="0" fontId="4" fillId="2" borderId="2" xfId="7" applyFont="1" applyFill="1" applyAlignment="1">
      <alignment horizontal="left" vertical="center" wrapText="1"/>
    </xf>
    <xf numFmtId="0" fontId="12" fillId="2" borderId="2" xfId="7" applyFont="1" applyFill="1" applyAlignment="1">
      <alignment horizontal="center" vertical="center" wrapText="1"/>
    </xf>
    <xf numFmtId="0" fontId="8" fillId="0" borderId="25" xfId="7" applyFont="1" applyBorder="1" applyAlignment="1">
      <alignment horizontal="center"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5" xfId="7" applyFont="1" applyFill="1" applyBorder="1" applyAlignment="1">
      <alignment horizontal="left" vertical="center"/>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Border="1" applyAlignment="1">
      <alignment horizontal="center" vertical="center"/>
    </xf>
    <xf numFmtId="0" fontId="8" fillId="4" borderId="13" xfId="7" applyFont="1" applyFill="1" applyBorder="1" applyAlignment="1">
      <alignment horizontal="left" vertical="center"/>
    </xf>
    <xf numFmtId="0" fontId="8" fillId="4" borderId="2" xfId="7" applyFont="1" applyFill="1" applyBorder="1" applyAlignment="1">
      <alignment horizontal="left" vertical="center"/>
    </xf>
    <xf numFmtId="0" fontId="18" fillId="0" borderId="10" xfId="7" applyFont="1" applyBorder="1" applyAlignment="1">
      <alignment horizontal="center" vertical="center" wrapText="1"/>
    </xf>
    <xf numFmtId="0" fontId="18" fillId="0" borderId="2" xfId="7" applyFont="1" applyBorder="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1" fillId="0" borderId="13" xfId="7" applyFont="1" applyBorder="1" applyAlignment="1">
      <alignment horizontal="left" vertical="center"/>
    </xf>
    <xf numFmtId="0" fontId="11" fillId="0" borderId="2" xfId="7" applyFont="1" applyBorder="1" applyAlignment="1">
      <alignment horizontal="left" vertical="center"/>
    </xf>
    <xf numFmtId="0" fontId="8" fillId="3" borderId="13" xfId="7" applyFont="1" applyFill="1" applyBorder="1" applyAlignment="1">
      <alignment horizontal="left" vertical="center"/>
    </xf>
    <xf numFmtId="0" fontId="8" fillId="3" borderId="2" xfId="7" applyFont="1" applyFill="1" applyBorder="1" applyAlignment="1">
      <alignment horizontal="left" vertical="center"/>
    </xf>
    <xf numFmtId="0" fontId="11" fillId="3" borderId="13" xfId="7" applyFont="1" applyFill="1" applyBorder="1" applyAlignment="1">
      <alignment horizontal="left" vertical="center"/>
    </xf>
    <xf numFmtId="0" fontId="11" fillId="3" borderId="2" xfId="7" applyFont="1" applyFill="1" applyBorder="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Border="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4" xfId="7" applyFont="1" applyFill="1" applyBorder="1" applyAlignment="1">
      <alignment horizontal="left" vertical="center" wrapText="1"/>
    </xf>
    <xf numFmtId="0" fontId="8" fillId="3" borderId="17" xfId="7" applyFont="1" applyFill="1" applyBorder="1" applyAlignment="1">
      <alignment horizontal="left" vertical="center"/>
    </xf>
    <xf numFmtId="0" fontId="15" fillId="8" borderId="1" xfId="6" applyFont="1" applyFill="1" applyBorder="1" applyAlignment="1">
      <alignment horizontal="center" vertical="center" wrapText="1"/>
    </xf>
    <xf numFmtId="0" fontId="11" fillId="4" borderId="13"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4" xfId="7" applyFont="1" applyFill="1" applyBorder="1" applyAlignment="1">
      <alignment horizontal="justify" vertical="center" wrapText="1"/>
    </xf>
    <xf numFmtId="0" fontId="11" fillId="0" borderId="14" xfId="7" applyFont="1" applyBorder="1" applyAlignment="1">
      <alignment horizontal="left" vertical="center"/>
    </xf>
    <xf numFmtId="0" fontId="14" fillId="2" borderId="13" xfId="7" applyFont="1" applyFill="1" applyBorder="1" applyAlignment="1">
      <alignment vertical="center"/>
    </xf>
    <xf numFmtId="0" fontId="14" fillId="2" borderId="2" xfId="7" applyFont="1" applyFill="1" applyBorder="1" applyAlignment="1">
      <alignment vertical="center"/>
    </xf>
    <xf numFmtId="0" fontId="14" fillId="2" borderId="14" xfId="7" applyFont="1" applyFill="1" applyBorder="1" applyAlignment="1">
      <alignment vertical="center"/>
    </xf>
    <xf numFmtId="0" fontId="15" fillId="8" borderId="1" xfId="6" applyFont="1" applyFill="1" applyBorder="1" applyAlignment="1">
      <alignment horizontal="center" vertical="center"/>
    </xf>
    <xf numFmtId="0" fontId="15" fillId="8" borderId="19" xfId="6" applyFont="1" applyFill="1" applyBorder="1" applyAlignment="1">
      <alignment horizontal="center" vertical="center"/>
    </xf>
    <xf numFmtId="0" fontId="15"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4" xfId="7" applyFont="1" applyFill="1" applyBorder="1" applyAlignment="1">
      <alignment horizontal="left" vertical="center"/>
    </xf>
    <xf numFmtId="0" fontId="5" fillId="0" borderId="2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6" fillId="0" borderId="0" xfId="0" applyFont="1" applyBorder="1" applyAlignment="1">
      <alignment horizontal="center" vertical="center"/>
    </xf>
    <xf numFmtId="0" fontId="6" fillId="0" borderId="21" xfId="0" applyFont="1" applyBorder="1" applyAlignment="1">
      <alignment horizontal="center" vertical="center"/>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Border="1" applyAlignment="1">
      <alignment horizontal="left"/>
    </xf>
    <xf numFmtId="0" fontId="7" fillId="0" borderId="21" xfId="0" applyFont="1" applyBorder="1" applyAlignment="1">
      <alignment horizontal="left"/>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412151</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83028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8"/>
  <sheetViews>
    <sheetView showGridLines="0" tabSelected="1" defaultGridColor="0" view="pageBreakPreview" colorId="44" zoomScale="90" zoomScaleNormal="90" zoomScaleSheetLayoutView="90" workbookViewId="0">
      <selection activeCell="B14" sqref="B14"/>
    </sheetView>
  </sheetViews>
  <sheetFormatPr baseColWidth="10" defaultColWidth="11.375" defaultRowHeight="15.65" x14ac:dyDescent="0.2"/>
  <cols>
    <col min="1" max="1" width="5.625" style="2" customWidth="1"/>
    <col min="2" max="2" width="53.5" style="2" customWidth="1"/>
    <col min="3" max="3" width="11.25" style="2" customWidth="1"/>
    <col min="4" max="4" width="11.875" style="2" customWidth="1"/>
    <col min="5" max="5" width="19" style="2" customWidth="1"/>
    <col min="6" max="6" width="7" style="5" customWidth="1"/>
    <col min="7" max="7" width="13.25" style="5" customWidth="1"/>
    <col min="8" max="10" width="17.125" style="5" customWidth="1"/>
    <col min="11" max="11" width="17.125" style="2" customWidth="1"/>
    <col min="12" max="12" width="17" style="2" customWidth="1"/>
    <col min="13" max="24" width="11.375" style="1"/>
    <col min="25" max="16384" width="11.375" style="2"/>
  </cols>
  <sheetData>
    <row r="1" spans="1:25" ht="36.700000000000003" customHeight="1" thickBot="1" x14ac:dyDescent="0.25">
      <c r="A1" s="39"/>
      <c r="B1" s="40"/>
      <c r="C1" s="45" t="s">
        <v>41</v>
      </c>
      <c r="D1" s="45"/>
      <c r="E1" s="45"/>
      <c r="F1" s="45"/>
      <c r="G1" s="45"/>
      <c r="H1" s="45"/>
      <c r="I1" s="45"/>
      <c r="J1" s="45"/>
      <c r="K1" s="29" t="s">
        <v>31</v>
      </c>
      <c r="L1" s="30"/>
    </row>
    <row r="2" spans="1:25" ht="36.700000000000003" customHeight="1" thickTop="1" thickBot="1" x14ac:dyDescent="0.25">
      <c r="A2" s="41"/>
      <c r="B2" s="42"/>
      <c r="C2" s="46"/>
      <c r="D2" s="46"/>
      <c r="E2" s="46"/>
      <c r="F2" s="46"/>
      <c r="G2" s="46"/>
      <c r="H2" s="46"/>
      <c r="I2" s="46"/>
      <c r="J2" s="46"/>
      <c r="K2" s="31" t="s">
        <v>29</v>
      </c>
      <c r="L2" s="32"/>
    </row>
    <row r="3" spans="1:25" ht="43.5" customHeight="1" thickTop="1" thickBot="1" x14ac:dyDescent="0.25">
      <c r="A3" s="43" t="s">
        <v>12</v>
      </c>
      <c r="B3" s="44"/>
      <c r="C3" s="47" t="s">
        <v>39</v>
      </c>
      <c r="D3" s="48"/>
      <c r="E3" s="48"/>
      <c r="F3" s="48"/>
      <c r="G3" s="48"/>
      <c r="H3" s="48"/>
      <c r="I3" s="48"/>
      <c r="J3" s="48"/>
      <c r="K3" s="33" t="s">
        <v>66</v>
      </c>
      <c r="L3" s="34"/>
    </row>
    <row r="4" spans="1:25" ht="21.25" customHeight="1" thickTop="1" thickBot="1" x14ac:dyDescent="0.25">
      <c r="A4" s="43" t="s">
        <v>13</v>
      </c>
      <c r="B4" s="44"/>
      <c r="C4" s="49" t="s">
        <v>38</v>
      </c>
      <c r="D4" s="50"/>
      <c r="E4" s="50"/>
      <c r="F4" s="50"/>
      <c r="G4" s="50"/>
      <c r="H4" s="50"/>
      <c r="I4" s="50"/>
      <c r="J4" s="50"/>
      <c r="K4" s="35"/>
      <c r="L4" s="36"/>
    </row>
    <row r="5" spans="1:25" ht="21.25" customHeight="1" thickTop="1" thickBot="1" x14ac:dyDescent="0.25">
      <c r="A5" s="53" t="s">
        <v>0</v>
      </c>
      <c r="B5" s="54"/>
      <c r="C5" s="37"/>
      <c r="D5" s="38"/>
      <c r="E5" s="38"/>
      <c r="F5" s="38"/>
      <c r="G5" s="38"/>
      <c r="H5" s="38"/>
      <c r="I5" s="38"/>
      <c r="J5" s="38"/>
      <c r="K5" s="10" t="s">
        <v>1</v>
      </c>
      <c r="L5" s="18"/>
    </row>
    <row r="6" spans="1:25" ht="21.25" customHeight="1" thickTop="1" thickBot="1" x14ac:dyDescent="0.25">
      <c r="A6" s="53" t="s">
        <v>15</v>
      </c>
      <c r="B6" s="54"/>
      <c r="C6" s="60"/>
      <c r="D6" s="54"/>
      <c r="E6" s="54"/>
      <c r="F6" s="54"/>
      <c r="G6" s="54"/>
      <c r="H6" s="54"/>
      <c r="I6" s="54"/>
      <c r="J6" s="54"/>
      <c r="K6" s="10" t="s">
        <v>14</v>
      </c>
      <c r="L6" s="18"/>
    </row>
    <row r="7" spans="1:25" ht="21.25" customHeight="1" thickTop="1" thickBot="1" x14ac:dyDescent="0.25">
      <c r="A7" s="53" t="s">
        <v>2</v>
      </c>
      <c r="B7" s="54"/>
      <c r="C7" s="60"/>
      <c r="D7" s="54"/>
      <c r="E7" s="54"/>
      <c r="F7" s="54"/>
      <c r="G7" s="54"/>
      <c r="H7" s="54"/>
      <c r="I7" s="54"/>
      <c r="J7" s="54"/>
      <c r="K7" s="10" t="s">
        <v>16</v>
      </c>
      <c r="L7" s="11"/>
    </row>
    <row r="8" spans="1:25" ht="21.25" customHeight="1" thickTop="1" thickBot="1" x14ac:dyDescent="0.25">
      <c r="A8" s="53" t="s">
        <v>30</v>
      </c>
      <c r="B8" s="54"/>
      <c r="C8" s="60"/>
      <c r="D8" s="54"/>
      <c r="E8" s="54"/>
      <c r="F8" s="54"/>
      <c r="G8" s="54"/>
      <c r="H8" s="54"/>
      <c r="I8" s="54"/>
      <c r="J8" s="54"/>
      <c r="K8" s="37"/>
      <c r="L8" s="64"/>
    </row>
    <row r="9" spans="1:25" ht="21.25" customHeight="1" thickTop="1" thickBot="1" x14ac:dyDescent="0.25">
      <c r="A9" s="53" t="s">
        <v>26</v>
      </c>
      <c r="B9" s="54"/>
      <c r="C9" s="54" t="s">
        <v>27</v>
      </c>
      <c r="D9" s="54"/>
      <c r="E9" s="54"/>
      <c r="F9" s="54"/>
      <c r="G9" s="54"/>
      <c r="H9" s="54"/>
      <c r="I9" s="54"/>
      <c r="J9" s="54"/>
      <c r="K9" s="54"/>
      <c r="L9" s="76"/>
      <c r="M9" s="2"/>
      <c r="Y9" s="1"/>
    </row>
    <row r="10" spans="1:25" ht="21.25" customHeight="1" thickTop="1" thickBot="1" x14ac:dyDescent="0.25">
      <c r="A10" s="75" t="s">
        <v>21</v>
      </c>
      <c r="B10" s="65" t="s">
        <v>40</v>
      </c>
      <c r="C10" s="65" t="s">
        <v>17</v>
      </c>
      <c r="D10" s="65" t="s">
        <v>20</v>
      </c>
      <c r="E10" s="73" t="s">
        <v>18</v>
      </c>
      <c r="F10" s="73"/>
      <c r="G10" s="73"/>
      <c r="H10" s="73"/>
      <c r="I10" s="73"/>
      <c r="J10" s="73"/>
      <c r="K10" s="73"/>
      <c r="L10" s="74"/>
    </row>
    <row r="11" spans="1:25" ht="64.55" customHeight="1" thickBot="1" x14ac:dyDescent="0.25">
      <c r="A11" s="75"/>
      <c r="B11" s="65"/>
      <c r="C11" s="65"/>
      <c r="D11" s="65"/>
      <c r="E11" s="15" t="s">
        <v>34</v>
      </c>
      <c r="F11" s="16" t="s">
        <v>3</v>
      </c>
      <c r="G11" s="15" t="s">
        <v>9</v>
      </c>
      <c r="H11" s="15" t="s">
        <v>32</v>
      </c>
      <c r="I11" s="15" t="s">
        <v>33</v>
      </c>
      <c r="J11" s="15" t="s">
        <v>10</v>
      </c>
      <c r="K11" s="15" t="s">
        <v>23</v>
      </c>
      <c r="L11" s="17" t="s">
        <v>25</v>
      </c>
    </row>
    <row r="12" spans="1:25" s="8" customFormat="1" ht="22.75" customHeight="1" thickTop="1" thickBot="1" x14ac:dyDescent="0.25">
      <c r="A12" s="12">
        <v>1</v>
      </c>
      <c r="B12" s="24" t="s">
        <v>42</v>
      </c>
      <c r="C12" s="25" t="s">
        <v>37</v>
      </c>
      <c r="D12" s="27">
        <v>1</v>
      </c>
      <c r="E12" s="23"/>
      <c r="F12" s="9"/>
      <c r="G12" s="19">
        <f>SUM(E12*F12)</f>
        <v>0</v>
      </c>
      <c r="H12" s="20">
        <f>SUM(E12+G12)</f>
        <v>0</v>
      </c>
      <c r="I12" s="20">
        <f>G12*D12</f>
        <v>0</v>
      </c>
      <c r="J12" s="20">
        <f>E12*D12</f>
        <v>0</v>
      </c>
      <c r="K12" s="20">
        <f>J12+I12</f>
        <v>0</v>
      </c>
      <c r="L12" s="21">
        <v>93664519</v>
      </c>
      <c r="M12" s="7"/>
      <c r="N12" s="7"/>
      <c r="O12" s="7"/>
      <c r="P12" s="7"/>
      <c r="Q12" s="7"/>
      <c r="R12" s="7"/>
      <c r="S12" s="7"/>
      <c r="T12" s="7"/>
      <c r="U12" s="7"/>
      <c r="V12" s="7"/>
      <c r="W12" s="7"/>
      <c r="X12" s="7"/>
    </row>
    <row r="13" spans="1:25" s="8" customFormat="1" ht="22.75" customHeight="1" thickTop="1" thickBot="1" x14ac:dyDescent="0.25">
      <c r="A13" s="12">
        <v>2</v>
      </c>
      <c r="B13" s="26" t="s">
        <v>43</v>
      </c>
      <c r="C13" s="25" t="s">
        <v>37</v>
      </c>
      <c r="D13" s="27">
        <v>1</v>
      </c>
      <c r="E13" s="23"/>
      <c r="F13" s="9"/>
      <c r="G13" s="19">
        <f t="shared" ref="G13:G16" si="0">SUM(E13*F13)</f>
        <v>0</v>
      </c>
      <c r="H13" s="20">
        <f t="shared" ref="H13:H16" si="1">SUM(E13+G13)</f>
        <v>0</v>
      </c>
      <c r="I13" s="20">
        <f t="shared" ref="I13:I16" si="2">G13*D13</f>
        <v>0</v>
      </c>
      <c r="J13" s="20">
        <f t="shared" ref="J13:J16" si="3">E13*D13</f>
        <v>0</v>
      </c>
      <c r="K13" s="20">
        <f t="shared" ref="K13:K16" si="4">J13+I13</f>
        <v>0</v>
      </c>
      <c r="L13" s="21">
        <v>37245096</v>
      </c>
      <c r="M13" s="7"/>
      <c r="N13" s="7"/>
      <c r="O13" s="7"/>
      <c r="P13" s="7"/>
      <c r="Q13" s="7"/>
      <c r="R13" s="7"/>
      <c r="S13" s="7"/>
      <c r="T13" s="7"/>
      <c r="U13" s="7"/>
      <c r="V13" s="7"/>
      <c r="W13" s="7"/>
      <c r="X13" s="7"/>
    </row>
    <row r="14" spans="1:25" s="8" customFormat="1" ht="22.75" customHeight="1" thickTop="1" thickBot="1" x14ac:dyDescent="0.25">
      <c r="A14" s="12">
        <v>3</v>
      </c>
      <c r="B14" s="26" t="s">
        <v>44</v>
      </c>
      <c r="C14" s="25" t="s">
        <v>37</v>
      </c>
      <c r="D14" s="27">
        <v>1</v>
      </c>
      <c r="E14" s="23"/>
      <c r="F14" s="9"/>
      <c r="G14" s="19">
        <f t="shared" si="0"/>
        <v>0</v>
      </c>
      <c r="H14" s="20">
        <f t="shared" si="1"/>
        <v>0</v>
      </c>
      <c r="I14" s="20">
        <f t="shared" si="2"/>
        <v>0</v>
      </c>
      <c r="J14" s="20">
        <f t="shared" si="3"/>
        <v>0</v>
      </c>
      <c r="K14" s="20">
        <f t="shared" si="4"/>
        <v>0</v>
      </c>
      <c r="L14" s="21">
        <v>11957340</v>
      </c>
      <c r="M14" s="7"/>
      <c r="N14" s="7"/>
      <c r="O14" s="7"/>
      <c r="P14" s="7"/>
      <c r="Q14" s="7"/>
      <c r="R14" s="7"/>
      <c r="S14" s="7"/>
      <c r="T14" s="7"/>
      <c r="U14" s="7"/>
      <c r="V14" s="7"/>
      <c r="W14" s="7"/>
      <c r="X14" s="7"/>
    </row>
    <row r="15" spans="1:25" s="8" customFormat="1" ht="17.7" thickTop="1" thickBot="1" x14ac:dyDescent="0.25">
      <c r="A15" s="12">
        <v>4</v>
      </c>
      <c r="B15" s="26" t="s">
        <v>45</v>
      </c>
      <c r="C15" s="25" t="s">
        <v>37</v>
      </c>
      <c r="D15" s="27">
        <v>1</v>
      </c>
      <c r="E15" s="23"/>
      <c r="F15" s="9"/>
      <c r="G15" s="19">
        <f t="shared" si="0"/>
        <v>0</v>
      </c>
      <c r="H15" s="20">
        <f t="shared" si="1"/>
        <v>0</v>
      </c>
      <c r="I15" s="20">
        <f t="shared" si="2"/>
        <v>0</v>
      </c>
      <c r="J15" s="20">
        <f t="shared" si="3"/>
        <v>0</v>
      </c>
      <c r="K15" s="20">
        <f t="shared" si="4"/>
        <v>0</v>
      </c>
      <c r="L15" s="21">
        <v>8182038</v>
      </c>
      <c r="M15" s="7"/>
      <c r="N15" s="7"/>
      <c r="O15" s="7"/>
      <c r="P15" s="7"/>
      <c r="Q15" s="7"/>
      <c r="R15" s="7"/>
      <c r="S15" s="7"/>
      <c r="T15" s="7"/>
      <c r="U15" s="7"/>
      <c r="V15" s="7"/>
      <c r="W15" s="7"/>
      <c r="X15" s="7"/>
    </row>
    <row r="16" spans="1:25" s="8" customFormat="1" ht="22.75" customHeight="1" thickTop="1" thickBot="1" x14ac:dyDescent="0.25">
      <c r="A16" s="12">
        <v>5</v>
      </c>
      <c r="B16" s="26" t="s">
        <v>46</v>
      </c>
      <c r="C16" s="27" t="s">
        <v>47</v>
      </c>
      <c r="D16" s="27">
        <v>1</v>
      </c>
      <c r="E16" s="23"/>
      <c r="F16" s="9"/>
      <c r="G16" s="19">
        <f t="shared" si="0"/>
        <v>0</v>
      </c>
      <c r="H16" s="20">
        <f t="shared" si="1"/>
        <v>0</v>
      </c>
      <c r="I16" s="20">
        <f t="shared" si="2"/>
        <v>0</v>
      </c>
      <c r="J16" s="20">
        <f t="shared" si="3"/>
        <v>0</v>
      </c>
      <c r="K16" s="20">
        <f t="shared" si="4"/>
        <v>0</v>
      </c>
      <c r="L16" s="21">
        <v>5172930</v>
      </c>
      <c r="M16" s="7"/>
      <c r="N16" s="7"/>
      <c r="O16" s="7"/>
      <c r="P16" s="7"/>
      <c r="Q16" s="7"/>
      <c r="R16" s="7"/>
      <c r="S16" s="7"/>
      <c r="T16" s="7"/>
      <c r="U16" s="7"/>
      <c r="V16" s="7"/>
      <c r="W16" s="7"/>
      <c r="X16" s="7"/>
    </row>
    <row r="17" spans="1:24" s="8" customFormat="1" ht="22.75" customHeight="1" thickTop="1" thickBot="1" x14ac:dyDescent="0.25">
      <c r="A17" s="12">
        <v>6</v>
      </c>
      <c r="B17" s="26" t="s">
        <v>48</v>
      </c>
      <c r="C17" s="25" t="s">
        <v>37</v>
      </c>
      <c r="D17" s="27">
        <v>1</v>
      </c>
      <c r="E17" s="23"/>
      <c r="F17" s="9"/>
      <c r="G17" s="19">
        <f t="shared" ref="G17:G34" si="5">SUM(E17*F17)</f>
        <v>0</v>
      </c>
      <c r="H17" s="20">
        <f t="shared" ref="H17:H34" si="6">SUM(E17+G17)</f>
        <v>0</v>
      </c>
      <c r="I17" s="20">
        <f t="shared" ref="I17:I34" si="7">G17*D17</f>
        <v>0</v>
      </c>
      <c r="J17" s="20">
        <f t="shared" ref="J17:J34" si="8">E17*D17</f>
        <v>0</v>
      </c>
      <c r="K17" s="20">
        <f t="shared" ref="K17:K34" si="9">J17+I17</f>
        <v>0</v>
      </c>
      <c r="L17" s="21">
        <v>5508879</v>
      </c>
      <c r="M17" s="7"/>
      <c r="N17" s="7"/>
      <c r="O17" s="7"/>
      <c r="P17" s="7"/>
      <c r="Q17" s="7"/>
      <c r="R17" s="7"/>
      <c r="S17" s="7"/>
      <c r="T17" s="7"/>
      <c r="U17" s="7"/>
      <c r="V17" s="7"/>
      <c r="W17" s="7"/>
      <c r="X17" s="7"/>
    </row>
    <row r="18" spans="1:24" s="8" customFormat="1" ht="22.75" customHeight="1" thickTop="1" thickBot="1" x14ac:dyDescent="0.25">
      <c r="A18" s="12">
        <v>7</v>
      </c>
      <c r="B18" s="26" t="s">
        <v>49</v>
      </c>
      <c r="C18" s="25" t="s">
        <v>37</v>
      </c>
      <c r="D18" s="27">
        <v>1</v>
      </c>
      <c r="E18" s="23"/>
      <c r="F18" s="9"/>
      <c r="G18" s="19">
        <f t="shared" si="5"/>
        <v>0</v>
      </c>
      <c r="H18" s="20">
        <f t="shared" si="6"/>
        <v>0</v>
      </c>
      <c r="I18" s="20">
        <f t="shared" si="7"/>
        <v>0</v>
      </c>
      <c r="J18" s="20">
        <f t="shared" si="8"/>
        <v>0</v>
      </c>
      <c r="K18" s="20">
        <f t="shared" si="9"/>
        <v>0</v>
      </c>
      <c r="L18" s="21">
        <v>16801494</v>
      </c>
      <c r="M18" s="7"/>
      <c r="N18" s="7"/>
      <c r="O18" s="7"/>
      <c r="P18" s="7"/>
      <c r="Q18" s="7"/>
      <c r="R18" s="7"/>
      <c r="S18" s="7"/>
      <c r="T18" s="7"/>
      <c r="U18" s="7"/>
      <c r="V18" s="7"/>
      <c r="W18" s="7"/>
      <c r="X18" s="7"/>
    </row>
    <row r="19" spans="1:24" s="8" customFormat="1" ht="22.75" customHeight="1" thickTop="1" thickBot="1" x14ac:dyDescent="0.25">
      <c r="A19" s="12">
        <v>8</v>
      </c>
      <c r="B19" s="26" t="s">
        <v>50</v>
      </c>
      <c r="C19" s="25" t="s">
        <v>37</v>
      </c>
      <c r="D19" s="27">
        <v>1</v>
      </c>
      <c r="E19" s="23"/>
      <c r="F19" s="9"/>
      <c r="G19" s="19">
        <f t="shared" si="5"/>
        <v>0</v>
      </c>
      <c r="H19" s="20">
        <f t="shared" si="6"/>
        <v>0</v>
      </c>
      <c r="I19" s="20">
        <f t="shared" si="7"/>
        <v>0</v>
      </c>
      <c r="J19" s="20">
        <f t="shared" si="8"/>
        <v>0</v>
      </c>
      <c r="K19" s="20">
        <f t="shared" si="9"/>
        <v>0</v>
      </c>
      <c r="L19" s="21">
        <v>5902662</v>
      </c>
      <c r="M19" s="7"/>
      <c r="N19" s="7"/>
      <c r="O19" s="7"/>
      <c r="P19" s="7"/>
      <c r="Q19" s="7"/>
      <c r="R19" s="7"/>
      <c r="S19" s="7"/>
      <c r="T19" s="7"/>
      <c r="U19" s="7"/>
      <c r="V19" s="7"/>
      <c r="W19" s="7"/>
      <c r="X19" s="7"/>
    </row>
    <row r="20" spans="1:24" s="8" customFormat="1" ht="22.75" customHeight="1" thickTop="1" thickBot="1" x14ac:dyDescent="0.25">
      <c r="A20" s="12">
        <v>9</v>
      </c>
      <c r="B20" s="26" t="s">
        <v>51</v>
      </c>
      <c r="C20" s="25" t="s">
        <v>37</v>
      </c>
      <c r="D20" s="27">
        <v>1</v>
      </c>
      <c r="E20" s="23"/>
      <c r="F20" s="9"/>
      <c r="G20" s="19">
        <f t="shared" si="5"/>
        <v>0</v>
      </c>
      <c r="H20" s="20">
        <f t="shared" si="6"/>
        <v>0</v>
      </c>
      <c r="I20" s="20">
        <f t="shared" si="7"/>
        <v>0</v>
      </c>
      <c r="J20" s="20">
        <f t="shared" si="8"/>
        <v>0</v>
      </c>
      <c r="K20" s="20">
        <f t="shared" si="9"/>
        <v>0</v>
      </c>
      <c r="L20" s="21">
        <v>8000000</v>
      </c>
      <c r="M20" s="7"/>
      <c r="N20" s="7"/>
      <c r="O20" s="7"/>
      <c r="P20" s="7"/>
      <c r="Q20" s="7"/>
      <c r="R20" s="7"/>
      <c r="S20" s="7"/>
      <c r="T20" s="7"/>
      <c r="U20" s="7"/>
      <c r="V20" s="7"/>
      <c r="W20" s="7"/>
      <c r="X20" s="7"/>
    </row>
    <row r="21" spans="1:24" s="8" customFormat="1" ht="22.75" customHeight="1" thickTop="1" thickBot="1" x14ac:dyDescent="0.25">
      <c r="A21" s="12">
        <v>10</v>
      </c>
      <c r="B21" s="26" t="s">
        <v>52</v>
      </c>
      <c r="C21" s="25" t="s">
        <v>37</v>
      </c>
      <c r="D21" s="27">
        <v>1</v>
      </c>
      <c r="E21" s="23"/>
      <c r="F21" s="9"/>
      <c r="G21" s="19">
        <f t="shared" si="5"/>
        <v>0</v>
      </c>
      <c r="H21" s="20">
        <f t="shared" si="6"/>
        <v>0</v>
      </c>
      <c r="I21" s="20">
        <f t="shared" si="7"/>
        <v>0</v>
      </c>
      <c r="J21" s="20">
        <f t="shared" si="8"/>
        <v>0</v>
      </c>
      <c r="K21" s="20">
        <f t="shared" si="9"/>
        <v>0</v>
      </c>
      <c r="L21" s="21">
        <v>73191545</v>
      </c>
      <c r="M21" s="7"/>
      <c r="N21" s="7"/>
      <c r="O21" s="7"/>
      <c r="P21" s="7"/>
      <c r="Q21" s="7"/>
      <c r="R21" s="7"/>
      <c r="S21" s="7"/>
      <c r="T21" s="7"/>
      <c r="U21" s="7"/>
      <c r="V21" s="7"/>
      <c r="W21" s="7"/>
      <c r="X21" s="7"/>
    </row>
    <row r="22" spans="1:24" s="8" customFormat="1" ht="32.6" thickTop="1" thickBot="1" x14ac:dyDescent="0.25">
      <c r="A22" s="12">
        <v>11</v>
      </c>
      <c r="B22" s="26" t="s">
        <v>53</v>
      </c>
      <c r="C22" s="25" t="s">
        <v>37</v>
      </c>
      <c r="D22" s="27">
        <v>26</v>
      </c>
      <c r="E22" s="23"/>
      <c r="F22" s="9"/>
      <c r="G22" s="19">
        <f t="shared" si="5"/>
        <v>0</v>
      </c>
      <c r="H22" s="20">
        <f t="shared" si="6"/>
        <v>0</v>
      </c>
      <c r="I22" s="20">
        <f t="shared" si="7"/>
        <v>0</v>
      </c>
      <c r="J22" s="20">
        <f t="shared" si="8"/>
        <v>0</v>
      </c>
      <c r="K22" s="20">
        <f t="shared" si="9"/>
        <v>0</v>
      </c>
      <c r="L22" s="21">
        <v>2433550</v>
      </c>
      <c r="M22" s="7"/>
      <c r="N22" s="7"/>
      <c r="O22" s="7"/>
      <c r="P22" s="7"/>
      <c r="Q22" s="7"/>
      <c r="R22" s="7"/>
      <c r="S22" s="7"/>
      <c r="T22" s="7"/>
      <c r="U22" s="7"/>
      <c r="V22" s="7"/>
      <c r="W22" s="7"/>
      <c r="X22" s="7"/>
    </row>
    <row r="23" spans="1:24" s="8" customFormat="1" ht="22.75" customHeight="1" thickTop="1" thickBot="1" x14ac:dyDescent="0.25">
      <c r="A23" s="12">
        <v>12</v>
      </c>
      <c r="B23" s="26" t="s">
        <v>54</v>
      </c>
      <c r="C23" s="25" t="s">
        <v>37</v>
      </c>
      <c r="D23" s="27">
        <v>209</v>
      </c>
      <c r="E23" s="23"/>
      <c r="F23" s="9"/>
      <c r="G23" s="19">
        <f t="shared" si="5"/>
        <v>0</v>
      </c>
      <c r="H23" s="20">
        <f t="shared" si="6"/>
        <v>0</v>
      </c>
      <c r="I23" s="20">
        <f t="shared" si="7"/>
        <v>0</v>
      </c>
      <c r="J23" s="20">
        <f t="shared" si="8"/>
        <v>0</v>
      </c>
      <c r="K23" s="20">
        <f t="shared" si="9"/>
        <v>0</v>
      </c>
      <c r="L23" s="21">
        <v>217175</v>
      </c>
      <c r="M23" s="7"/>
      <c r="N23" s="7"/>
      <c r="O23" s="7"/>
      <c r="P23" s="7"/>
      <c r="Q23" s="7"/>
      <c r="R23" s="7"/>
      <c r="S23" s="7"/>
      <c r="T23" s="7"/>
      <c r="U23" s="7"/>
      <c r="V23" s="7"/>
      <c r="W23" s="7"/>
      <c r="X23" s="7"/>
    </row>
    <row r="24" spans="1:24" s="8" customFormat="1" ht="48.25" thickTop="1" thickBot="1" x14ac:dyDescent="0.25">
      <c r="A24" s="28">
        <v>13</v>
      </c>
      <c r="B24" s="26" t="s">
        <v>55</v>
      </c>
      <c r="C24" s="25" t="s">
        <v>37</v>
      </c>
      <c r="D24" s="27">
        <v>1</v>
      </c>
      <c r="E24" s="23"/>
      <c r="F24" s="9"/>
      <c r="G24" s="19">
        <f t="shared" si="5"/>
        <v>0</v>
      </c>
      <c r="H24" s="20">
        <f t="shared" si="6"/>
        <v>0</v>
      </c>
      <c r="I24" s="20">
        <f t="shared" si="7"/>
        <v>0</v>
      </c>
      <c r="J24" s="20">
        <f t="shared" si="8"/>
        <v>0</v>
      </c>
      <c r="K24" s="20">
        <f t="shared" si="9"/>
        <v>0</v>
      </c>
      <c r="L24" s="21">
        <v>2020353</v>
      </c>
      <c r="M24" s="7"/>
      <c r="N24" s="7"/>
      <c r="O24" s="7"/>
      <c r="P24" s="7"/>
      <c r="Q24" s="7"/>
      <c r="R24" s="7"/>
      <c r="S24" s="7"/>
      <c r="T24" s="7"/>
      <c r="U24" s="7"/>
      <c r="V24" s="7"/>
      <c r="W24" s="7"/>
      <c r="X24" s="7"/>
    </row>
    <row r="25" spans="1:24" s="8" customFormat="1" ht="48.25" thickTop="1" thickBot="1" x14ac:dyDescent="0.25">
      <c r="A25" s="12">
        <v>14</v>
      </c>
      <c r="B25" s="26" t="s">
        <v>56</v>
      </c>
      <c r="C25" s="25" t="s">
        <v>37</v>
      </c>
      <c r="D25" s="27">
        <v>1</v>
      </c>
      <c r="E25" s="23"/>
      <c r="F25" s="9"/>
      <c r="G25" s="19">
        <f t="shared" si="5"/>
        <v>0</v>
      </c>
      <c r="H25" s="20">
        <f t="shared" si="6"/>
        <v>0</v>
      </c>
      <c r="I25" s="20">
        <f t="shared" si="7"/>
        <v>0</v>
      </c>
      <c r="J25" s="20">
        <f t="shared" si="8"/>
        <v>0</v>
      </c>
      <c r="K25" s="20">
        <f t="shared" si="9"/>
        <v>0</v>
      </c>
      <c r="L25" s="21">
        <v>2591890</v>
      </c>
      <c r="M25" s="7"/>
      <c r="N25" s="7"/>
      <c r="O25" s="7"/>
      <c r="P25" s="7"/>
      <c r="Q25" s="7"/>
      <c r="R25" s="7"/>
      <c r="S25" s="7"/>
      <c r="T25" s="7"/>
      <c r="U25" s="7"/>
      <c r="V25" s="7"/>
      <c r="W25" s="7"/>
      <c r="X25" s="7"/>
    </row>
    <row r="26" spans="1:24" s="8" customFormat="1" ht="22.75" customHeight="1" thickTop="1" thickBot="1" x14ac:dyDescent="0.25">
      <c r="A26" s="12">
        <v>15</v>
      </c>
      <c r="B26" s="26" t="s">
        <v>57</v>
      </c>
      <c r="C26" s="25" t="s">
        <v>37</v>
      </c>
      <c r="D26" s="27">
        <v>1</v>
      </c>
      <c r="E26" s="23"/>
      <c r="F26" s="9"/>
      <c r="G26" s="19">
        <f t="shared" si="5"/>
        <v>0</v>
      </c>
      <c r="H26" s="20">
        <f t="shared" si="6"/>
        <v>0</v>
      </c>
      <c r="I26" s="20">
        <f t="shared" si="7"/>
        <v>0</v>
      </c>
      <c r="J26" s="20">
        <f t="shared" si="8"/>
        <v>0</v>
      </c>
      <c r="K26" s="20">
        <f t="shared" si="9"/>
        <v>0</v>
      </c>
      <c r="L26" s="21">
        <v>2598363</v>
      </c>
      <c r="M26" s="7"/>
      <c r="N26" s="7"/>
      <c r="O26" s="7"/>
      <c r="P26" s="7"/>
      <c r="Q26" s="7"/>
      <c r="R26" s="7"/>
      <c r="S26" s="7"/>
      <c r="T26" s="7"/>
      <c r="U26" s="7"/>
      <c r="V26" s="7"/>
      <c r="W26" s="7"/>
      <c r="X26" s="7"/>
    </row>
    <row r="27" spans="1:24" s="8" customFormat="1" ht="22.75" customHeight="1" thickTop="1" thickBot="1" x14ac:dyDescent="0.25">
      <c r="A27" s="28">
        <v>16</v>
      </c>
      <c r="B27" s="26" t="s">
        <v>58</v>
      </c>
      <c r="C27" s="25" t="s">
        <v>37</v>
      </c>
      <c r="D27" s="27">
        <v>1</v>
      </c>
      <c r="E27" s="23"/>
      <c r="F27" s="9"/>
      <c r="G27" s="19">
        <f t="shared" si="5"/>
        <v>0</v>
      </c>
      <c r="H27" s="20">
        <f t="shared" si="6"/>
        <v>0</v>
      </c>
      <c r="I27" s="20">
        <f t="shared" si="7"/>
        <v>0</v>
      </c>
      <c r="J27" s="20">
        <f t="shared" si="8"/>
        <v>0</v>
      </c>
      <c r="K27" s="20">
        <f t="shared" si="9"/>
        <v>0</v>
      </c>
      <c r="L27" s="21">
        <v>2416381</v>
      </c>
      <c r="M27" s="7"/>
      <c r="N27" s="7"/>
      <c r="O27" s="7"/>
      <c r="P27" s="7"/>
      <c r="Q27" s="7"/>
      <c r="R27" s="7"/>
      <c r="S27" s="7"/>
      <c r="T27" s="7"/>
      <c r="U27" s="7"/>
      <c r="V27" s="7"/>
      <c r="W27" s="7"/>
      <c r="X27" s="7"/>
    </row>
    <row r="28" spans="1:24" s="8" customFormat="1" ht="22.75" customHeight="1" thickTop="1" thickBot="1" x14ac:dyDescent="0.25">
      <c r="A28" s="12">
        <v>17</v>
      </c>
      <c r="B28" s="26" t="s">
        <v>59</v>
      </c>
      <c r="C28" s="25" t="s">
        <v>37</v>
      </c>
      <c r="D28" s="27">
        <v>1</v>
      </c>
      <c r="E28" s="23"/>
      <c r="F28" s="9"/>
      <c r="G28" s="19">
        <f t="shared" si="5"/>
        <v>0</v>
      </c>
      <c r="H28" s="20">
        <f t="shared" si="6"/>
        <v>0</v>
      </c>
      <c r="I28" s="20">
        <f t="shared" si="7"/>
        <v>0</v>
      </c>
      <c r="J28" s="20">
        <f t="shared" si="8"/>
        <v>0</v>
      </c>
      <c r="K28" s="20">
        <f t="shared" si="9"/>
        <v>0</v>
      </c>
      <c r="L28" s="21">
        <v>2003419</v>
      </c>
      <c r="M28" s="7"/>
      <c r="N28" s="7"/>
      <c r="O28" s="7"/>
      <c r="P28" s="7"/>
      <c r="Q28" s="7"/>
      <c r="R28" s="7"/>
      <c r="S28" s="7"/>
      <c r="T28" s="7"/>
      <c r="U28" s="7"/>
      <c r="V28" s="7"/>
      <c r="W28" s="7"/>
      <c r="X28" s="7"/>
    </row>
    <row r="29" spans="1:24" s="8" customFormat="1" ht="17.7" thickTop="1" thickBot="1" x14ac:dyDescent="0.25">
      <c r="A29" s="12">
        <v>18</v>
      </c>
      <c r="B29" s="26" t="s">
        <v>60</v>
      </c>
      <c r="C29" s="25" t="s">
        <v>37</v>
      </c>
      <c r="D29" s="27">
        <v>1</v>
      </c>
      <c r="E29" s="23"/>
      <c r="F29" s="9"/>
      <c r="G29" s="19">
        <f t="shared" si="5"/>
        <v>0</v>
      </c>
      <c r="H29" s="20">
        <f t="shared" si="6"/>
        <v>0</v>
      </c>
      <c r="I29" s="20">
        <f t="shared" si="7"/>
        <v>0</v>
      </c>
      <c r="J29" s="20">
        <f t="shared" si="8"/>
        <v>0</v>
      </c>
      <c r="K29" s="20">
        <f t="shared" si="9"/>
        <v>0</v>
      </c>
      <c r="L29" s="21">
        <v>1071000</v>
      </c>
      <c r="M29" s="7"/>
      <c r="N29" s="7"/>
      <c r="O29" s="7"/>
      <c r="P29" s="7"/>
      <c r="Q29" s="7"/>
      <c r="R29" s="7"/>
      <c r="S29" s="7"/>
      <c r="T29" s="7"/>
      <c r="U29" s="7"/>
      <c r="V29" s="7"/>
      <c r="W29" s="7"/>
      <c r="X29" s="7"/>
    </row>
    <row r="30" spans="1:24" s="8" customFormat="1" ht="17.7" thickTop="1" thickBot="1" x14ac:dyDescent="0.25">
      <c r="A30" s="28">
        <v>19</v>
      </c>
      <c r="B30" s="24" t="s">
        <v>61</v>
      </c>
      <c r="C30" s="25" t="s">
        <v>37</v>
      </c>
      <c r="D30" s="27">
        <v>2</v>
      </c>
      <c r="E30" s="23"/>
      <c r="F30" s="9"/>
      <c r="G30" s="19">
        <f t="shared" si="5"/>
        <v>0</v>
      </c>
      <c r="H30" s="20">
        <f t="shared" si="6"/>
        <v>0</v>
      </c>
      <c r="I30" s="20">
        <f t="shared" si="7"/>
        <v>0</v>
      </c>
      <c r="J30" s="20">
        <f t="shared" si="8"/>
        <v>0</v>
      </c>
      <c r="K30" s="20">
        <f t="shared" si="9"/>
        <v>0</v>
      </c>
      <c r="L30" s="21">
        <v>57120</v>
      </c>
      <c r="M30" s="7"/>
      <c r="N30" s="7"/>
      <c r="O30" s="7"/>
      <c r="P30" s="7"/>
      <c r="Q30" s="7"/>
      <c r="R30" s="7"/>
      <c r="S30" s="7"/>
      <c r="T30" s="7"/>
      <c r="U30" s="7"/>
      <c r="V30" s="7"/>
      <c r="W30" s="7"/>
      <c r="X30" s="7"/>
    </row>
    <row r="31" spans="1:24" s="8" customFormat="1" ht="22.75" customHeight="1" thickTop="1" thickBot="1" x14ac:dyDescent="0.25">
      <c r="A31" s="12">
        <v>20</v>
      </c>
      <c r="B31" s="24" t="s">
        <v>62</v>
      </c>
      <c r="C31" s="25" t="s">
        <v>37</v>
      </c>
      <c r="D31" s="27">
        <v>6</v>
      </c>
      <c r="E31" s="23"/>
      <c r="F31" s="9"/>
      <c r="G31" s="19">
        <f t="shared" si="5"/>
        <v>0</v>
      </c>
      <c r="H31" s="20">
        <f t="shared" si="6"/>
        <v>0</v>
      </c>
      <c r="I31" s="20">
        <f t="shared" si="7"/>
        <v>0</v>
      </c>
      <c r="J31" s="20">
        <f t="shared" si="8"/>
        <v>0</v>
      </c>
      <c r="K31" s="20">
        <f t="shared" si="9"/>
        <v>0</v>
      </c>
      <c r="L31" s="21">
        <v>19040</v>
      </c>
      <c r="M31" s="7"/>
      <c r="N31" s="7"/>
      <c r="O31" s="7"/>
      <c r="P31" s="7"/>
      <c r="Q31" s="7"/>
      <c r="R31" s="7"/>
      <c r="S31" s="7"/>
      <c r="T31" s="7"/>
      <c r="U31" s="7"/>
      <c r="V31" s="7"/>
      <c r="W31" s="7"/>
      <c r="X31" s="7"/>
    </row>
    <row r="32" spans="1:24" s="8" customFormat="1" ht="17.7" thickTop="1" thickBot="1" x14ac:dyDescent="0.25">
      <c r="A32" s="12">
        <v>21</v>
      </c>
      <c r="B32" s="24" t="s">
        <v>63</v>
      </c>
      <c r="C32" s="25" t="s">
        <v>37</v>
      </c>
      <c r="D32" s="27">
        <v>6</v>
      </c>
      <c r="E32" s="23"/>
      <c r="F32" s="9"/>
      <c r="G32" s="19">
        <f t="shared" si="5"/>
        <v>0</v>
      </c>
      <c r="H32" s="20">
        <f t="shared" si="6"/>
        <v>0</v>
      </c>
      <c r="I32" s="20">
        <f t="shared" si="7"/>
        <v>0</v>
      </c>
      <c r="J32" s="20">
        <f t="shared" si="8"/>
        <v>0</v>
      </c>
      <c r="K32" s="20">
        <f t="shared" si="9"/>
        <v>0</v>
      </c>
      <c r="L32" s="21">
        <v>36747</v>
      </c>
      <c r="M32" s="7"/>
      <c r="N32" s="7"/>
      <c r="O32" s="7"/>
      <c r="P32" s="7"/>
      <c r="Q32" s="7"/>
      <c r="R32" s="7"/>
      <c r="S32" s="7"/>
      <c r="T32" s="7"/>
      <c r="U32" s="7"/>
      <c r="V32" s="7"/>
      <c r="W32" s="7"/>
      <c r="X32" s="7"/>
    </row>
    <row r="33" spans="1:24" s="8" customFormat="1" ht="17.7" thickTop="1" thickBot="1" x14ac:dyDescent="0.25">
      <c r="A33" s="28">
        <v>22</v>
      </c>
      <c r="B33" s="24" t="s">
        <v>64</v>
      </c>
      <c r="C33" s="25" t="s">
        <v>37</v>
      </c>
      <c r="D33" s="27">
        <v>4</v>
      </c>
      <c r="E33" s="23"/>
      <c r="F33" s="9"/>
      <c r="G33" s="19">
        <f t="shared" si="5"/>
        <v>0</v>
      </c>
      <c r="H33" s="20">
        <f t="shared" si="6"/>
        <v>0</v>
      </c>
      <c r="I33" s="20">
        <f t="shared" si="7"/>
        <v>0</v>
      </c>
      <c r="J33" s="20">
        <f t="shared" si="8"/>
        <v>0</v>
      </c>
      <c r="K33" s="20">
        <f t="shared" si="9"/>
        <v>0</v>
      </c>
      <c r="L33" s="21">
        <v>1237600</v>
      </c>
      <c r="M33" s="7"/>
      <c r="N33" s="7"/>
      <c r="O33" s="7"/>
      <c r="P33" s="7"/>
      <c r="Q33" s="7"/>
      <c r="R33" s="7"/>
      <c r="S33" s="7"/>
      <c r="T33" s="7"/>
      <c r="U33" s="7"/>
      <c r="V33" s="7"/>
      <c r="W33" s="7"/>
      <c r="X33" s="7"/>
    </row>
    <row r="34" spans="1:24" s="8" customFormat="1" ht="32.6" thickTop="1" thickBot="1" x14ac:dyDescent="0.25">
      <c r="A34" s="12">
        <v>23</v>
      </c>
      <c r="B34" s="24" t="s">
        <v>65</v>
      </c>
      <c r="C34" s="25" t="s">
        <v>37</v>
      </c>
      <c r="D34" s="27">
        <v>1</v>
      </c>
      <c r="E34" s="23"/>
      <c r="F34" s="9"/>
      <c r="G34" s="19">
        <f t="shared" si="5"/>
        <v>0</v>
      </c>
      <c r="H34" s="20">
        <f t="shared" si="6"/>
        <v>0</v>
      </c>
      <c r="I34" s="20">
        <f t="shared" si="7"/>
        <v>0</v>
      </c>
      <c r="J34" s="20">
        <f t="shared" si="8"/>
        <v>0</v>
      </c>
      <c r="K34" s="20">
        <f t="shared" si="9"/>
        <v>0</v>
      </c>
      <c r="L34" s="21">
        <v>2300270</v>
      </c>
      <c r="M34" s="7"/>
      <c r="N34" s="7"/>
      <c r="O34" s="7"/>
      <c r="P34" s="7"/>
      <c r="Q34" s="7"/>
      <c r="R34" s="7"/>
      <c r="S34" s="7"/>
      <c r="T34" s="7"/>
      <c r="U34" s="7"/>
      <c r="V34" s="7"/>
      <c r="W34" s="7"/>
      <c r="X34" s="7"/>
    </row>
    <row r="35" spans="1:24" s="8" customFormat="1" ht="29.25" customHeight="1" thickTop="1" thickBot="1" x14ac:dyDescent="0.25">
      <c r="A35" s="58" t="s">
        <v>4</v>
      </c>
      <c r="B35" s="59"/>
      <c r="C35" s="59"/>
      <c r="D35" s="59"/>
      <c r="E35" s="59"/>
      <c r="F35" s="59"/>
      <c r="G35" s="22">
        <f>SUM(G12:G34)</f>
        <v>0</v>
      </c>
      <c r="H35" s="22">
        <f>SUM(H12:H34)</f>
        <v>0</v>
      </c>
      <c r="I35" s="22">
        <f>SUM(I12:I34)</f>
        <v>0</v>
      </c>
      <c r="J35" s="22">
        <f>SUM(J12:J34)</f>
        <v>0</v>
      </c>
      <c r="K35" s="22">
        <f>SUM(K12:K34)</f>
        <v>0</v>
      </c>
      <c r="L35" s="13"/>
      <c r="M35" s="7"/>
      <c r="N35" s="7"/>
      <c r="O35" s="7"/>
      <c r="P35" s="7"/>
      <c r="Q35" s="7"/>
      <c r="R35" s="7"/>
      <c r="S35" s="7"/>
      <c r="T35" s="7"/>
      <c r="U35" s="7"/>
      <c r="V35" s="7"/>
      <c r="W35" s="7"/>
      <c r="X35" s="7"/>
    </row>
    <row r="36" spans="1:24" s="4" customFormat="1" ht="11.25" customHeight="1" x14ac:dyDescent="0.2">
      <c r="A36" s="80"/>
      <c r="B36" s="81"/>
      <c r="C36" s="81"/>
      <c r="D36" s="81"/>
      <c r="E36" s="81"/>
      <c r="F36" s="81"/>
      <c r="G36" s="81"/>
      <c r="H36" s="81"/>
      <c r="I36" s="81"/>
      <c r="J36" s="81"/>
      <c r="K36" s="81"/>
      <c r="L36" s="82"/>
      <c r="M36" s="3"/>
      <c r="N36" s="3"/>
      <c r="O36" s="3"/>
      <c r="P36" s="3"/>
      <c r="Q36" s="3"/>
      <c r="R36" s="3"/>
      <c r="S36" s="3"/>
      <c r="T36" s="3"/>
      <c r="U36" s="3"/>
      <c r="V36" s="3"/>
      <c r="W36" s="3"/>
      <c r="X36" s="3"/>
    </row>
    <row r="37" spans="1:24" s="4" customFormat="1" ht="24.45" customHeight="1" thickBot="1" x14ac:dyDescent="0.25">
      <c r="A37" s="77" t="s">
        <v>11</v>
      </c>
      <c r="B37" s="78"/>
      <c r="C37" s="78"/>
      <c r="D37" s="78"/>
      <c r="E37" s="78"/>
      <c r="F37" s="78"/>
      <c r="G37" s="78"/>
      <c r="H37" s="78"/>
      <c r="I37" s="78"/>
      <c r="J37" s="78"/>
      <c r="K37" s="78"/>
      <c r="L37" s="79"/>
      <c r="M37" s="3"/>
      <c r="N37" s="3"/>
      <c r="O37" s="3"/>
      <c r="P37" s="3"/>
      <c r="Q37" s="3"/>
      <c r="R37" s="3"/>
      <c r="S37" s="3"/>
      <c r="T37" s="3"/>
      <c r="U37" s="3"/>
      <c r="V37" s="3"/>
      <c r="W37" s="3"/>
      <c r="X37" s="3"/>
    </row>
    <row r="38" spans="1:24" s="4" customFormat="1" ht="35.5" customHeight="1" thickTop="1" thickBot="1" x14ac:dyDescent="0.25">
      <c r="A38" s="61" t="s">
        <v>35</v>
      </c>
      <c r="B38" s="62"/>
      <c r="C38" s="62"/>
      <c r="D38" s="62"/>
      <c r="E38" s="62"/>
      <c r="F38" s="62"/>
      <c r="G38" s="62"/>
      <c r="H38" s="62"/>
      <c r="I38" s="62"/>
      <c r="J38" s="62"/>
      <c r="K38" s="62"/>
      <c r="L38" s="63"/>
      <c r="M38" s="3"/>
      <c r="N38" s="3"/>
      <c r="O38" s="3"/>
      <c r="P38" s="3"/>
      <c r="Q38" s="3"/>
      <c r="R38" s="3"/>
      <c r="S38" s="3"/>
      <c r="T38" s="3"/>
      <c r="U38" s="3"/>
      <c r="V38" s="3"/>
      <c r="W38" s="3"/>
      <c r="X38" s="3"/>
    </row>
    <row r="39" spans="1:24" ht="27.7" customHeight="1" thickTop="1" thickBot="1" x14ac:dyDescent="0.25">
      <c r="A39" s="55" t="s">
        <v>22</v>
      </c>
      <c r="B39" s="56"/>
      <c r="C39" s="56"/>
      <c r="D39" s="56"/>
      <c r="E39" s="56"/>
      <c r="F39" s="56"/>
      <c r="G39" s="56"/>
      <c r="H39" s="56"/>
      <c r="I39" s="56"/>
      <c r="J39" s="56"/>
      <c r="K39" s="56"/>
      <c r="L39" s="57"/>
    </row>
    <row r="40" spans="1:24" ht="35.5" customHeight="1" thickTop="1" thickBot="1" x14ac:dyDescent="0.25">
      <c r="A40" s="66" t="s">
        <v>36</v>
      </c>
      <c r="B40" s="67"/>
      <c r="C40" s="67"/>
      <c r="D40" s="67"/>
      <c r="E40" s="67"/>
      <c r="F40" s="67"/>
      <c r="G40" s="67"/>
      <c r="H40" s="67"/>
      <c r="I40" s="67"/>
      <c r="J40" s="67"/>
      <c r="K40" s="67"/>
      <c r="L40" s="68"/>
    </row>
    <row r="41" spans="1:24" ht="34" customHeight="1" thickTop="1" thickBot="1" x14ac:dyDescent="0.25">
      <c r="A41" s="66" t="s">
        <v>28</v>
      </c>
      <c r="B41" s="67"/>
      <c r="C41" s="67"/>
      <c r="D41" s="67"/>
      <c r="E41" s="67"/>
      <c r="F41" s="67"/>
      <c r="G41" s="67"/>
      <c r="H41" s="67"/>
      <c r="I41" s="67"/>
      <c r="J41" s="67"/>
      <c r="K41" s="67"/>
      <c r="L41" s="68"/>
    </row>
    <row r="42" spans="1:24" ht="26.5" customHeight="1" thickTop="1" thickBot="1" x14ac:dyDescent="0.25">
      <c r="A42" s="70" t="s">
        <v>24</v>
      </c>
      <c r="B42" s="71"/>
      <c r="C42" s="71"/>
      <c r="D42" s="71"/>
      <c r="E42" s="71"/>
      <c r="F42" s="71"/>
      <c r="G42" s="71"/>
      <c r="H42" s="71"/>
      <c r="I42" s="71"/>
      <c r="J42" s="71"/>
      <c r="K42" s="71"/>
      <c r="L42" s="72"/>
    </row>
    <row r="43" spans="1:24" ht="21.25" customHeight="1" thickTop="1" thickBot="1" x14ac:dyDescent="0.25">
      <c r="A43" s="51" t="s">
        <v>5</v>
      </c>
      <c r="B43" s="52"/>
      <c r="C43" s="52" t="s">
        <v>19</v>
      </c>
      <c r="D43" s="52"/>
      <c r="E43" s="52"/>
      <c r="F43" s="52"/>
      <c r="G43" s="52"/>
      <c r="H43" s="52"/>
      <c r="I43" s="52"/>
      <c r="J43" s="52"/>
      <c r="K43" s="52"/>
      <c r="L43" s="69"/>
    </row>
    <row r="44" spans="1:24" ht="21.25" customHeight="1" thickTop="1" thickBot="1" x14ac:dyDescent="0.25">
      <c r="A44" s="51" t="s">
        <v>6</v>
      </c>
      <c r="B44" s="52"/>
      <c r="C44" s="52" t="s">
        <v>19</v>
      </c>
      <c r="D44" s="52"/>
      <c r="E44" s="52"/>
      <c r="F44" s="52"/>
      <c r="G44" s="52"/>
      <c r="H44" s="52"/>
      <c r="I44" s="52"/>
      <c r="J44" s="52"/>
      <c r="K44" s="52"/>
      <c r="L44" s="69"/>
    </row>
    <row r="45" spans="1:24" ht="17" thickTop="1" x14ac:dyDescent="0.2">
      <c r="A45" s="14"/>
      <c r="B45" s="6"/>
      <c r="C45" s="86"/>
      <c r="D45" s="86"/>
      <c r="E45" s="86"/>
      <c r="F45" s="86"/>
      <c r="G45" s="86"/>
      <c r="H45" s="86"/>
      <c r="I45" s="86"/>
      <c r="J45" s="86"/>
      <c r="K45" s="86"/>
      <c r="L45" s="87"/>
    </row>
    <row r="46" spans="1:24" ht="28.55" customHeight="1" x14ac:dyDescent="0.25">
      <c r="A46" s="91" t="s">
        <v>7</v>
      </c>
      <c r="B46" s="92"/>
      <c r="C46" s="92"/>
      <c r="D46" s="92"/>
      <c r="E46" s="92"/>
      <c r="F46" s="92"/>
      <c r="G46" s="92"/>
      <c r="H46" s="92"/>
      <c r="I46" s="92"/>
      <c r="J46" s="92"/>
      <c r="K46" s="92"/>
      <c r="L46" s="93"/>
    </row>
    <row r="47" spans="1:24" ht="16.3" x14ac:dyDescent="0.2">
      <c r="A47" s="88" t="s">
        <v>8</v>
      </c>
      <c r="B47" s="89"/>
      <c r="C47" s="89"/>
      <c r="D47" s="89"/>
      <c r="E47" s="89"/>
      <c r="F47" s="89"/>
      <c r="G47" s="89"/>
      <c r="H47" s="89"/>
      <c r="I47" s="89"/>
      <c r="J47" s="89"/>
      <c r="K47" s="89"/>
      <c r="L47" s="90"/>
    </row>
    <row r="48" spans="1:24" ht="16.3" thickBot="1" x14ac:dyDescent="0.25">
      <c r="A48" s="83"/>
      <c r="B48" s="84"/>
      <c r="C48" s="84"/>
      <c r="D48" s="84"/>
      <c r="E48" s="84"/>
      <c r="F48" s="84"/>
      <c r="G48" s="84"/>
      <c r="H48" s="84"/>
      <c r="I48" s="84"/>
      <c r="J48" s="84"/>
      <c r="K48" s="84"/>
      <c r="L48" s="85"/>
    </row>
  </sheetData>
  <sheetProtection algorithmName="SHA-512" hashValue="uWfudQV2sqMIG/1WbcE+mBA9HaniIjwFjVQb4xizYCrWOk6HjB58/sf0vxsCDtEW65UZn531NIJAxmLpbFqjhw==" saltValue="yrlC5sj0VccZosHiHhgj1Q==" spinCount="100000" sheet="1" objects="1" scenarios="1"/>
  <protectedRanges>
    <protectedRange sqref="C5:J8 K8 C9 L5:L7 E12:F34" name="DATOS"/>
  </protectedRanges>
  <mergeCells count="42">
    <mergeCell ref="A48:L48"/>
    <mergeCell ref="C44:L44"/>
    <mergeCell ref="C45:L45"/>
    <mergeCell ref="A44:B44"/>
    <mergeCell ref="A47:L47"/>
    <mergeCell ref="A46:L46"/>
    <mergeCell ref="A42:L42"/>
    <mergeCell ref="A9:B9"/>
    <mergeCell ref="E10:L10"/>
    <mergeCell ref="C10:C11"/>
    <mergeCell ref="A10:A11"/>
    <mergeCell ref="C9:L9"/>
    <mergeCell ref="A37:L37"/>
    <mergeCell ref="A40:L40"/>
    <mergeCell ref="A36:L36"/>
    <mergeCell ref="D10:D11"/>
    <mergeCell ref="A43:B43"/>
    <mergeCell ref="A5:B5"/>
    <mergeCell ref="A6:B6"/>
    <mergeCell ref="A7:B7"/>
    <mergeCell ref="A8:B8"/>
    <mergeCell ref="A39:L39"/>
    <mergeCell ref="A35:F35"/>
    <mergeCell ref="C6:J6"/>
    <mergeCell ref="C7:J7"/>
    <mergeCell ref="C8:F8"/>
    <mergeCell ref="A38:L38"/>
    <mergeCell ref="K8:L8"/>
    <mergeCell ref="B10:B11"/>
    <mergeCell ref="A41:L41"/>
    <mergeCell ref="G8:J8"/>
    <mergeCell ref="C43:L43"/>
    <mergeCell ref="K1:L1"/>
    <mergeCell ref="K2:L2"/>
    <mergeCell ref="K3:L4"/>
    <mergeCell ref="C5:J5"/>
    <mergeCell ref="A1:B2"/>
    <mergeCell ref="A3:B3"/>
    <mergeCell ref="A4:B4"/>
    <mergeCell ref="C1:J2"/>
    <mergeCell ref="C3:J3"/>
    <mergeCell ref="C4:J4"/>
  </mergeCells>
  <conditionalFormatting sqref="H12:H34">
    <cfRule type="cellIs" dxfId="2" priority="1" operator="equal">
      <formula>L12</formula>
    </cfRule>
    <cfRule type="cellIs" dxfId="1" priority="2" operator="lessThan">
      <formula>L12</formula>
    </cfRule>
    <cfRule type="cellIs" dxfId="0" priority="3" operator="greaterThan">
      <formula>L12</formula>
    </cfRule>
  </conditionalFormatting>
  <hyperlinks>
    <hyperlink ref="A42:L42"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FE30302-745C-4545-8920-87291033ABDE}">
  <ds:schemaRefs>
    <ds:schemaRef ds:uri="http://purl.org/dc/elements/1.1/"/>
    <ds:schemaRef ds:uri="http://www.w3.org/XML/1998/namespace"/>
    <ds:schemaRef ds:uri="http://schemas.openxmlformats.org/package/2006/metadata/core-properties"/>
    <ds:schemaRef ds:uri="http://purl.org/dc/terms/"/>
    <ds:schemaRef ds:uri="http://schemas.microsoft.com/office/2006/documentManagement/type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LOTE 06</vt:lpstr>
      <vt:lpstr>'LOTE 06'!Títulos_a_imprimir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Clara Marcela Rios Estrada - Compras</cp:lastModifiedBy>
  <cp:lastPrinted>2020-05-29T18:46:41Z</cp:lastPrinted>
  <dcterms:created xsi:type="dcterms:W3CDTF">2006-11-20T19:37:40Z</dcterms:created>
  <dcterms:modified xsi:type="dcterms:W3CDTF">2022-07-29T22:03:50Z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