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RVICIOS PERSONALES 2022\INSTRUCTORES\SER\JULIO\DOCUMENTOS PRECONTRACTUALES\"/>
    </mc:Choice>
  </mc:AlternateContent>
  <xr:revisionPtr revIDLastSave="0" documentId="13_ncr:1_{32DEEE5B-5241-46FC-819A-73A31A44790D}" xr6:coauthVersionLast="47" xr6:coauthVersionMax="47" xr10:uidLastSave="{00000000-0000-0000-0000-000000000000}"/>
  <bookViews>
    <workbookView xWindow="-120" yWindow="-120" windowWidth="29040" windowHeight="15840" xr2:uid="{A25A12C7-18BA-4714-BA23-955A6D6B7D44}"/>
  </bookViews>
  <sheets>
    <sheet name="ANEXO SER FINAL" sheetId="1" r:id="rId1"/>
  </sheets>
  <externalReferences>
    <externalReference r:id="rId2"/>
    <externalReference r:id="rId3"/>
  </externalReferences>
  <definedNames>
    <definedName name="_xlnm._FilterDatabase" localSheetId="0" hidden="1">'ANEXO SER FINAL'!$A$14:$AH$41</definedName>
    <definedName name="AAAAAA" localSheetId="0">#REF!</definedName>
    <definedName name="AAAAAA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SIS" localSheetId="0">#REF!</definedName>
    <definedName name="ASIS">#REF!</definedName>
    <definedName name="BASE">[1]BASE!$1:$1048576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 localSheetId="0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 localSheetId="0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EP" localSheetId="0">#REF!</definedName>
    <definedName name="DEP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ggggggggggg" localSheetId="0">#REF!</definedName>
    <definedName name="ggggggggggg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J" localSheetId="0">#REF!</definedName>
    <definedName name="JJJJ">#REF!</definedName>
    <definedName name="LINDAA" localSheetId="0">#REF!</definedName>
    <definedName name="LIND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origen">[2]Hoja1!$D$3:$D$6</definedName>
    <definedName name="PECUATRO" localSheetId="0">#REF!</definedName>
    <definedName name="PECUATRO">#REF!</definedName>
    <definedName name="RED" localSheetId="0">#REF!</definedName>
    <definedName name="RED">#REF!</definedName>
    <definedName name="REGIONAL" localSheetId="0">#REF!</definedName>
    <definedName name="REGIONAL">#REF!</definedName>
    <definedName name="rubros">[2]Hoja1!$A$3:$A$15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yuliethhh" localSheetId="0">#REF!</definedName>
    <definedName name="yuliethh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" i="1" l="1"/>
  <c r="N26" i="1"/>
  <c r="P46" i="1"/>
  <c r="P48" i="1" s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I18" i="1"/>
  <c r="G18" i="1" s="1"/>
  <c r="I17" i="1"/>
  <c r="G17" i="1" s="1"/>
  <c r="I16" i="1"/>
  <c r="G16" i="1" s="1"/>
  <c r="I15" i="1"/>
  <c r="H6" i="1"/>
  <c r="N41" i="1" l="1"/>
  <c r="E10" i="1" s="1"/>
  <c r="E11" i="1" s="1"/>
  <c r="E12" i="1"/>
  <c r="G15" i="1"/>
</calcChain>
</file>

<file path=xl/sharedStrings.xml><?xml version="1.0" encoding="utf-8"?>
<sst xmlns="http://schemas.openxmlformats.org/spreadsheetml/2006/main" count="114" uniqueCount="80">
  <si>
    <t>ANEXO 2</t>
  </si>
  <si>
    <t>PLAN DE CONTRATACIÓN DE INSTRUCTORES 2020 PROGRAMAS DE FORMACION SER VIGENCIA  2022</t>
  </si>
  <si>
    <t>Regional: ARAUCA</t>
  </si>
  <si>
    <t>Centro: DE GESTION Y DESARROLLO AGROINDUSTRIAL DE ARAUCA</t>
  </si>
  <si>
    <t>Periodo:  01/02/2021 AL 10/12/2021</t>
  </si>
  <si>
    <r>
      <t xml:space="preserve">Acta No. y Fecha (de </t>
    </r>
    <r>
      <rPr>
        <sz val="9"/>
        <rFont val="Calibri"/>
        <family val="2"/>
        <scheme val="minor"/>
      </rPr>
      <t>aprobación propuesta Global</t>
    </r>
    <r>
      <rPr>
        <b/>
        <sz val="9"/>
        <rFont val="Calibri"/>
        <family val="2"/>
        <scheme val="minor"/>
      </rPr>
      <t>)</t>
    </r>
  </si>
  <si>
    <t>Tope global programado</t>
  </si>
  <si>
    <t>Menos Horas presente plan</t>
  </si>
  <si>
    <t xml:space="preserve">Elaborado por: </t>
  </si>
  <si>
    <t>Saldo</t>
  </si>
  <si>
    <t>Nombre:</t>
  </si>
  <si>
    <t>JAIRO ANDRES BERMUDEZ JAUREGUI</t>
  </si>
  <si>
    <t>% Utilizado</t>
  </si>
  <si>
    <t>Teléfono:</t>
  </si>
  <si>
    <t>BANCO NACIONAL</t>
  </si>
  <si>
    <t>CONVOCATORIA APE</t>
  </si>
  <si>
    <t>ITEM</t>
  </si>
  <si>
    <t>Código del Programa</t>
  </si>
  <si>
    <t xml:space="preserve">Nombre del Programa
</t>
  </si>
  <si>
    <t>Denominación  competencia a desarrollar</t>
  </si>
  <si>
    <t>No. De meses a contratar</t>
  </si>
  <si>
    <t>DIAS</t>
  </si>
  <si>
    <t>HORAS POR DIA</t>
  </si>
  <si>
    <t>No. De horas a contratar</t>
  </si>
  <si>
    <t>Jornada</t>
  </si>
  <si>
    <t>Fechas Previstas para la contratación</t>
  </si>
  <si>
    <t>Costo Hora o Costo Honorarios mes (Pesos)</t>
  </si>
  <si>
    <t>Costo Total</t>
  </si>
  <si>
    <t>OBSERVACIONES 
(PERFIL  DEL INSTRUCTOR) Y EXPERIENCIA</t>
  </si>
  <si>
    <t xml:space="preserve">MUNICIPIO BASE </t>
  </si>
  <si>
    <t>MUNICIPIO</t>
  </si>
  <si>
    <t>perfil eni</t>
  </si>
  <si>
    <t>ID VACANTE</t>
  </si>
  <si>
    <t>POSIBLE INSTRUCTOR</t>
  </si>
  <si>
    <t>ID ASPIRACION</t>
  </si>
  <si>
    <t>Inicio
 (D-M-A)</t>
  </si>
  <si>
    <t>Terminación
(D-M-A)</t>
  </si>
  <si>
    <t>ESTABLECER CULTIVO SEGÚN TÉCNICAS DE PRODUCCIÓN Y NORMATIVA DE LA AGRICULTURA ECOLÓGICA.</t>
  </si>
  <si>
    <t>MIXTA</t>
  </si>
  <si>
    <t>Ambiental - Agroecología</t>
  </si>
  <si>
    <t>SARAVENA</t>
  </si>
  <si>
    <t>TAME</t>
  </si>
  <si>
    <t>ARAUCA</t>
  </si>
  <si>
    <t>Recuperación de los recursos agropecuarios locales para programas de soberanía y seguridad alimentaria en contextos interculturales</t>
  </si>
  <si>
    <t>"Requisitos academicos: FORMACIÓN ACADÉMICA: TÍTULO PROFESIONAL EN DISCIPLINA ACADÉMICA DEL NÚCLEO BÁSICO DE CONOCIMIENTO EN: AGRONOMÍA, MEDICINA VETERINARIA, O ZOOTECNIA. (MÉDICO VETERINARIO, MÉDICO VETERINARIO ZOOTECNISTA Y/O ZOOTECNISTAALTERNATIVA:FORMACIÓN ACADÉMICA: TÍTULO DE TECNÓLOGO O TÉCNICO PROFESIONAL O TÉCNICO EN DISCIPLINA ACADÉMICA DEL NÚCLEO BÁSICO DE CONOCIMIENTO EN: AGRONOMÍA, O MEDICINA VETERINARIA, O ZOOTECNIA. Experiencia Laboral;EXPERIENCIA: VEINTICUATRO (24) MESES DE EXPERIENCIA: DE LOS CUALES DIECIOCHO (18) MESES ESTARÁN RELACIONADOS CON EL EJERCICIO DE LA PROFESIÓN U OFICIO OBJETO  DE LA FORMACIÓN PROFESIONAL Y SEIS (6) MESES EN LABORES DE DOCENCIAALTERNATIVA:EXPERIENCIA: TREINTA Y SEIS (36) MESES DE EXPERIENCIA: DE LOS CUALES VEINTE Y OCHO (28) MESES ESTARÁN RELACIONADOS CON EL EJERCICIO DE LA PROFESIÓN U OFICIO"</t>
  </si>
  <si>
    <t>Puerto Rondon</t>
  </si>
  <si>
    <t>ELABORAR PRESUPUESTO A METODO Y GUIA</t>
  </si>
  <si>
    <t>ELABORAR PRESUPUESTOS DE ACUERDO CON METODOLOGIA Y GUIA</t>
  </si>
  <si>
    <t>Emprendimiento en el procesamiento de productos de chocolatería</t>
  </si>
  <si>
    <t>Emprendedor en transformación de caña panelera</t>
  </si>
  <si>
    <t>Emprendimiento en producción de leches fermentadas</t>
  </si>
  <si>
    <t>Emprendimiento en la elaboración de quesos frescos</t>
  </si>
  <si>
    <t>Emprendedor en desarrollo de actividades turísticas en espacios naturales</t>
  </si>
  <si>
    <t>"Requisitos académicos: profesional y/o tecnólogo en administración hotelera y/o profesional y/o tecnólogo administración de empresas turísticas y hoteleras experiencia laboral: profesionaldoce (12) meses de experiencia relacionados con la especialidad objeto de formacióntecnólogoveinticuatro (24) meses de experiencia relacionados con la especialidad objeto de formación"</t>
  </si>
  <si>
    <t>Hoterleria y turismo - turismo</t>
  </si>
  <si>
    <t>Emprendedores en recorridos de agro ecoturismo</t>
  </si>
  <si>
    <t>CONTABILIZAR LOS RECURSOS DE OPERACIÓN, INVERSION Y FINANCIACION DE ACUERDO CON LAS NORMAS Y POLITICAS ORGANIZACIONALES</t>
  </si>
  <si>
    <t>Emprendedor en prestación de servicios de alojamientos rurales</t>
  </si>
  <si>
    <t>Definición de estrategias para desarrollo turístico local</t>
  </si>
  <si>
    <t>JULIO CESAR MILLAN RAMIREZ</t>
  </si>
  <si>
    <t>Diseño de recorridos turísticos en espacios rurales</t>
  </si>
  <si>
    <t>ADMINISTRAR EL TALENTO HUMANO A SU CARGO, DE ACUERDO CON LA NORMATIVIDADA VIGENTE COMPETENCIAS ASIGNADAS Y LOS INDICADORES DE GESTION</t>
  </si>
  <si>
    <t>ELABORAR PRODUCTO ARTESANAL EN CORTEZA VEGETAL DURA SEGÚN ORDEN DE PRODUCCION Y CONTEXTO CULTURAL</t>
  </si>
  <si>
    <t>Comercialización de productos y servicios turísticos</t>
  </si>
  <si>
    <t>ESTABLECER LA ESPECIE ACUICOLA APLICANDO LAS BUENAS PRACTICAS</t>
  </si>
  <si>
    <t>Comercio y ventas Gestión de Mercados</t>
  </si>
  <si>
    <t>REALIZAR NEGOCIACION CON LOS PROVEEDORES Y CLIENTES SEGÚN LOS OBJETIVOS Y ESTRATEGIAS ESTABLECIDAS POR LA ORGANIZACIÓN</t>
  </si>
  <si>
    <t>ADMINISTRAR LOS RECURSOS LOGRANDO LA PRODUCTIVIDAD DEL AREA</t>
  </si>
  <si>
    <t>"Requisitos academicos: PROFESIONAL TITULADO EN CIENCIAS ECONÓMICAS, ADMINISTRATIVAS, FINANCIERAS, DE MERCADEO E INGENIERÍAS. Experiencia Laboral;VEINTICUATRO (24) MESES DE EXPERIENCIA RELACIONADA DISTRIBUIDA ASÍ:DOCE (12) MESES DE EXPERIENCIA RELACIONADA CON EL EJERCICIO DE LA ACTIVIDAD EMPRENDEDORA Y DOCE (12) MESES EN DOCENCIA"</t>
  </si>
  <si>
    <t>TOTAL CURSOS</t>
  </si>
  <si>
    <t>EDDIE YOVANY MILLAN</t>
  </si>
  <si>
    <t>MARIA VICTORIA RODRIGUEZ</t>
  </si>
  <si>
    <t>DAVID ALFONSO CAPACHO LOZADA</t>
  </si>
  <si>
    <t>Subdirector de Centro</t>
  </si>
  <si>
    <t xml:space="preserve">         Coordinador de Formación Profesional , </t>
  </si>
  <si>
    <t>Coordinador Académico</t>
  </si>
  <si>
    <t xml:space="preserve">     Empleo y Sistema Nacional de Formación para el Trabajo</t>
  </si>
  <si>
    <t>FORTUL</t>
  </si>
  <si>
    <t>DIANA PAOLA RINCON GARAVITO</t>
  </si>
  <si>
    <t>JHONYS MENDEZ ARDILA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</si>
</sst>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&quot;$&quot;\ * #,##0_);_(&quot;$&quot;\ * \(#,##0\);_(&quot;$&quot;\ * &quot;-&quot;??_);_(@_)"/>
    <numFmt numFmtId="166" formatCode="_(* #,##0.00_);_(* \(#,##0.00\);_(* &quot;-&quot;??_);_(@_)"/>
    <numFmt numFmtId="167" formatCode="_(* #,##0_);_(* \(#,##0\);_(* &quot;-&quot;??_);_(@_)"/>
    <numFmt numFmtId="168" formatCode="_(&quot;$&quot;\ * #,##0_);_(&quot;$&quot;\ * \(#,##0\);_(&quot;$&quot;\ * &quot;-&quot;_);_(@_)"/>
    <numFmt numFmtId="169" formatCode="_-&quot;$&quot;\ * #,##0_-;\-&quot;$&quot;\ * #,##0_-;_-&quot;$&quot;\ * &quot;-&quot;_-;_-@_-"/>
    <numFmt numFmtId="170" formatCode="_-&quot;$&quot;* #,##0.00_-;\-&quot;$&quot;* #,##0.00_-;_-&quot;$&quot;* &quot;-&quot;??_-;_-@_-"/>
    <numFmt numFmtId="171" formatCode="_(&quot;$&quot;\ * #,##0.00_);_(&quot;$&quot;\ * \(#,##0.00\);_(&quot;$&quot;\ * &quot;-&quot;??_);_(@_)"/>
    <numFmt numFmtId="172" formatCode="&quot;$&quot;#,##0.00"/>
    <numFmt numFmtId="173" formatCode="_-* #,##0_-;\-* #,##0_-;_-* &quot;-&quot;??_-;_-@_-"/>
  </numFmts>
  <fonts count="3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name val="Tahom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Tahoma"/>
      <family val="2"/>
    </font>
    <font>
      <sz val="9"/>
      <color theme="9" tint="-0.249977111117893"/>
      <name val="Tahoma"/>
      <family val="2"/>
    </font>
    <font>
      <sz val="8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rgb="FFFF0000"/>
      <name val="Tahoma"/>
      <family val="2"/>
    </font>
    <font>
      <sz val="9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171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5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" fontId="3" fillId="2" borderId="0" xfId="0" applyNumberFormat="1" applyFont="1" applyFill="1"/>
    <xf numFmtId="165" fontId="3" fillId="2" borderId="0" xfId="1" applyNumberFormat="1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3" applyFont="1" applyFill="1" applyAlignment="1">
      <alignment horizontal="left" vertical="center"/>
    </xf>
    <xf numFmtId="0" fontId="5" fillId="2" borderId="0" xfId="3" applyFont="1" applyFill="1" applyAlignment="1">
      <alignment horizontal="left"/>
    </xf>
    <xf numFmtId="167" fontId="6" fillId="2" borderId="0" xfId="4" applyNumberFormat="1" applyFont="1" applyFill="1" applyBorder="1" applyAlignment="1">
      <alignment horizontal="center" vertical="center" wrapText="1"/>
    </xf>
    <xf numFmtId="1" fontId="6" fillId="2" borderId="0" xfId="4" applyNumberFormat="1" applyFont="1" applyFill="1" applyBorder="1" applyAlignment="1">
      <alignment horizontal="center" vertical="center" wrapText="1"/>
    </xf>
    <xf numFmtId="165" fontId="6" fillId="2" borderId="0" xfId="1" applyNumberFormat="1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left" vertical="center" wrapText="1"/>
    </xf>
    <xf numFmtId="0" fontId="6" fillId="2" borderId="0" xfId="3" applyFont="1" applyFill="1" applyAlignment="1">
      <alignment horizontal="center" vertical="center"/>
    </xf>
    <xf numFmtId="1" fontId="6" fillId="2" borderId="0" xfId="3" applyNumberFormat="1" applyFont="1" applyFill="1" applyAlignment="1">
      <alignment horizontal="center" vertical="center"/>
    </xf>
    <xf numFmtId="165" fontId="6" fillId="2" borderId="0" xfId="1" applyNumberFormat="1" applyFont="1" applyFill="1" applyBorder="1" applyAlignment="1">
      <alignment horizontal="center" vertical="center"/>
    </xf>
    <xf numFmtId="0" fontId="7" fillId="2" borderId="0" xfId="3" applyFont="1" applyFill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/>
    </xf>
    <xf numFmtId="168" fontId="6" fillId="2" borderId="3" xfId="3" applyNumberFormat="1" applyFont="1" applyFill="1" applyBorder="1" applyAlignment="1">
      <alignment horizontal="center" vertical="center"/>
    </xf>
    <xf numFmtId="165" fontId="6" fillId="2" borderId="4" xfId="1" applyNumberFormat="1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7" fillId="2" borderId="3" xfId="3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/>
    </xf>
    <xf numFmtId="165" fontId="6" fillId="2" borderId="3" xfId="1" applyNumberFormat="1" applyFont="1" applyFill="1" applyBorder="1" applyAlignment="1">
      <alignment horizontal="center" vertical="center" wrapText="1"/>
    </xf>
    <xf numFmtId="167" fontId="6" fillId="2" borderId="3" xfId="4" applyNumberFormat="1" applyFont="1" applyFill="1" applyBorder="1" applyAlignment="1">
      <alignment horizontal="center" vertical="center" wrapText="1"/>
    </xf>
    <xf numFmtId="165" fontId="6" fillId="2" borderId="5" xfId="3" applyNumberFormat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9" fontId="6" fillId="2" borderId="5" xfId="2" applyFont="1" applyFill="1" applyBorder="1" applyAlignment="1">
      <alignment horizontal="center" vertical="center" wrapText="1"/>
    </xf>
    <xf numFmtId="165" fontId="6" fillId="2" borderId="5" xfId="1" applyNumberFormat="1" applyFont="1" applyFill="1" applyBorder="1" applyAlignment="1">
      <alignment horizontal="center" vertical="center" wrapText="1"/>
    </xf>
    <xf numFmtId="0" fontId="6" fillId="2" borderId="6" xfId="1" applyNumberFormat="1" applyFont="1" applyFill="1" applyBorder="1" applyAlignment="1">
      <alignment horizontal="center" vertical="center" wrapText="1"/>
    </xf>
    <xf numFmtId="0" fontId="6" fillId="2" borderId="5" xfId="4" applyNumberFormat="1" applyFont="1" applyFill="1" applyBorder="1" applyAlignment="1">
      <alignment horizontal="center" vertical="center" wrapText="1"/>
    </xf>
    <xf numFmtId="0" fontId="6" fillId="2" borderId="0" xfId="4" applyNumberFormat="1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vertical="center" wrapText="1"/>
    </xf>
    <xf numFmtId="0" fontId="6" fillId="4" borderId="13" xfId="3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vertical="center" wrapText="1"/>
    </xf>
    <xf numFmtId="1" fontId="7" fillId="6" borderId="8" xfId="3" applyNumberFormat="1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1" fontId="7" fillId="6" borderId="3" xfId="3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4" fillId="7" borderId="8" xfId="0" applyFont="1" applyFill="1" applyBorder="1" applyAlignment="1">
      <alignment horizontal="center" vertical="center" wrapText="1"/>
    </xf>
    <xf numFmtId="1" fontId="7" fillId="7" borderId="3" xfId="3" applyNumberFormat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/>
    </xf>
    <xf numFmtId="1" fontId="7" fillId="0" borderId="3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" fontId="7" fillId="0" borderId="8" xfId="3" applyNumberFormat="1" applyFont="1" applyBorder="1" applyAlignment="1">
      <alignment horizontal="center" vertical="center"/>
    </xf>
    <xf numFmtId="1" fontId="7" fillId="0" borderId="8" xfId="3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wrapText="1"/>
    </xf>
    <xf numFmtId="49" fontId="7" fillId="7" borderId="9" xfId="6" applyNumberFormat="1" applyFont="1" applyFill="1" applyBorder="1" applyAlignment="1">
      <alignment vertical="center" wrapText="1"/>
    </xf>
    <xf numFmtId="0" fontId="12" fillId="7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1" fontId="7" fillId="2" borderId="3" xfId="3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" fontId="7" fillId="6" borderId="13" xfId="3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9" fillId="6" borderId="15" xfId="5" applyFont="1" applyFill="1" applyBorder="1" applyAlignment="1">
      <alignment horizontal="center" vertical="center" wrapText="1"/>
    </xf>
    <xf numFmtId="1" fontId="7" fillId="0" borderId="3" xfId="3" applyNumberFormat="1" applyFont="1" applyBorder="1" applyAlignment="1">
      <alignment horizontal="center" vertical="center"/>
    </xf>
    <xf numFmtId="0" fontId="9" fillId="6" borderId="1" xfId="5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vertical="center" wrapText="1"/>
    </xf>
    <xf numFmtId="1" fontId="7" fillId="2" borderId="8" xfId="3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1" fontId="7" fillId="0" borderId="13" xfId="3" applyNumberFormat="1" applyFont="1" applyBorder="1" applyAlignment="1">
      <alignment horizontal="center" vertical="center"/>
    </xf>
    <xf numFmtId="1" fontId="7" fillId="6" borderId="3" xfId="3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6" borderId="3" xfId="0" applyFont="1" applyFill="1" applyBorder="1" applyAlignment="1">
      <alignment horizontal="center" vertical="center" wrapText="1"/>
    </xf>
    <xf numFmtId="14" fontId="7" fillId="6" borderId="9" xfId="3" applyNumberFormat="1" applyFont="1" applyFill="1" applyBorder="1" applyAlignment="1">
      <alignment vertical="center" wrapText="1"/>
    </xf>
    <xf numFmtId="0" fontId="7" fillId="2" borderId="8" xfId="9" applyFont="1" applyFill="1" applyBorder="1" applyAlignment="1">
      <alignment horizontal="center" wrapText="1"/>
    </xf>
    <xf numFmtId="14" fontId="16" fillId="2" borderId="16" xfId="3" applyNumberFormat="1" applyFont="1" applyFill="1" applyBorder="1" applyAlignment="1">
      <alignment vertical="center" wrapText="1"/>
    </xf>
    <xf numFmtId="0" fontId="17" fillId="2" borderId="3" xfId="9" applyFont="1" applyFill="1" applyBorder="1" applyAlignment="1">
      <alignment horizontal="center" vertical="center" wrapText="1"/>
    </xf>
    <xf numFmtId="14" fontId="16" fillId="2" borderId="9" xfId="3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2" borderId="6" xfId="5" applyFont="1" applyFill="1" applyBorder="1" applyAlignment="1">
      <alignment horizontal="center" vertical="center" wrapText="1"/>
    </xf>
    <xf numFmtId="0" fontId="17" fillId="6" borderId="13" xfId="0" applyFont="1" applyFill="1" applyBorder="1" applyAlignment="1">
      <alignment horizontal="center" vertical="center" wrapText="1"/>
    </xf>
    <xf numFmtId="1" fontId="7" fillId="6" borderId="13" xfId="3" applyNumberFormat="1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7" fillId="6" borderId="5" xfId="9" applyFont="1" applyFill="1" applyBorder="1" applyAlignment="1">
      <alignment horizontal="center" wrapText="1"/>
    </xf>
    <xf numFmtId="1" fontId="7" fillId="6" borderId="5" xfId="3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" xfId="0" applyFont="1" applyBorder="1"/>
    <xf numFmtId="14" fontId="7" fillId="0" borderId="9" xfId="3" applyNumberFormat="1" applyFont="1" applyBorder="1" applyAlignment="1">
      <alignment vertical="center" wrapText="1"/>
    </xf>
    <xf numFmtId="0" fontId="7" fillId="0" borderId="8" xfId="8" applyFont="1" applyBorder="1" applyAlignment="1">
      <alignment horizontal="center" vertical="center" wrapText="1"/>
    </xf>
    <xf numFmtId="14" fontId="7" fillId="0" borderId="9" xfId="3" applyNumberFormat="1" applyFont="1" applyBorder="1" applyAlignment="1">
      <alignment horizontal="center" vertical="center" wrapText="1"/>
    </xf>
    <xf numFmtId="0" fontId="7" fillId="0" borderId="0" xfId="0" applyFont="1"/>
    <xf numFmtId="0" fontId="9" fillId="0" borderId="3" xfId="5" applyFont="1" applyBorder="1" applyAlignment="1">
      <alignment horizontal="center" vertical="center" wrapText="1"/>
    </xf>
    <xf numFmtId="14" fontId="7" fillId="0" borderId="10" xfId="3" applyNumberFormat="1" applyFont="1" applyBorder="1" applyAlignment="1">
      <alignment vertical="center" wrapText="1"/>
    </xf>
    <xf numFmtId="14" fontId="7" fillId="0" borderId="10" xfId="3" applyNumberFormat="1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1" fontId="20" fillId="2" borderId="3" xfId="0" applyNumberFormat="1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1" fontId="3" fillId="2" borderId="3" xfId="0" applyNumberFormat="1" applyFont="1" applyFill="1" applyBorder="1"/>
    <xf numFmtId="0" fontId="8" fillId="2" borderId="3" xfId="0" applyFont="1" applyFill="1" applyBorder="1" applyAlignment="1">
      <alignment wrapText="1"/>
    </xf>
    <xf numFmtId="169" fontId="21" fillId="2" borderId="3" xfId="7" applyFont="1" applyFill="1" applyBorder="1"/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1" fontId="22" fillId="2" borderId="0" xfId="0" applyNumberFormat="1" applyFont="1" applyFill="1"/>
    <xf numFmtId="0" fontId="8" fillId="2" borderId="0" xfId="0" applyFont="1" applyFill="1" applyAlignment="1">
      <alignment wrapText="1"/>
    </xf>
    <xf numFmtId="173" fontId="23" fillId="2" borderId="0" xfId="12" applyNumberFormat="1" applyFont="1" applyFill="1" applyAlignment="1">
      <alignment wrapText="1"/>
    </xf>
    <xf numFmtId="0" fontId="24" fillId="2" borderId="0" xfId="3" applyFont="1" applyFill="1" applyAlignment="1">
      <alignment horizontal="left"/>
    </xf>
    <xf numFmtId="0" fontId="24" fillId="2" borderId="0" xfId="3" applyFont="1" applyFill="1" applyAlignment="1">
      <alignment horizontal="center"/>
    </xf>
    <xf numFmtId="165" fontId="25" fillId="2" borderId="0" xfId="1" applyNumberFormat="1" applyFont="1" applyFill="1" applyAlignment="1">
      <alignment horizontal="center"/>
    </xf>
    <xf numFmtId="165" fontId="13" fillId="2" borderId="0" xfId="1" applyNumberFormat="1" applyFont="1" applyFill="1" applyBorder="1" applyAlignment="1">
      <alignment horizontal="center"/>
    </xf>
    <xf numFmtId="0" fontId="24" fillId="2" borderId="0" xfId="3" applyFont="1" applyFill="1" applyAlignment="1">
      <alignment horizontal="left" vertical="center"/>
    </xf>
    <xf numFmtId="0" fontId="24" fillId="2" borderId="0" xfId="3" applyFont="1" applyFill="1" applyAlignment="1">
      <alignment vertical="center"/>
    </xf>
    <xf numFmtId="0" fontId="26" fillId="2" borderId="0" xfId="3" applyFont="1" applyFill="1" applyAlignment="1">
      <alignment horizontal="center"/>
    </xf>
    <xf numFmtId="0" fontId="27" fillId="2" borderId="0" xfId="3" applyFont="1" applyFill="1" applyAlignment="1">
      <alignment horizontal="center"/>
    </xf>
    <xf numFmtId="0" fontId="12" fillId="2" borderId="0" xfId="3" applyFont="1" applyFill="1" applyAlignment="1">
      <alignment horizontal="left"/>
    </xf>
    <xf numFmtId="0" fontId="26" fillId="2" borderId="0" xfId="3" applyFont="1" applyFill="1" applyAlignment="1">
      <alignment horizontal="left"/>
    </xf>
    <xf numFmtId="0" fontId="24" fillId="2" borderId="0" xfId="3" applyFont="1" applyFill="1" applyAlignment="1">
      <alignment horizontal="center" wrapText="1"/>
    </xf>
    <xf numFmtId="0" fontId="12" fillId="2" borderId="0" xfId="3" applyFont="1" applyFill="1" applyAlignment="1">
      <alignment horizontal="center"/>
    </xf>
    <xf numFmtId="0" fontId="13" fillId="2" borderId="0" xfId="3" applyFont="1" applyFill="1" applyAlignment="1">
      <alignment horizontal="center"/>
    </xf>
    <xf numFmtId="0" fontId="28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/>
    </xf>
    <xf numFmtId="0" fontId="28" fillId="2" borderId="0" xfId="0" applyFont="1" applyFill="1"/>
    <xf numFmtId="0" fontId="29" fillId="2" borderId="0" xfId="0" applyFont="1" applyFill="1" applyAlignment="1">
      <alignment horizontal="center" vertical="center"/>
    </xf>
    <xf numFmtId="165" fontId="29" fillId="2" borderId="0" xfId="0" applyNumberFormat="1" applyFont="1" applyFill="1" applyAlignment="1">
      <alignment horizontal="center" vertical="center"/>
    </xf>
    <xf numFmtId="0" fontId="28" fillId="2" borderId="0" xfId="0" applyFont="1" applyFill="1" applyAlignment="1">
      <alignment horizontal="left" vertical="center" wrapText="1"/>
    </xf>
    <xf numFmtId="0" fontId="4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horizontal="left" vertical="center"/>
    </xf>
    <xf numFmtId="0" fontId="5" fillId="2" borderId="0" xfId="3" applyFont="1" applyFill="1" applyAlignment="1">
      <alignment horizontal="center"/>
    </xf>
    <xf numFmtId="0" fontId="5" fillId="2" borderId="0" xfId="3" applyFont="1" applyFill="1" applyAlignment="1">
      <alignment horizontal="left"/>
    </xf>
    <xf numFmtId="0" fontId="6" fillId="2" borderId="1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center"/>
    </xf>
    <xf numFmtId="167" fontId="6" fillId="4" borderId="8" xfId="4" applyNumberFormat="1" applyFont="1" applyFill="1" applyBorder="1" applyAlignment="1">
      <alignment horizontal="center" vertical="center" wrapText="1"/>
    </xf>
    <xf numFmtId="165" fontId="6" fillId="4" borderId="8" xfId="1" applyNumberFormat="1" applyFont="1" applyFill="1" applyBorder="1" applyAlignment="1">
      <alignment horizontal="center" vertical="center" wrapText="1"/>
    </xf>
    <xf numFmtId="165" fontId="6" fillId="4" borderId="13" xfId="1" applyNumberFormat="1" applyFont="1" applyFill="1" applyBorder="1" applyAlignment="1">
      <alignment horizontal="center" vertical="center" wrapText="1"/>
    </xf>
    <xf numFmtId="167" fontId="6" fillId="4" borderId="13" xfId="4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/>
    </xf>
    <xf numFmtId="0" fontId="6" fillId="4" borderId="3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6" xfId="3" applyFont="1" applyFill="1" applyBorder="1" applyAlignment="1">
      <alignment horizontal="center" vertical="center" wrapText="1"/>
    </xf>
    <xf numFmtId="0" fontId="6" fillId="4" borderId="7" xfId="3" applyFont="1" applyFill="1" applyBorder="1" applyAlignment="1">
      <alignment horizontal="center" vertical="center" wrapText="1"/>
    </xf>
    <xf numFmtId="0" fontId="6" fillId="4" borderId="12" xfId="3" applyFont="1" applyFill="1" applyBorder="1" applyAlignment="1">
      <alignment horizontal="center" vertical="center" wrapText="1"/>
    </xf>
    <xf numFmtId="0" fontId="6" fillId="4" borderId="8" xfId="3" applyFont="1" applyFill="1" applyBorder="1" applyAlignment="1">
      <alignment horizontal="center" vertical="center" wrapText="1"/>
    </xf>
    <xf numFmtId="0" fontId="6" fillId="4" borderId="13" xfId="3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167" fontId="6" fillId="4" borderId="9" xfId="4" applyNumberFormat="1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1" fontId="6" fillId="4" borderId="8" xfId="3" applyNumberFormat="1" applyFont="1" applyFill="1" applyBorder="1" applyAlignment="1">
      <alignment horizontal="center" vertical="center" wrapText="1"/>
    </xf>
    <xf numFmtId="1" fontId="6" fillId="4" borderId="13" xfId="3" applyNumberFormat="1" applyFont="1" applyFill="1" applyBorder="1" applyAlignment="1">
      <alignment horizontal="center" vertical="center" wrapText="1"/>
    </xf>
    <xf numFmtId="0" fontId="7" fillId="2" borderId="18" xfId="3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4" fontId="7" fillId="6" borderId="16" xfId="3" applyNumberFormat="1" applyFont="1" applyFill="1" applyBorder="1" applyAlignment="1">
      <alignment horizontal="center" vertical="center" wrapText="1"/>
    </xf>
    <xf numFmtId="14" fontId="7" fillId="6" borderId="9" xfId="3" applyNumberFormat="1" applyFont="1" applyFill="1" applyBorder="1" applyAlignment="1">
      <alignment horizontal="center" vertical="center" wrapText="1"/>
    </xf>
    <xf numFmtId="14" fontId="7" fillId="6" borderId="10" xfId="3" applyNumberFormat="1" applyFont="1" applyFill="1" applyBorder="1" applyAlignment="1">
      <alignment horizontal="center" vertical="center" wrapText="1"/>
    </xf>
    <xf numFmtId="14" fontId="13" fillId="6" borderId="16" xfId="0" applyNumberFormat="1" applyFont="1" applyFill="1" applyBorder="1" applyAlignment="1">
      <alignment horizontal="center" vertical="center"/>
    </xf>
    <xf numFmtId="14" fontId="13" fillId="6" borderId="9" xfId="0" applyNumberFormat="1" applyFont="1" applyFill="1" applyBorder="1" applyAlignment="1">
      <alignment horizontal="center" vertical="center"/>
    </xf>
    <xf numFmtId="14" fontId="13" fillId="6" borderId="10" xfId="0" applyNumberFormat="1" applyFont="1" applyFill="1" applyBorder="1" applyAlignment="1">
      <alignment horizontal="center" vertical="center"/>
    </xf>
    <xf numFmtId="169" fontId="11" fillId="6" borderId="16" xfId="7" applyFont="1" applyFill="1" applyBorder="1" applyAlignment="1">
      <alignment horizontal="center" vertical="center" wrapText="1"/>
    </xf>
    <xf numFmtId="169" fontId="11" fillId="6" borderId="9" xfId="7" applyFont="1" applyFill="1" applyBorder="1" applyAlignment="1">
      <alignment horizontal="center" vertical="center" wrapText="1"/>
    </xf>
    <xf numFmtId="169" fontId="11" fillId="6" borderId="10" xfId="7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/>
    </xf>
    <xf numFmtId="49" fontId="7" fillId="6" borderId="16" xfId="6" applyNumberFormat="1" applyFont="1" applyFill="1" applyBorder="1" applyAlignment="1">
      <alignment horizontal="center" vertical="center" wrapText="1"/>
    </xf>
    <xf numFmtId="49" fontId="7" fillId="6" borderId="9" xfId="6" applyNumberFormat="1" applyFont="1" applyFill="1" applyBorder="1" applyAlignment="1">
      <alignment horizontal="center" vertical="center" wrapText="1"/>
    </xf>
    <xf numFmtId="49" fontId="7" fillId="6" borderId="22" xfId="6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/>
    </xf>
    <xf numFmtId="0" fontId="13" fillId="6" borderId="9" xfId="0" applyFont="1" applyFill="1" applyBorder="1" applyAlignment="1">
      <alignment horizontal="center"/>
    </xf>
    <xf numFmtId="0" fontId="13" fillId="6" borderId="10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3" fillId="6" borderId="14" xfId="8" applyFont="1" applyFill="1" applyBorder="1" applyAlignment="1">
      <alignment horizontal="center" vertical="center" wrapText="1"/>
    </xf>
    <xf numFmtId="0" fontId="3" fillId="6" borderId="27" xfId="8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70" fontId="2" fillId="0" borderId="16" xfId="1" applyNumberFormat="1" applyFont="1" applyFill="1" applyBorder="1" applyAlignment="1">
      <alignment horizontal="center" vertical="center" wrapText="1"/>
    </xf>
    <xf numFmtId="170" fontId="2" fillId="0" borderId="9" xfId="1" applyNumberFormat="1" applyFont="1" applyFill="1" applyBorder="1" applyAlignment="1">
      <alignment horizontal="center" vertical="center" wrapText="1"/>
    </xf>
    <xf numFmtId="170" fontId="2" fillId="0" borderId="22" xfId="1" applyNumberFormat="1" applyFont="1" applyFill="1" applyBorder="1" applyAlignment="1">
      <alignment horizontal="center" vertical="center" wrapText="1"/>
    </xf>
    <xf numFmtId="14" fontId="7" fillId="0" borderId="17" xfId="3" applyNumberFormat="1" applyFont="1" applyBorder="1" applyAlignment="1">
      <alignment horizontal="center" vertical="center" wrapText="1"/>
    </xf>
    <xf numFmtId="14" fontId="7" fillId="0" borderId="21" xfId="3" applyNumberFormat="1" applyFont="1" applyBorder="1" applyAlignment="1">
      <alignment horizontal="center" vertical="center" wrapText="1"/>
    </xf>
    <xf numFmtId="14" fontId="7" fillId="0" borderId="23" xfId="3" applyNumberFormat="1" applyFont="1" applyBorder="1" applyAlignment="1">
      <alignment horizontal="center" vertical="center" wrapText="1"/>
    </xf>
    <xf numFmtId="0" fontId="7" fillId="2" borderId="27" xfId="8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14" fontId="7" fillId="0" borderId="16" xfId="3" applyNumberFormat="1" applyFont="1" applyBorder="1" applyAlignment="1">
      <alignment horizontal="center" vertical="center" wrapText="1"/>
    </xf>
    <xf numFmtId="14" fontId="7" fillId="0" borderId="9" xfId="3" applyNumberFormat="1" applyFont="1" applyBorder="1" applyAlignment="1">
      <alignment horizontal="center" vertical="center" wrapText="1"/>
    </xf>
    <xf numFmtId="14" fontId="7" fillId="0" borderId="22" xfId="3" applyNumberFormat="1" applyFont="1" applyBorder="1" applyAlignment="1">
      <alignment horizontal="center" vertical="center" wrapText="1"/>
    </xf>
    <xf numFmtId="165" fontId="11" fillId="0" borderId="16" xfId="11" applyNumberFormat="1" applyFont="1" applyFill="1" applyBorder="1" applyAlignment="1">
      <alignment horizontal="center" vertical="center" wrapText="1"/>
    </xf>
    <xf numFmtId="165" fontId="11" fillId="0" borderId="9" xfId="11" applyNumberFormat="1" applyFont="1" applyFill="1" applyBorder="1" applyAlignment="1">
      <alignment horizontal="center" vertical="center" wrapText="1"/>
    </xf>
    <xf numFmtId="165" fontId="11" fillId="0" borderId="22" xfId="11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9" fillId="6" borderId="9" xfId="5" applyFont="1" applyFill="1" applyBorder="1" applyAlignment="1">
      <alignment horizontal="center" vertical="center" wrapText="1"/>
    </xf>
    <xf numFmtId="14" fontId="7" fillId="6" borderId="22" xfId="3" applyNumberFormat="1" applyFont="1" applyFill="1" applyBorder="1" applyAlignment="1">
      <alignment horizontal="center" vertical="center" wrapText="1"/>
    </xf>
    <xf numFmtId="172" fontId="19" fillId="6" borderId="16" xfId="0" applyNumberFormat="1" applyFont="1" applyFill="1" applyBorder="1" applyAlignment="1">
      <alignment horizontal="center" vertical="center"/>
    </xf>
    <xf numFmtId="172" fontId="19" fillId="6" borderId="9" xfId="0" applyNumberFormat="1" applyFont="1" applyFill="1" applyBorder="1" applyAlignment="1">
      <alignment horizontal="center" vertical="center"/>
    </xf>
    <xf numFmtId="172" fontId="19" fillId="6" borderId="22" xfId="0" applyNumberFormat="1" applyFont="1" applyFill="1" applyBorder="1" applyAlignment="1">
      <alignment horizontal="center" vertical="center"/>
    </xf>
    <xf numFmtId="14" fontId="7" fillId="0" borderId="10" xfId="3" applyNumberFormat="1" applyFont="1" applyBorder="1" applyAlignment="1">
      <alignment horizontal="center" vertical="center" wrapText="1"/>
    </xf>
    <xf numFmtId="14" fontId="7" fillId="8" borderId="21" xfId="3" applyNumberFormat="1" applyFont="1" applyFill="1" applyBorder="1" applyAlignment="1">
      <alignment horizontal="center" vertical="center" wrapText="1"/>
    </xf>
    <xf numFmtId="169" fontId="7" fillId="0" borderId="9" xfId="6" applyFont="1" applyFill="1" applyBorder="1" applyAlignment="1">
      <alignment horizontal="center" vertical="center" wrapText="1"/>
    </xf>
    <xf numFmtId="169" fontId="7" fillId="0" borderId="10" xfId="6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170" fontId="2" fillId="6" borderId="16" xfId="1" applyNumberFormat="1" applyFont="1" applyFill="1" applyBorder="1" applyAlignment="1">
      <alignment horizontal="center" vertical="center" wrapText="1"/>
    </xf>
    <xf numFmtId="170" fontId="2" fillId="6" borderId="9" xfId="1" applyNumberFormat="1" applyFont="1" applyFill="1" applyBorder="1" applyAlignment="1">
      <alignment horizontal="center" vertical="center" wrapText="1"/>
    </xf>
    <xf numFmtId="170" fontId="2" fillId="6" borderId="22" xfId="1" applyNumberFormat="1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4" fontId="7" fillId="2" borderId="3" xfId="3" applyNumberFormat="1" applyFont="1" applyFill="1" applyBorder="1" applyAlignment="1">
      <alignment horizontal="center" vertical="center" wrapText="1"/>
    </xf>
    <xf numFmtId="14" fontId="7" fillId="2" borderId="0" xfId="3" applyNumberFormat="1" applyFont="1" applyFill="1" applyAlignment="1">
      <alignment horizontal="center" vertical="center" wrapText="1"/>
    </xf>
    <xf numFmtId="0" fontId="26" fillId="2" borderId="0" xfId="3" applyFont="1" applyFill="1" applyAlignment="1">
      <alignment horizontal="center"/>
    </xf>
    <xf numFmtId="0" fontId="24" fillId="2" borderId="0" xfId="3" applyFont="1" applyFill="1" applyAlignment="1">
      <alignment horizontal="center" wrapText="1"/>
    </xf>
    <xf numFmtId="0" fontId="24" fillId="2" borderId="0" xfId="3" applyFont="1" applyFill="1" applyAlignment="1">
      <alignment horizontal="center"/>
    </xf>
    <xf numFmtId="0" fontId="14" fillId="7" borderId="16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 wrapText="1"/>
    </xf>
    <xf numFmtId="0" fontId="7" fillId="7" borderId="5" xfId="8" applyFont="1" applyFill="1" applyBorder="1" applyAlignment="1">
      <alignment horizontal="center" vertical="center" wrapText="1"/>
    </xf>
    <xf numFmtId="0" fontId="7" fillId="7" borderId="9" xfId="8" applyFont="1" applyFill="1" applyBorder="1" applyAlignment="1">
      <alignment horizontal="center" vertical="center" wrapText="1"/>
    </xf>
    <xf numFmtId="0" fontId="7" fillId="7" borderId="10" xfId="8" applyFont="1" applyFill="1" applyBorder="1" applyAlignment="1">
      <alignment horizontal="center" vertical="center" wrapText="1"/>
    </xf>
    <xf numFmtId="0" fontId="3" fillId="7" borderId="5" xfId="8" applyFont="1" applyFill="1" applyBorder="1" applyAlignment="1">
      <alignment horizontal="center" vertical="center" wrapText="1"/>
    </xf>
    <xf numFmtId="0" fontId="3" fillId="7" borderId="9" xfId="8" applyFont="1" applyFill="1" applyBorder="1" applyAlignment="1">
      <alignment horizontal="center" vertical="center" wrapText="1"/>
    </xf>
    <xf numFmtId="0" fontId="3" fillId="7" borderId="22" xfId="8" applyFont="1" applyFill="1" applyBorder="1" applyAlignment="1">
      <alignment horizontal="center" vertical="center" wrapText="1"/>
    </xf>
    <xf numFmtId="0" fontId="7" fillId="2" borderId="5" xfId="8" applyFont="1" applyFill="1" applyBorder="1" applyAlignment="1">
      <alignment horizontal="center" vertical="center" wrapText="1"/>
    </xf>
    <xf numFmtId="0" fontId="7" fillId="2" borderId="9" xfId="8" applyFont="1" applyFill="1" applyBorder="1" applyAlignment="1">
      <alignment horizontal="center" vertical="center" wrapText="1"/>
    </xf>
    <xf numFmtId="0" fontId="7" fillId="2" borderId="22" xfId="8" applyFont="1" applyFill="1" applyBorder="1" applyAlignment="1">
      <alignment horizontal="center" vertical="center" wrapText="1"/>
    </xf>
    <xf numFmtId="0" fontId="3" fillId="2" borderId="16" xfId="8" applyFont="1" applyFill="1" applyBorder="1" applyAlignment="1">
      <alignment horizontal="center" vertical="center" wrapText="1"/>
    </xf>
    <xf numFmtId="0" fontId="3" fillId="2" borderId="10" xfId="8" applyFont="1" applyFill="1" applyBorder="1" applyAlignment="1">
      <alignment horizontal="center" vertical="center" wrapText="1"/>
    </xf>
    <xf numFmtId="0" fontId="3" fillId="2" borderId="5" xfId="8" applyFont="1" applyFill="1" applyBorder="1" applyAlignment="1">
      <alignment horizontal="center" vertical="center" wrapText="1"/>
    </xf>
    <xf numFmtId="0" fontId="3" fillId="2" borderId="22" xfId="8" applyFont="1" applyFill="1" applyBorder="1" applyAlignment="1">
      <alignment horizontal="center" vertical="center" wrapText="1"/>
    </xf>
  </cellXfs>
  <cellStyles count="13">
    <cellStyle name="Millares 10" xfId="4" xr:uid="{F9A0FA9F-0464-473D-9D7D-958081825F46}"/>
    <cellStyle name="Millares 4" xfId="12" xr:uid="{93F4F656-748E-468B-BD26-A96877AA02DE}"/>
    <cellStyle name="Moneda" xfId="1" builtinId="4"/>
    <cellStyle name="Moneda [0] 3 2 4 2" xfId="6" xr:uid="{6E76D9C6-79EC-40B4-8D3A-B36374DA43AB}"/>
    <cellStyle name="Moneda [0] 5" xfId="7" xr:uid="{AEFBB710-980D-418F-B711-7907BB3D32D9}"/>
    <cellStyle name="Moneda 2 2 4 2" xfId="11" xr:uid="{F2D49E3A-A42D-48A9-A9FB-DC5F1423FDA6}"/>
    <cellStyle name="Normal" xfId="0" builtinId="0"/>
    <cellStyle name="Normal 10 2" xfId="8" xr:uid="{9E637C81-B5DE-4594-BCD2-E10882EA6BD4}"/>
    <cellStyle name="Normal 14" xfId="3" xr:uid="{3E3673B3-EA11-4BDD-8F5B-99AB29C1CC9E}"/>
    <cellStyle name="Normal 2 2 4 2" xfId="9" xr:uid="{D0ACFBCE-C491-44DD-BDAF-174B5726C468}"/>
    <cellStyle name="Normal 3 2 6 2" xfId="5" xr:uid="{426FE3F8-BF26-4018-98B2-E47B60B0460F}"/>
    <cellStyle name="Normal 5 2 2" xfId="10" xr:uid="{19E94256-015A-47E7-B1A3-9D01347531D3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-2011"/>
      <sheetName val="BASE"/>
      <sheetName val="DATOS"/>
      <sheetName val="Gastos (3)"/>
      <sheetName val="Gastos_(3)"/>
      <sheetName val="Gastos_(3)3"/>
      <sheetName val="Gastos_(3)1"/>
      <sheetName val="Gastos_(3)2"/>
      <sheetName val="Gastos_(3)4"/>
    </sheetNames>
    <sheetDataSet>
      <sheetData sheetId="0"/>
      <sheetData sheetId="1">
        <row r="1">
          <cell r="A1" t="str">
            <v>CPS</v>
          </cell>
          <cell r="B1" t="str">
            <v>FECHA</v>
          </cell>
          <cell r="C1" t="str">
            <v>AREA</v>
          </cell>
          <cell r="D1" t="str">
            <v>CODIGO GESTION</v>
          </cell>
          <cell r="E1" t="str">
            <v>PROGRAMA EDUCATIVO F.P.I.</v>
          </cell>
          <cell r="F1" t="str">
            <v>ACCION DE FORMACION</v>
          </cell>
          <cell r="G1" t="str">
            <v>COMPETENCIAS</v>
          </cell>
          <cell r="H1" t="str">
            <v>IDENTIFICACION</v>
          </cell>
          <cell r="I1" t="str">
            <v>INSTRUCTOR</v>
          </cell>
          <cell r="J1" t="str">
            <v>MUNICIPIO</v>
          </cell>
          <cell r="K1" t="str">
            <v>PLAZO</v>
          </cell>
          <cell r="L1" t="str">
            <v>T/H ODT</v>
          </cell>
          <cell r="M1" t="str">
            <v>V/H</v>
          </cell>
          <cell r="N1" t="str">
            <v>VALOR ODT</v>
          </cell>
          <cell r="O1" t="str">
            <v>CUENTA BANCARIA</v>
          </cell>
          <cell r="P1" t="str">
            <v>BANCO</v>
          </cell>
        </row>
        <row r="2">
          <cell r="A2">
            <v>15</v>
          </cell>
          <cell r="B2">
            <v>40562</v>
          </cell>
          <cell r="C2">
            <v>953010</v>
          </cell>
          <cell r="D2">
            <v>2112010304</v>
          </cell>
          <cell r="E2" t="str">
            <v>LINEA TECNOLOGICA DE CLIENTES</v>
          </cell>
          <cell r="F2" t="str">
            <v>FORMACION TITULADA Y COMPLEMENTARIA</v>
          </cell>
          <cell r="G2" t="str">
            <v>INTEGRACION EDUCION MEDIA</v>
          </cell>
          <cell r="H2">
            <v>68245109</v>
          </cell>
          <cell r="I2" t="str">
            <v>ELLA PATRICIA ARDILA MARTINEZ</v>
          </cell>
          <cell r="J2" t="str">
            <v>SARAVENA</v>
          </cell>
          <cell r="K2" t="str">
            <v>5 MESES Y 6 DIAS</v>
          </cell>
          <cell r="L2">
            <v>450</v>
          </cell>
          <cell r="M2">
            <v>28634</v>
          </cell>
          <cell r="N2">
            <v>12885300</v>
          </cell>
          <cell r="O2">
            <v>506100015755</v>
          </cell>
          <cell r="P2" t="str">
            <v>DAVIVIENDA</v>
          </cell>
        </row>
        <row r="3">
          <cell r="A3">
            <v>16</v>
          </cell>
          <cell r="B3">
            <v>40562</v>
          </cell>
          <cell r="C3">
            <v>953010</v>
          </cell>
          <cell r="D3">
            <v>2112010304</v>
          </cell>
          <cell r="E3" t="str">
            <v>LINEA TECNOLOGICA DE PRODUCCION Y TRANSFORMACION</v>
          </cell>
          <cell r="F3" t="str">
            <v>FORMACION TITULADA Y COMPLEMENTARIA</v>
          </cell>
          <cell r="G3" t="str">
            <v>FORMACION TITULADA Y COMPLEMENTARIA</v>
          </cell>
          <cell r="H3">
            <v>71373492</v>
          </cell>
          <cell r="I3" t="str">
            <v>JUAN DAVID ARAQUE LARGO</v>
          </cell>
          <cell r="J3" t="str">
            <v>SARAVENA</v>
          </cell>
          <cell r="K3" t="str">
            <v>5 MESES Y 6 DIAS</v>
          </cell>
          <cell r="L3">
            <v>5.2</v>
          </cell>
          <cell r="M3">
            <v>3321750</v>
          </cell>
          <cell r="N3">
            <v>17273100</v>
          </cell>
          <cell r="O3">
            <v>37915213279</v>
          </cell>
          <cell r="P3" t="str">
            <v>BANCOLOMBIA</v>
          </cell>
        </row>
        <row r="4">
          <cell r="A4">
            <v>17</v>
          </cell>
          <cell r="B4">
            <v>40562</v>
          </cell>
          <cell r="C4">
            <v>953010</v>
          </cell>
          <cell r="D4">
            <v>2112010304</v>
          </cell>
          <cell r="E4" t="str">
            <v>LINEA TECNOLOGICA DE GESTION DE DE LA    I NFORMACION</v>
          </cell>
          <cell r="F4" t="str">
            <v>FORMACION TITULADA Y COMPLEMENTARIA</v>
          </cell>
          <cell r="G4" t="str">
            <v>FORMACION TITULADA Y COMPLEMENTARIA</v>
          </cell>
          <cell r="H4">
            <v>96125361</v>
          </cell>
          <cell r="I4" t="str">
            <v>JOSE LEONARDO CARVAJAL MENDEZ</v>
          </cell>
          <cell r="J4" t="str">
            <v>SARAVENA</v>
          </cell>
          <cell r="K4" t="str">
            <v>5 MESES Y 6 DIAS</v>
          </cell>
          <cell r="L4">
            <v>330</v>
          </cell>
          <cell r="M4">
            <v>28634</v>
          </cell>
          <cell r="N4">
            <v>9449220</v>
          </cell>
          <cell r="O4">
            <v>31749623147</v>
          </cell>
          <cell r="P4" t="str">
            <v>BANCOLOMBIA</v>
          </cell>
        </row>
        <row r="5">
          <cell r="A5">
            <v>18</v>
          </cell>
          <cell r="B5">
            <v>40562</v>
          </cell>
          <cell r="C5">
            <v>953010</v>
          </cell>
          <cell r="D5">
            <v>2112010304</v>
          </cell>
          <cell r="E5" t="str">
            <v>LINEA TECNOLOGICA MATERIALES Y HERRAMIENTAS</v>
          </cell>
          <cell r="F5" t="str">
            <v>FORMACION TITULADA Y COMPLEMENTARIA</v>
          </cell>
          <cell r="G5" t="str">
            <v>FORMACION TITULADA Y COMPLEMENTARIA</v>
          </cell>
          <cell r="H5">
            <v>3262390</v>
          </cell>
          <cell r="I5" t="str">
            <v>MAURICIO BRAVO GARCIA</v>
          </cell>
          <cell r="J5" t="str">
            <v>SARAVENA</v>
          </cell>
          <cell r="K5" t="str">
            <v>5 MESES Y 6 DIAS</v>
          </cell>
          <cell r="L5">
            <v>5.2</v>
          </cell>
          <cell r="M5">
            <v>3321750</v>
          </cell>
          <cell r="N5">
            <v>17273100</v>
          </cell>
          <cell r="O5">
            <v>506100064951</v>
          </cell>
          <cell r="P5" t="str">
            <v>DAVIVIENDA</v>
          </cell>
        </row>
        <row r="6">
          <cell r="A6">
            <v>19</v>
          </cell>
          <cell r="B6">
            <v>40562</v>
          </cell>
          <cell r="C6">
            <v>953010</v>
          </cell>
          <cell r="D6">
            <v>2112010304</v>
          </cell>
          <cell r="E6" t="str">
            <v>LINEA TECNOLOGICA MATERIALES Y HERRAMIENTAS</v>
          </cell>
          <cell r="F6" t="str">
            <v>FORMACION TITULADA Y COMPLEMENTARIA</v>
          </cell>
          <cell r="G6" t="str">
            <v>FORMACION TITULADA Y COMPLEMENTARIA</v>
          </cell>
          <cell r="H6">
            <v>88033881</v>
          </cell>
          <cell r="I6" t="str">
            <v>DAYRON ADALFER QUINTERO GELVIS</v>
          </cell>
          <cell r="J6" t="str">
            <v>SARAVENA</v>
          </cell>
          <cell r="K6" t="str">
            <v>3 MESES</v>
          </cell>
          <cell r="L6">
            <v>160</v>
          </cell>
          <cell r="M6">
            <v>28634</v>
          </cell>
          <cell r="N6">
            <v>4581440</v>
          </cell>
          <cell r="O6">
            <v>473603026719</v>
          </cell>
          <cell r="P6" t="str">
            <v>BANCO AGRARIO</v>
          </cell>
        </row>
        <row r="7">
          <cell r="A7">
            <v>20</v>
          </cell>
          <cell r="B7">
            <v>40562</v>
          </cell>
          <cell r="C7">
            <v>953010</v>
          </cell>
          <cell r="D7">
            <v>2112010304</v>
          </cell>
          <cell r="E7" t="str">
            <v>LINEA TECNOLOGICA DE CLIENTES</v>
          </cell>
          <cell r="F7" t="str">
            <v>FORMACION TITULADA Y COMPLEMENTARIA</v>
          </cell>
          <cell r="G7" t="str">
            <v>FORMACION TITULADA Y COMPLEMENTARIA</v>
          </cell>
          <cell r="H7">
            <v>5497852</v>
          </cell>
          <cell r="I7" t="str">
            <v>GERMAN AUGUSTO RAMIREZ GOMEZ</v>
          </cell>
          <cell r="J7" t="str">
            <v>SARAVENA</v>
          </cell>
          <cell r="K7" t="str">
            <v>5 MESES Y 6 DIAS</v>
          </cell>
          <cell r="L7">
            <v>5.2</v>
          </cell>
          <cell r="M7">
            <v>3321750</v>
          </cell>
          <cell r="N7">
            <v>17273100</v>
          </cell>
          <cell r="O7">
            <v>473600003408</v>
          </cell>
          <cell r="P7" t="str">
            <v>BANCO AGRARIO</v>
          </cell>
        </row>
        <row r="8">
          <cell r="A8">
            <v>21</v>
          </cell>
          <cell r="B8">
            <v>40562</v>
          </cell>
          <cell r="C8">
            <v>953010</v>
          </cell>
          <cell r="D8">
            <v>2112010304</v>
          </cell>
          <cell r="E8" t="str">
            <v>LINEA TECNOLOGICA DE CLIENTES</v>
          </cell>
          <cell r="F8" t="str">
            <v>FORMACION TITULADA Y COMPLEMENTARIA</v>
          </cell>
          <cell r="G8" t="str">
            <v>FORMACION TITULADA Y COMPLEMENTARIA</v>
          </cell>
          <cell r="H8">
            <v>24248860</v>
          </cell>
          <cell r="I8" t="str">
            <v>ELISABETH SANTOS</v>
          </cell>
          <cell r="J8" t="str">
            <v>SARAVENA</v>
          </cell>
          <cell r="K8" t="str">
            <v xml:space="preserve">5 MESES Y 6 DIAS </v>
          </cell>
          <cell r="L8">
            <v>556</v>
          </cell>
          <cell r="M8">
            <v>28634</v>
          </cell>
          <cell r="N8">
            <v>15920504</v>
          </cell>
          <cell r="O8">
            <v>73600132684</v>
          </cell>
          <cell r="P8" t="str">
            <v>BANCO AGRARIO</v>
          </cell>
        </row>
        <row r="9">
          <cell r="A9">
            <v>23</v>
          </cell>
          <cell r="B9">
            <v>40562</v>
          </cell>
          <cell r="C9">
            <v>953010</v>
          </cell>
          <cell r="D9">
            <v>2112010304</v>
          </cell>
          <cell r="E9" t="str">
            <v>LINEA TECNOLOGICA DE GESTION DE LA INFORMACION</v>
          </cell>
          <cell r="F9" t="str">
            <v>FORMACION TITULADA Y COMPLEMENTARIA</v>
          </cell>
          <cell r="G9" t="str">
            <v>FORMACION TITULADA Y COMPLEMENTARIA</v>
          </cell>
          <cell r="H9">
            <v>13724860</v>
          </cell>
          <cell r="I9" t="str">
            <v>EZEQUIEL DE JESUS ROJAS VARGAS</v>
          </cell>
          <cell r="J9" t="str">
            <v>SARAVENA</v>
          </cell>
          <cell r="K9" t="str">
            <v xml:space="preserve">5 MESES Y 6 DIAS </v>
          </cell>
          <cell r="L9">
            <v>5.2</v>
          </cell>
          <cell r="M9">
            <v>3321750</v>
          </cell>
          <cell r="N9">
            <v>17273100</v>
          </cell>
          <cell r="O9">
            <v>31725136300</v>
          </cell>
          <cell r="P9" t="str">
            <v>BANCOLOMBIA</v>
          </cell>
        </row>
        <row r="10">
          <cell r="A10">
            <v>26</v>
          </cell>
          <cell r="B10">
            <v>40562</v>
          </cell>
          <cell r="C10">
            <v>953010</v>
          </cell>
          <cell r="D10">
            <v>2112010304</v>
          </cell>
          <cell r="E10" t="str">
            <v>LINEA TECNOLOGICA DE CLIENTES</v>
          </cell>
          <cell r="F10" t="str">
            <v>FORMACION TITULADA Y COMPLEMENTARIA</v>
          </cell>
          <cell r="G10" t="str">
            <v>FORMACION TITULADA Y COMPLEMENTARIA</v>
          </cell>
          <cell r="H10">
            <v>88203116</v>
          </cell>
          <cell r="I10" t="str">
            <v>OSCAR CACERES GIL</v>
          </cell>
          <cell r="J10" t="str">
            <v>SARAVENA</v>
          </cell>
          <cell r="K10" t="str">
            <v xml:space="preserve">5 MESES Y 6 DIAS </v>
          </cell>
          <cell r="L10">
            <v>334</v>
          </cell>
          <cell r="M10">
            <v>28634</v>
          </cell>
          <cell r="N10">
            <v>9563756</v>
          </cell>
          <cell r="O10">
            <v>506100022447</v>
          </cell>
          <cell r="P10" t="str">
            <v>DAVIVIENDA</v>
          </cell>
        </row>
        <row r="11">
          <cell r="A11">
            <v>28</v>
          </cell>
          <cell r="B11">
            <v>40562</v>
          </cell>
          <cell r="C11">
            <v>953010</v>
          </cell>
          <cell r="D11">
            <v>2112010304</v>
          </cell>
          <cell r="E11" t="str">
            <v>LINEA TECNOLOGICA DE CLIENTES</v>
          </cell>
          <cell r="F11" t="str">
            <v>FORMACION TITULADA Y COMPLEMENTARIA</v>
          </cell>
          <cell r="G11" t="str">
            <v>FORMACION TITULADA Y COMPLEMENTARIA</v>
          </cell>
          <cell r="H11">
            <v>63538935</v>
          </cell>
          <cell r="I11" t="str">
            <v>LIZBETH ARIANA SANCHEZ MAZUERA</v>
          </cell>
          <cell r="J11" t="str">
            <v>SARAVENA</v>
          </cell>
          <cell r="K11" t="str">
            <v xml:space="preserve">5 MESES Y 6 DIAS </v>
          </cell>
          <cell r="L11">
            <v>290</v>
          </cell>
          <cell r="M11">
            <v>28634</v>
          </cell>
          <cell r="N11">
            <v>8303860</v>
          </cell>
          <cell r="O11">
            <v>506100022587</v>
          </cell>
          <cell r="P11" t="str">
            <v>DAVIVIENDA</v>
          </cell>
        </row>
        <row r="12">
          <cell r="A12">
            <v>29</v>
          </cell>
          <cell r="B12">
            <v>40562</v>
          </cell>
          <cell r="C12">
            <v>953010</v>
          </cell>
          <cell r="D12">
            <v>2112010304</v>
          </cell>
          <cell r="E12" t="str">
            <v>LINEA TECNOLOGICA DE CLIENTES</v>
          </cell>
          <cell r="F12" t="str">
            <v>FORMACION TITULADA Y COMPLEMENTARIA</v>
          </cell>
          <cell r="G12" t="str">
            <v>FORMACION TITULADA Y COMPLEMENTARIA</v>
          </cell>
          <cell r="H12">
            <v>11229178</v>
          </cell>
          <cell r="I12" t="str">
            <v>JAIR ORLANDO DOMINGUEZ CARRANZA</v>
          </cell>
          <cell r="J12" t="str">
            <v>FORTUL</v>
          </cell>
          <cell r="K12" t="str">
            <v xml:space="preserve">5 MESES Y 6 DIAS </v>
          </cell>
          <cell r="L12">
            <v>335</v>
          </cell>
          <cell r="M12">
            <v>28634</v>
          </cell>
          <cell r="N12">
            <v>9592390</v>
          </cell>
          <cell r="O12">
            <v>473150015915</v>
          </cell>
          <cell r="P12" t="str">
            <v>BANCO AGRARIO</v>
          </cell>
        </row>
        <row r="13">
          <cell r="A13">
            <v>30</v>
          </cell>
          <cell r="B13">
            <v>40562</v>
          </cell>
          <cell r="C13">
            <v>953010</v>
          </cell>
          <cell r="D13">
            <v>2112010304</v>
          </cell>
          <cell r="E13" t="str">
            <v>LINEA TECNOLOGICA DE PRODUCCION Y TRANSFORMACION</v>
          </cell>
          <cell r="F13" t="str">
            <v>FORMACION TITULADA Y COMPLEMENTARIA</v>
          </cell>
          <cell r="G13" t="str">
            <v>FORMACION TITULADA Y COMPLEMENTARIA</v>
          </cell>
          <cell r="H13">
            <v>1090429712</v>
          </cell>
          <cell r="I13" t="str">
            <v>JULIETH PAOLA GELVEZ RIVERA</v>
          </cell>
          <cell r="J13" t="str">
            <v>SARAVENA</v>
          </cell>
          <cell r="K13" t="str">
            <v xml:space="preserve">5 MESES Y 6 DIAS </v>
          </cell>
          <cell r="L13">
            <v>5.2</v>
          </cell>
          <cell r="M13">
            <v>3321750</v>
          </cell>
          <cell r="N13">
            <v>17273100</v>
          </cell>
          <cell r="O13">
            <v>506100059423</v>
          </cell>
          <cell r="P13" t="str">
            <v>DAVIVIENDA</v>
          </cell>
        </row>
        <row r="14">
          <cell r="A14">
            <v>31</v>
          </cell>
          <cell r="B14">
            <v>40562</v>
          </cell>
          <cell r="C14">
            <v>953010</v>
          </cell>
          <cell r="D14">
            <v>2112010304</v>
          </cell>
          <cell r="E14" t="str">
            <v>LINEA TECNOLOGICA DE CLIENTES</v>
          </cell>
          <cell r="F14" t="str">
            <v>FORMACION TITULADA Y COMPLEMENTARIA</v>
          </cell>
          <cell r="G14" t="str">
            <v>FORMACION TITULADA Y COMPLEMENTARIA</v>
          </cell>
          <cell r="H14">
            <v>63509735</v>
          </cell>
          <cell r="I14" t="str">
            <v>MARICELY BARON CONTRERAS</v>
          </cell>
          <cell r="J14" t="str">
            <v>SARAVENA</v>
          </cell>
          <cell r="K14" t="str">
            <v xml:space="preserve">5 MESES Y 6 DIAS </v>
          </cell>
          <cell r="L14">
            <v>300</v>
          </cell>
          <cell r="M14">
            <v>28634</v>
          </cell>
          <cell r="N14">
            <v>8590200</v>
          </cell>
          <cell r="O14">
            <v>506100026752</v>
          </cell>
          <cell r="P14" t="str">
            <v>DAVIVIENDA</v>
          </cell>
        </row>
        <row r="15">
          <cell r="A15">
            <v>33</v>
          </cell>
          <cell r="B15">
            <v>40562</v>
          </cell>
          <cell r="C15">
            <v>953010</v>
          </cell>
          <cell r="D15">
            <v>2112010304</v>
          </cell>
          <cell r="E15" t="str">
            <v>LINEA TECNOLOGICA DE CLIENTES</v>
          </cell>
          <cell r="F15" t="str">
            <v>FORMACION TITULADA Y COMPLEMENTARIA</v>
          </cell>
          <cell r="G15" t="str">
            <v>FORMACION TITULADA Y COMPLEMENTARIA</v>
          </cell>
          <cell r="H15">
            <v>52208700</v>
          </cell>
          <cell r="I15" t="str">
            <v>GLORIA INES SANCHEZ ACUÑA</v>
          </cell>
          <cell r="J15" t="str">
            <v>SARAVENA</v>
          </cell>
          <cell r="K15" t="str">
            <v xml:space="preserve">5 MESES Y 7  DIAS </v>
          </cell>
          <cell r="L15">
            <v>353</v>
          </cell>
          <cell r="M15">
            <v>28634</v>
          </cell>
          <cell r="N15">
            <v>10107802</v>
          </cell>
          <cell r="O15">
            <v>473600009139</v>
          </cell>
          <cell r="P15" t="str">
            <v>BANCO AGRARIO</v>
          </cell>
        </row>
        <row r="16">
          <cell r="A16">
            <v>34</v>
          </cell>
          <cell r="B16">
            <v>40562</v>
          </cell>
          <cell r="C16">
            <v>953010</v>
          </cell>
          <cell r="D16">
            <v>2112010304</v>
          </cell>
          <cell r="E16" t="str">
            <v>LINEA TECNOLOGICA DE CLIENTES</v>
          </cell>
          <cell r="F16" t="str">
            <v>FORMACION TITULADA Y COMPLEMENTARIA</v>
          </cell>
          <cell r="G16" t="str">
            <v>FORMACION TITULADA Y COMPLEMENTARIA</v>
          </cell>
          <cell r="H16">
            <v>92517719</v>
          </cell>
          <cell r="I16" t="str">
            <v>JORGE ALBERTO POSADA BARRIOS</v>
          </cell>
          <cell r="J16" t="str">
            <v>SARAVENA</v>
          </cell>
          <cell r="K16" t="str">
            <v xml:space="preserve">5 MESES Y 6 DIAS </v>
          </cell>
          <cell r="L16">
            <v>230</v>
          </cell>
          <cell r="M16">
            <v>28634</v>
          </cell>
          <cell r="N16">
            <v>6585820</v>
          </cell>
          <cell r="O16">
            <v>31745034392</v>
          </cell>
          <cell r="P16" t="str">
            <v>BANCOLOMBIA</v>
          </cell>
        </row>
        <row r="17">
          <cell r="A17">
            <v>35</v>
          </cell>
          <cell r="B17">
            <v>40562</v>
          </cell>
          <cell r="C17">
            <v>953010</v>
          </cell>
          <cell r="D17">
            <v>2112010304</v>
          </cell>
          <cell r="E17" t="str">
            <v>LINEA TECNOLOGICA DE CLIENTES</v>
          </cell>
          <cell r="F17" t="str">
            <v>FORMACION TITULADA Y COMPLEMENTARIA</v>
          </cell>
          <cell r="G17" t="str">
            <v>FORMACION TITULADA Y COMPLEMENTARIA</v>
          </cell>
          <cell r="H17">
            <v>37753592</v>
          </cell>
          <cell r="I17" t="str">
            <v>GLORIA AMPARO PARRA SANABRIA</v>
          </cell>
          <cell r="J17" t="str">
            <v>SARAVENA</v>
          </cell>
          <cell r="K17" t="str">
            <v>3 MESES</v>
          </cell>
          <cell r="L17">
            <v>130</v>
          </cell>
          <cell r="M17">
            <v>28634</v>
          </cell>
          <cell r="N17">
            <v>3722420</v>
          </cell>
          <cell r="O17">
            <v>506100008545</v>
          </cell>
          <cell r="P17" t="str">
            <v>DAVIVIENDA</v>
          </cell>
        </row>
        <row r="18">
          <cell r="A18">
            <v>36</v>
          </cell>
          <cell r="B18">
            <v>40562</v>
          </cell>
          <cell r="C18">
            <v>953010</v>
          </cell>
          <cell r="D18">
            <v>2112010304</v>
          </cell>
          <cell r="E18" t="str">
            <v>LINEA TECNOLOGICA DE CLIENTES</v>
          </cell>
          <cell r="F18" t="str">
            <v>FORMACION TITULADA Y COMPLEMENTARIA</v>
          </cell>
          <cell r="G18" t="str">
            <v>FORMACION TITULADA Y COMPLEMENTARIA</v>
          </cell>
          <cell r="H18">
            <v>32869301</v>
          </cell>
          <cell r="I18" t="str">
            <v>PAOLA SUAREZ VERDUGO</v>
          </cell>
          <cell r="J18" t="str">
            <v>SARAVENA</v>
          </cell>
          <cell r="K18" t="str">
            <v xml:space="preserve">5 MESES Y 6 DIAS </v>
          </cell>
          <cell r="L18">
            <v>368</v>
          </cell>
          <cell r="M18">
            <v>28634</v>
          </cell>
          <cell r="N18">
            <v>10537312</v>
          </cell>
          <cell r="O18">
            <v>473050021047</v>
          </cell>
          <cell r="P18" t="str">
            <v>BANCO AGRARIO</v>
          </cell>
        </row>
        <row r="19">
          <cell r="A19">
            <v>37</v>
          </cell>
          <cell r="B19">
            <v>40562</v>
          </cell>
          <cell r="C19">
            <v>953010</v>
          </cell>
          <cell r="D19">
            <v>2112010304</v>
          </cell>
          <cell r="E19" t="str">
            <v>LINEA TECNOLOGICA DE CLIENTES</v>
          </cell>
          <cell r="F19" t="str">
            <v>FORMACION TITULADA Y COMPLEMENTARIA</v>
          </cell>
          <cell r="G19" t="str">
            <v>FORMACION TITULADA Y COMPLEMENTARIA</v>
          </cell>
          <cell r="H19">
            <v>86047295</v>
          </cell>
          <cell r="I19" t="str">
            <v>NELSON ENRIQUE CONTRERAS PARRA</v>
          </cell>
          <cell r="J19" t="str">
            <v>ARAUQUITA</v>
          </cell>
          <cell r="K19" t="str">
            <v xml:space="preserve">5 MESES Y 6 DIAS </v>
          </cell>
          <cell r="L19">
            <v>5.2</v>
          </cell>
          <cell r="M19">
            <v>3321750</v>
          </cell>
          <cell r="N19">
            <v>17273100</v>
          </cell>
          <cell r="O19">
            <v>473700037687</v>
          </cell>
          <cell r="P19" t="str">
            <v>BANCO AGRARIO</v>
          </cell>
        </row>
        <row r="20">
          <cell r="A20">
            <v>38</v>
          </cell>
          <cell r="B20">
            <v>40562</v>
          </cell>
          <cell r="C20">
            <v>953010</v>
          </cell>
          <cell r="D20">
            <v>2112010304</v>
          </cell>
          <cell r="E20" t="str">
            <v>LINEA TECNOLOGICA DE CLIENTES</v>
          </cell>
          <cell r="F20" t="str">
            <v>FORMACION TITULADA Y COMPLEMENTARIA</v>
          </cell>
          <cell r="G20" t="str">
            <v>FORMACION TITULADA Y COMPLEMENTARIA</v>
          </cell>
          <cell r="H20">
            <v>47434785</v>
          </cell>
          <cell r="I20" t="str">
            <v>SANDRA MILENA ROJAS ROA</v>
          </cell>
          <cell r="J20" t="str">
            <v>ARAUQUITA</v>
          </cell>
          <cell r="K20" t="str">
            <v xml:space="preserve">5 MESES Y 6 DIAS </v>
          </cell>
          <cell r="L20">
            <v>270</v>
          </cell>
          <cell r="M20">
            <v>28634</v>
          </cell>
          <cell r="N20">
            <v>7731180</v>
          </cell>
          <cell r="O20">
            <v>473050024100</v>
          </cell>
          <cell r="P20" t="str">
            <v>BANCO AGRARIO</v>
          </cell>
        </row>
        <row r="21">
          <cell r="A21">
            <v>39</v>
          </cell>
          <cell r="B21">
            <v>40562</v>
          </cell>
          <cell r="C21">
            <v>953010</v>
          </cell>
          <cell r="D21">
            <v>2112010304</v>
          </cell>
          <cell r="E21" t="str">
            <v>LINEA TECNOLOGICA DE PRODUCCION Y TRANSFORMACION</v>
          </cell>
          <cell r="F21" t="str">
            <v>FORMACION TITULADA Y COMPLEMENTARIA</v>
          </cell>
          <cell r="G21" t="str">
            <v>FORMACION TITULADA Y COMPLEMENTARIA</v>
          </cell>
          <cell r="H21">
            <v>24246707</v>
          </cell>
          <cell r="I21" t="str">
            <v>NELLY SOLANO GRISMALDOS</v>
          </cell>
          <cell r="J21" t="str">
            <v>ARAUQUITA</v>
          </cell>
          <cell r="K21" t="str">
            <v xml:space="preserve">5 MESES Y 6 DIAS </v>
          </cell>
          <cell r="L21">
            <v>335</v>
          </cell>
          <cell r="M21">
            <v>28634</v>
          </cell>
          <cell r="N21">
            <v>9592390</v>
          </cell>
          <cell r="O21">
            <v>31740759011</v>
          </cell>
          <cell r="P21" t="str">
            <v>BANCOLOMBIA</v>
          </cell>
        </row>
        <row r="22">
          <cell r="A22">
            <v>40</v>
          </cell>
          <cell r="B22">
            <v>40562</v>
          </cell>
          <cell r="C22">
            <v>953010</v>
          </cell>
          <cell r="D22">
            <v>2112010304</v>
          </cell>
          <cell r="E22" t="str">
            <v>LINEA TECNOLOGICA DE CLIENTES</v>
          </cell>
          <cell r="F22" t="str">
            <v>FORMACION TITULADA Y COMPLEMENTARIA</v>
          </cell>
          <cell r="G22" t="str">
            <v>FORMACION TITULADA Y COMPLEMENTARIA</v>
          </cell>
          <cell r="H22">
            <v>33377778</v>
          </cell>
          <cell r="I22" t="str">
            <v>YENNY LILIANA FUQUEN SANABRIA</v>
          </cell>
          <cell r="J22" t="str">
            <v>FORTUL</v>
          </cell>
          <cell r="K22" t="str">
            <v xml:space="preserve">5 MESES Y 6 DIAS </v>
          </cell>
          <cell r="L22">
            <v>301</v>
          </cell>
          <cell r="M22">
            <v>28634</v>
          </cell>
          <cell r="N22">
            <v>8618834</v>
          </cell>
          <cell r="O22">
            <v>473150011057</v>
          </cell>
          <cell r="P22" t="str">
            <v>BANCO AGRARIO</v>
          </cell>
        </row>
        <row r="23">
          <cell r="A23">
            <v>41</v>
          </cell>
          <cell r="B23">
            <v>40562</v>
          </cell>
          <cell r="C23">
            <v>953010</v>
          </cell>
          <cell r="D23">
            <v>2112010304</v>
          </cell>
          <cell r="E23" t="str">
            <v>LINEA TECNOLOGICA DE CLIENTES</v>
          </cell>
          <cell r="F23" t="str">
            <v>FORMACION TITULADA Y COMPLEMENTARIA</v>
          </cell>
          <cell r="G23" t="str">
            <v>FORMACION TITULADA Y COMPLEMENTARIA</v>
          </cell>
          <cell r="H23">
            <v>46376947</v>
          </cell>
          <cell r="I23" t="str">
            <v>NIDIA NAYIVE LEON PRIETO</v>
          </cell>
          <cell r="J23" t="str">
            <v>FORTUL</v>
          </cell>
          <cell r="K23" t="str">
            <v xml:space="preserve">5 MESES Y 6 DIAS </v>
          </cell>
          <cell r="L23">
            <v>442</v>
          </cell>
          <cell r="M23">
            <v>28634</v>
          </cell>
          <cell r="N23">
            <v>12656228</v>
          </cell>
          <cell r="O23">
            <v>473150015680</v>
          </cell>
          <cell r="P23" t="str">
            <v>BANCO AGRARIO</v>
          </cell>
        </row>
        <row r="24">
          <cell r="A24">
            <v>42</v>
          </cell>
          <cell r="B24">
            <v>40562</v>
          </cell>
          <cell r="C24">
            <v>953010</v>
          </cell>
          <cell r="D24">
            <v>2112010304</v>
          </cell>
          <cell r="E24" t="str">
            <v>LINEA TECNOLOGICA DE PRODUCCION Y TRANSFORMACION</v>
          </cell>
          <cell r="F24" t="str">
            <v>FORMACION TITULADA Y COMPLEMENTARIA</v>
          </cell>
          <cell r="G24" t="str">
            <v>FORMACION TITULADA Y COMPLEMENTARIA</v>
          </cell>
          <cell r="H24">
            <v>37271102</v>
          </cell>
          <cell r="I24" t="str">
            <v>KARINA JEANETTE GUERRA CARDENAS</v>
          </cell>
          <cell r="J24" t="str">
            <v>ARAUQUITA</v>
          </cell>
          <cell r="K24" t="str">
            <v xml:space="preserve">5 MESES Y 6 DIAS </v>
          </cell>
          <cell r="L24">
            <v>334</v>
          </cell>
          <cell r="M24">
            <v>28634</v>
          </cell>
          <cell r="N24">
            <v>9563756</v>
          </cell>
          <cell r="O24" t="str">
            <v>O8862457120</v>
          </cell>
          <cell r="P24" t="str">
            <v>BANCOLOMBIA</v>
          </cell>
        </row>
        <row r="25">
          <cell r="A25">
            <v>43</v>
          </cell>
          <cell r="B25">
            <v>40562</v>
          </cell>
          <cell r="C25">
            <v>953010</v>
          </cell>
          <cell r="D25">
            <v>2112010304</v>
          </cell>
          <cell r="E25" t="str">
            <v>LINEA TECNOLOGICA DE CLIENTES</v>
          </cell>
          <cell r="F25" t="str">
            <v>FORMACION TITULADA Y COMPLEMENTARIA</v>
          </cell>
          <cell r="G25" t="str">
            <v>FORMACION TITULADA Y COMPLEMENTARIA</v>
          </cell>
          <cell r="H25">
            <v>1094240153</v>
          </cell>
          <cell r="I25" t="str">
            <v>KAREN SALINAS DURAN</v>
          </cell>
          <cell r="J25" t="str">
            <v>SARAVENA</v>
          </cell>
          <cell r="K25" t="str">
            <v xml:space="preserve">5 MESES Y 6 DIAS </v>
          </cell>
          <cell r="L25">
            <v>440</v>
          </cell>
          <cell r="M25">
            <v>28634</v>
          </cell>
          <cell r="N25">
            <v>12598960</v>
          </cell>
          <cell r="O25">
            <v>506100003926</v>
          </cell>
          <cell r="P25" t="str">
            <v>DAVIVIENDA</v>
          </cell>
        </row>
        <row r="26">
          <cell r="A26">
            <v>53</v>
          </cell>
          <cell r="B26">
            <v>40563</v>
          </cell>
          <cell r="C26">
            <v>953010</v>
          </cell>
          <cell r="D26">
            <v>2112010304</v>
          </cell>
          <cell r="E26" t="str">
            <v>LINEA TECNOLOGICA DE DISEÑO</v>
          </cell>
          <cell r="F26" t="str">
            <v>FORMACION TITULADA Y COMPLEMENTARIA</v>
          </cell>
          <cell r="G26" t="str">
            <v>FORMACION TITULADA Y COMPLEMENTARIA</v>
          </cell>
          <cell r="H26">
            <v>91524469</v>
          </cell>
          <cell r="I26" t="str">
            <v>NEYDER WILFREDO CALDERON VER</v>
          </cell>
          <cell r="J26" t="str">
            <v>SARAVENA</v>
          </cell>
          <cell r="K26" t="str">
            <v xml:space="preserve">5 MESES Y 5 DIAS </v>
          </cell>
          <cell r="L26">
            <v>290</v>
          </cell>
          <cell r="M26">
            <v>28634</v>
          </cell>
          <cell r="N26">
            <v>8303860</v>
          </cell>
          <cell r="O26">
            <v>31763115634</v>
          </cell>
          <cell r="P26" t="str">
            <v>BANCOLOMBIA</v>
          </cell>
        </row>
        <row r="27">
          <cell r="A27">
            <v>56</v>
          </cell>
          <cell r="B27">
            <v>40564</v>
          </cell>
          <cell r="C27">
            <v>953010</v>
          </cell>
          <cell r="D27">
            <v>2112010304</v>
          </cell>
          <cell r="E27" t="str">
            <v>LINEA TECNOLOGICA DE MAQUINAS Y HERRRAMIENTAS</v>
          </cell>
          <cell r="F27" t="str">
            <v>FORMACION TITULADA Y COMPLEMENTARIA</v>
          </cell>
          <cell r="G27" t="str">
            <v>FORMACION TITULADA Y COMPLEMENTARIA</v>
          </cell>
          <cell r="H27">
            <v>1052946137</v>
          </cell>
          <cell r="I27" t="str">
            <v>OSCAR JAIME VILLALBA GARCIA</v>
          </cell>
          <cell r="J27" t="str">
            <v>SARAVENA</v>
          </cell>
          <cell r="K27" t="str">
            <v xml:space="preserve">5 MESES Y 5 DIAS </v>
          </cell>
          <cell r="L27">
            <v>444</v>
          </cell>
          <cell r="M27">
            <v>28634</v>
          </cell>
          <cell r="N27">
            <v>12713496</v>
          </cell>
          <cell r="O27">
            <v>31766275349</v>
          </cell>
          <cell r="P27" t="str">
            <v>BANCOLOMBIA</v>
          </cell>
        </row>
        <row r="28">
          <cell r="A28">
            <v>78</v>
          </cell>
          <cell r="B28">
            <v>40574</v>
          </cell>
          <cell r="C28">
            <v>953099</v>
          </cell>
          <cell r="D28">
            <v>2112010304</v>
          </cell>
          <cell r="E28" t="str">
            <v>LINEA TECNOLOGICA DE PRODUCCION Y TRANSFORMACION</v>
          </cell>
          <cell r="F28" t="str">
            <v>DESARROLLAR EL COMPONENTE TECNICO Y EMPRESARIAL PARA EL MONTAJE Y PUESTA EN MARCHA COMO MINIMO DOS UNIDADES PRODUCTIVAS</v>
          </cell>
          <cell r="G28" t="str">
            <v>JOVENES RURALES EMPRENDEDORES</v>
          </cell>
          <cell r="H28">
            <v>91519910</v>
          </cell>
          <cell r="I28" t="str">
            <v>HECTOR EZEQUIEL BRAGAGNINI DIAZ</v>
          </cell>
          <cell r="J28" t="str">
            <v>ARAUQUITA</v>
          </cell>
          <cell r="K28" t="str">
            <v>4.5 MESES</v>
          </cell>
          <cell r="L28">
            <v>4.5</v>
          </cell>
          <cell r="M28">
            <v>2245600</v>
          </cell>
          <cell r="N28">
            <v>10105200</v>
          </cell>
          <cell r="O28">
            <v>195001656</v>
          </cell>
          <cell r="P28" t="str">
            <v>BBVA</v>
          </cell>
        </row>
        <row r="29">
          <cell r="A29">
            <v>81</v>
          </cell>
          <cell r="B29">
            <v>40576</v>
          </cell>
          <cell r="C29">
            <v>953010</v>
          </cell>
          <cell r="D29">
            <v>2112010304</v>
          </cell>
          <cell r="E29" t="str">
            <v>LINEA TECNOLOGICA DE PRODUCCION Y TRANSFORMACION</v>
          </cell>
          <cell r="F29" t="str">
            <v>FORMACION TITULADA Y COMPLEMENTARIA</v>
          </cell>
          <cell r="G29" t="str">
            <v>FORMACION TITULADA Y COMPLEMENTARIA</v>
          </cell>
          <cell r="H29">
            <v>96185644</v>
          </cell>
          <cell r="I29" t="str">
            <v>ALIRIO RAMIREZ VELAZQUEZ</v>
          </cell>
          <cell r="J29" t="str">
            <v>SARAVENA</v>
          </cell>
          <cell r="K29" t="str">
            <v>4.5 MESES</v>
          </cell>
          <cell r="L29">
            <v>457</v>
          </cell>
          <cell r="M29">
            <v>28634</v>
          </cell>
          <cell r="N29">
            <v>13085738</v>
          </cell>
          <cell r="O29">
            <v>31762400416</v>
          </cell>
          <cell r="P29" t="str">
            <v>BANCOLOMBIA</v>
          </cell>
        </row>
        <row r="30">
          <cell r="A30">
            <v>91</v>
          </cell>
          <cell r="B30">
            <v>40578</v>
          </cell>
          <cell r="C30">
            <v>953099</v>
          </cell>
          <cell r="D30">
            <v>2112010304</v>
          </cell>
          <cell r="E30" t="str">
            <v>LINEA TECNOLOGICA DE PRODUCCION Y TRANSFORMACION</v>
          </cell>
          <cell r="F30" t="str">
            <v>DESARROLLAR EL COMPONENTE TECNICO Y EMPRESARIAL PARA EL MONTAJE Y PUESTA EN MARCHA COMO MINIMO DOS UNIDADES PRODUCTIVAS</v>
          </cell>
          <cell r="G30" t="str">
            <v>JOVENES RURALES EMPRENDEDORES</v>
          </cell>
          <cell r="H30">
            <v>96189686</v>
          </cell>
          <cell r="I30" t="str">
            <v>JOSE DIOFANOL AGUIRRE BECERRA</v>
          </cell>
          <cell r="J30" t="str">
            <v>SARAVENA</v>
          </cell>
          <cell r="K30" t="str">
            <v>4.5 MESES</v>
          </cell>
          <cell r="L30">
            <v>4.5</v>
          </cell>
          <cell r="M30">
            <v>2245600</v>
          </cell>
          <cell r="N30">
            <v>10105200</v>
          </cell>
        </row>
        <row r="31">
          <cell r="A31">
            <v>93</v>
          </cell>
          <cell r="B31">
            <v>40581</v>
          </cell>
          <cell r="C31">
            <v>953099</v>
          </cell>
          <cell r="D31">
            <v>2112010304</v>
          </cell>
          <cell r="E31" t="str">
            <v>LINEA TECNOLOGICA DE PRODUCCION Y TRANSFORMACION</v>
          </cell>
          <cell r="F31" t="str">
            <v>DESARROLLAR EL COMPONENTE TECNICO Y EMPRESARIAL PARA EL MONTAJE Y PUESTA EN MARCHA COMO MINIMO DOS UNIDADES PRODUCTIVAS</v>
          </cell>
          <cell r="G31" t="str">
            <v>JOVENES RURALES EMPRENDEDORES</v>
          </cell>
          <cell r="H31">
            <v>60267796</v>
          </cell>
          <cell r="I31" t="str">
            <v>MONICA ANDREA GALVIZ RIVERA</v>
          </cell>
          <cell r="J31" t="str">
            <v>SARAVENA</v>
          </cell>
          <cell r="K31" t="str">
            <v>4.5 MESES</v>
          </cell>
          <cell r="L31">
            <v>4.5</v>
          </cell>
          <cell r="M31">
            <v>2245600</v>
          </cell>
          <cell r="N31">
            <v>10105200</v>
          </cell>
        </row>
        <row r="32">
          <cell r="A32">
            <v>97</v>
          </cell>
          <cell r="B32">
            <v>40581</v>
          </cell>
          <cell r="C32">
            <v>953010</v>
          </cell>
          <cell r="D32">
            <v>2112010304</v>
          </cell>
          <cell r="E32" t="str">
            <v>LINEA TECNOLOGICA DE CLIENTES Y GESTION DE LA INFORMACION</v>
          </cell>
          <cell r="F32" t="str">
            <v>FORMACION TITULADA Y COMPLEMENTARIA</v>
          </cell>
          <cell r="G32" t="str">
            <v>FORMACION TITULADA Y COMPLEMENTARIA</v>
          </cell>
          <cell r="H32">
            <v>60263252</v>
          </cell>
          <cell r="I32" t="str">
            <v>YAQUELIN GALVIS RIVERA</v>
          </cell>
          <cell r="J32" t="str">
            <v>SARAVENA</v>
          </cell>
          <cell r="K32" t="str">
            <v>4.5 MESES</v>
          </cell>
          <cell r="L32">
            <v>430</v>
          </cell>
          <cell r="M32">
            <v>28634</v>
          </cell>
          <cell r="N32">
            <v>12312620</v>
          </cell>
          <cell r="O32">
            <v>506100015706</v>
          </cell>
          <cell r="P32" t="str">
            <v>DAVIVIENDA</v>
          </cell>
        </row>
        <row r="33">
          <cell r="A33">
            <v>132</v>
          </cell>
          <cell r="B33">
            <v>40665</v>
          </cell>
          <cell r="C33">
            <v>953010</v>
          </cell>
          <cell r="D33">
            <v>2112010304</v>
          </cell>
          <cell r="E33" t="str">
            <v>LINEA TECNOLOGICA DE PRODUCCION Y TRANSFORMACION</v>
          </cell>
          <cell r="F33" t="str">
            <v>FORMACION TITULADA Y COMPLEMENTARIA</v>
          </cell>
          <cell r="G33" t="str">
            <v>FORMACION TITULADA Y COMPLEMENTARIA</v>
          </cell>
          <cell r="H33">
            <v>17595014</v>
          </cell>
          <cell r="I33" t="str">
            <v>VICTOR OSCAR PINZON ROJAS</v>
          </cell>
          <cell r="J33" t="str">
            <v>ARAUQUITA</v>
          </cell>
          <cell r="K33" t="str">
            <v>2 MESES</v>
          </cell>
          <cell r="L33">
            <v>222</v>
          </cell>
          <cell r="M33">
            <v>23896</v>
          </cell>
          <cell r="N33">
            <v>5304912</v>
          </cell>
          <cell r="O33">
            <v>457800065890</v>
          </cell>
          <cell r="P33" t="str">
            <v>DAVIVIENDA</v>
          </cell>
        </row>
        <row r="34">
          <cell r="A34">
            <v>136</v>
          </cell>
          <cell r="B34">
            <v>40667</v>
          </cell>
          <cell r="C34">
            <v>953010</v>
          </cell>
          <cell r="D34">
            <v>2112010304</v>
          </cell>
          <cell r="E34" t="str">
            <v>LINEA TECNOLOGICA DE GESTION DE LA INFORMACION</v>
          </cell>
          <cell r="F34" t="str">
            <v>FORMACION TITULADA Y COMPLEMENTARIA</v>
          </cell>
          <cell r="G34" t="str">
            <v>FORMACION TITULADA Y COMPLEMENTARIA</v>
          </cell>
          <cell r="H34">
            <v>17590164</v>
          </cell>
          <cell r="I34" t="str">
            <v>LORENZO ORTEGA ARMIROLA</v>
          </cell>
          <cell r="J34" t="str">
            <v>ARAUQUITA</v>
          </cell>
          <cell r="K34" t="str">
            <v>1.5 MESES</v>
          </cell>
          <cell r="L34">
            <v>160</v>
          </cell>
          <cell r="M34">
            <v>21578</v>
          </cell>
          <cell r="N34">
            <v>3452480</v>
          </cell>
          <cell r="O34">
            <v>31706670974</v>
          </cell>
          <cell r="P34" t="str">
            <v>BANCOLOMBIA</v>
          </cell>
        </row>
        <row r="35">
          <cell r="A35">
            <v>141</v>
          </cell>
          <cell r="B35">
            <v>40687</v>
          </cell>
          <cell r="C35">
            <v>953010</v>
          </cell>
          <cell r="D35">
            <v>2112010304</v>
          </cell>
          <cell r="E35" t="str">
            <v>LINEA TECNOLOGICA DE PRODUCCION Y TRANSFORMACION</v>
          </cell>
          <cell r="F35" t="str">
            <v>FORMACION TITULADA Y COMPLEMENTARIA</v>
          </cell>
          <cell r="G35" t="str">
            <v>FORMACION TITULADA Y COMPLEMENTARIA</v>
          </cell>
          <cell r="H35">
            <v>91538148</v>
          </cell>
          <cell r="I35" t="str">
            <v>FABIAN LIBARDO BERNAL HOYOS</v>
          </cell>
          <cell r="J35" t="str">
            <v>SARAVENA</v>
          </cell>
          <cell r="K35" t="str">
            <v>1 MES</v>
          </cell>
          <cell r="L35">
            <v>96</v>
          </cell>
          <cell r="M35">
            <v>28634</v>
          </cell>
          <cell r="N35">
            <v>2748864</v>
          </cell>
        </row>
        <row r="36">
          <cell r="A36">
            <v>183</v>
          </cell>
          <cell r="B36">
            <v>40736</v>
          </cell>
          <cell r="C36">
            <v>953010</v>
          </cell>
          <cell r="D36">
            <v>2112010304</v>
          </cell>
          <cell r="E36" t="str">
            <v>LINEA  TECNOLOGICA DE CLIENTES</v>
          </cell>
          <cell r="F36" t="str">
            <v>FORMACION TITULADA Y COMPLEMENTARIA</v>
          </cell>
          <cell r="G36" t="str">
            <v>FORMACION TITULADA Y COMPLEMENTARIA</v>
          </cell>
          <cell r="H36">
            <v>13724860</v>
          </cell>
          <cell r="I36" t="str">
            <v>EZEQUIEL DE JESUS ROJAS VARGAS</v>
          </cell>
          <cell r="J36" t="str">
            <v>SARAVENA</v>
          </cell>
          <cell r="K36" t="str">
            <v>5 MESES</v>
          </cell>
          <cell r="L36">
            <v>319</v>
          </cell>
          <cell r="M36">
            <v>28634</v>
          </cell>
          <cell r="N36">
            <v>9134246</v>
          </cell>
          <cell r="O36">
            <v>31725136300</v>
          </cell>
          <cell r="P36" t="str">
            <v>BANCOLOMBIA</v>
          </cell>
        </row>
        <row r="37">
          <cell r="A37">
            <v>184</v>
          </cell>
          <cell r="B37">
            <v>40736</v>
          </cell>
          <cell r="C37">
            <v>953010</v>
          </cell>
          <cell r="D37">
            <v>2112010304</v>
          </cell>
          <cell r="E37" t="str">
            <v>LINEA TECNOLOGICA DE CLIENTES</v>
          </cell>
          <cell r="F37" t="str">
            <v>FORMACION TITULADA Y COMPLEMENTARIA</v>
          </cell>
          <cell r="G37" t="str">
            <v>FORMACION TITULADA Y COMPLEMENTARIA</v>
          </cell>
          <cell r="H37">
            <v>71373492</v>
          </cell>
          <cell r="I37" t="str">
            <v>JUAN DAVID ARAQUE LARGO</v>
          </cell>
          <cell r="J37" t="str">
            <v>SARAVENA</v>
          </cell>
          <cell r="K37" t="str">
            <v>5 MESES</v>
          </cell>
          <cell r="L37">
            <v>5</v>
          </cell>
          <cell r="M37">
            <v>3321750</v>
          </cell>
          <cell r="N37">
            <v>16608750</v>
          </cell>
          <cell r="O37">
            <v>37915213279</v>
          </cell>
          <cell r="P37" t="str">
            <v>BANCOLOMBIA</v>
          </cell>
        </row>
        <row r="38">
          <cell r="A38">
            <v>186</v>
          </cell>
          <cell r="B38">
            <v>40736</v>
          </cell>
          <cell r="C38">
            <v>953010</v>
          </cell>
          <cell r="D38">
            <v>2112010304</v>
          </cell>
          <cell r="E38" t="str">
            <v>LINEA TECNOLOGICA DE CLIENTES</v>
          </cell>
          <cell r="F38" t="str">
            <v>FORMACION TITULADA Y COMPLEMENTARIA</v>
          </cell>
          <cell r="G38" t="str">
            <v>FORMACION TITULADA Y COMPLEMENTARIA</v>
          </cell>
          <cell r="H38">
            <v>1094240153</v>
          </cell>
          <cell r="I38" t="str">
            <v>KAREN SALINAS DURAN</v>
          </cell>
          <cell r="J38" t="str">
            <v>SARAVENA</v>
          </cell>
          <cell r="K38" t="str">
            <v>5 MESES</v>
          </cell>
          <cell r="L38">
            <v>450</v>
          </cell>
          <cell r="M38">
            <v>23896</v>
          </cell>
          <cell r="N38">
            <v>10753200</v>
          </cell>
          <cell r="O38">
            <v>506100003926</v>
          </cell>
          <cell r="P38" t="str">
            <v>DAVIVIENDA</v>
          </cell>
        </row>
        <row r="39">
          <cell r="A39">
            <v>187</v>
          </cell>
          <cell r="B39">
            <v>40736</v>
          </cell>
          <cell r="C39">
            <v>953010</v>
          </cell>
          <cell r="D39">
            <v>2112010304</v>
          </cell>
          <cell r="E39" t="str">
            <v>LINEA TECNOLOGICA DE CLIENTES</v>
          </cell>
          <cell r="F39" t="str">
            <v>FORMACION TITULADA Y COMPLEMENTARIA</v>
          </cell>
          <cell r="G39" t="str">
            <v>FORMACION TITULADA Y COMPLEMENTARIA</v>
          </cell>
          <cell r="H39">
            <v>5497852</v>
          </cell>
          <cell r="I39" t="str">
            <v>GERMAN AUGUSTO RAMIREZ GOMEZ</v>
          </cell>
          <cell r="J39" t="str">
            <v>SARAVENA</v>
          </cell>
          <cell r="K39" t="str">
            <v>5 MESES</v>
          </cell>
          <cell r="L39">
            <v>5</v>
          </cell>
          <cell r="M39">
            <v>2791300</v>
          </cell>
          <cell r="N39">
            <v>13956500</v>
          </cell>
        </row>
        <row r="40">
          <cell r="A40">
            <v>188</v>
          </cell>
          <cell r="B40">
            <v>40736</v>
          </cell>
          <cell r="C40">
            <v>953010</v>
          </cell>
          <cell r="D40">
            <v>2112010304</v>
          </cell>
          <cell r="E40" t="str">
            <v>LINEA TECNOLOGICA DE CLIENTES</v>
          </cell>
          <cell r="F40" t="str">
            <v>FORMACION TITULADA Y COMPLEMENTARIA</v>
          </cell>
          <cell r="G40" t="str">
            <v>FORMACION TITULADA Y COMPLEMENTARIA</v>
          </cell>
          <cell r="H40">
            <v>68245109</v>
          </cell>
          <cell r="I40" t="str">
            <v>ELLA PATRICIA ARDILA MARTINEZ</v>
          </cell>
          <cell r="J40" t="str">
            <v>SARAVENA</v>
          </cell>
          <cell r="K40" t="str">
            <v>5 MESES</v>
          </cell>
          <cell r="L40">
            <v>326</v>
          </cell>
          <cell r="M40">
            <v>28634</v>
          </cell>
          <cell r="N40">
            <v>9334684</v>
          </cell>
          <cell r="O40">
            <v>506100015755</v>
          </cell>
          <cell r="P40" t="str">
            <v>DAVIVIENDA</v>
          </cell>
        </row>
        <row r="41">
          <cell r="A41">
            <v>193</v>
          </cell>
          <cell r="B41">
            <v>40737</v>
          </cell>
          <cell r="C41">
            <v>953010</v>
          </cell>
          <cell r="D41">
            <v>2112010304</v>
          </cell>
          <cell r="E41" t="str">
            <v>LINEA TECNOLOGICA DE CLIENTES</v>
          </cell>
          <cell r="F41" t="str">
            <v>FORMACION TITULADA Y COMPLEMENTARIA</v>
          </cell>
          <cell r="G41" t="str">
            <v>FORMACION TITULADA Y COMPLEMENTARIA</v>
          </cell>
          <cell r="H41">
            <v>24248860</v>
          </cell>
          <cell r="I41" t="str">
            <v>ELISABETH SANTOS</v>
          </cell>
          <cell r="J41" t="str">
            <v>SARAVENA</v>
          </cell>
          <cell r="K41" t="str">
            <v>5 MESES</v>
          </cell>
          <cell r="L41">
            <v>5</v>
          </cell>
          <cell r="M41">
            <v>2791300</v>
          </cell>
          <cell r="N41">
            <v>13956500</v>
          </cell>
          <cell r="O41">
            <v>73600132684</v>
          </cell>
          <cell r="P41" t="str">
            <v>BANCO AGRARIO</v>
          </cell>
        </row>
        <row r="42">
          <cell r="A42">
            <v>194</v>
          </cell>
          <cell r="B42">
            <v>40737</v>
          </cell>
          <cell r="C42">
            <v>953099</v>
          </cell>
          <cell r="D42">
            <v>2112010304</v>
          </cell>
          <cell r="E42" t="str">
            <v>LINEA TECNOLOGICA DE PRODUCCION Y TRANSFORMACION</v>
          </cell>
          <cell r="F42" t="str">
            <v>DESARROLLAR EL COMPONENTE TECNICO Y EMPRESARIAL PARA EL MONTAJE Y PUESTA EN MARCHA COMO MINIMO DOS UNIDADES PRODUCTIVAS</v>
          </cell>
          <cell r="G42" t="str">
            <v>JOVENES RURALES EMPRENDEDORES</v>
          </cell>
          <cell r="H42">
            <v>96167498</v>
          </cell>
          <cell r="I42" t="str">
            <v>CARLOS VALMORES VASQUEZ VIAFARA</v>
          </cell>
          <cell r="J42" t="str">
            <v>SARAVENA</v>
          </cell>
          <cell r="K42" t="str">
            <v>4.5 MESES</v>
          </cell>
          <cell r="L42">
            <v>4.5</v>
          </cell>
          <cell r="M42">
            <v>2245400</v>
          </cell>
          <cell r="N42">
            <v>10104300</v>
          </cell>
        </row>
        <row r="43">
          <cell r="A43">
            <v>195</v>
          </cell>
          <cell r="B43">
            <v>40737</v>
          </cell>
          <cell r="C43">
            <v>953010</v>
          </cell>
          <cell r="D43">
            <v>2112010304</v>
          </cell>
          <cell r="E43" t="str">
            <v>LINEA TECNOLOGICA DE DISEÑO</v>
          </cell>
          <cell r="F43" t="str">
            <v>FORMACION TITULADA Y COMPLEMENTARIA</v>
          </cell>
          <cell r="G43" t="str">
            <v>FORMACION TITULADA Y COMPLEMENTARIA</v>
          </cell>
          <cell r="H43">
            <v>1090429712</v>
          </cell>
          <cell r="I43" t="str">
            <v>YULIETH PAOLA GELVEZ RIVERA</v>
          </cell>
          <cell r="J43" t="str">
            <v>SARAVENA</v>
          </cell>
          <cell r="K43" t="str">
            <v>5 MESES</v>
          </cell>
          <cell r="L43">
            <v>5</v>
          </cell>
          <cell r="M43">
            <v>2791300</v>
          </cell>
          <cell r="N43">
            <v>13956500</v>
          </cell>
          <cell r="O43">
            <v>506100059423</v>
          </cell>
          <cell r="P43" t="str">
            <v>DAVIVIENDA</v>
          </cell>
        </row>
        <row r="44">
          <cell r="A44">
            <v>196</v>
          </cell>
          <cell r="B44">
            <v>40737</v>
          </cell>
          <cell r="C44">
            <v>953010</v>
          </cell>
          <cell r="D44">
            <v>2112010304</v>
          </cell>
          <cell r="E44" t="str">
            <v>LINEA TECNOLOGICA DE CLIENTES</v>
          </cell>
          <cell r="F44" t="str">
            <v>FORMACION TITULADA Y COMPLEMENTARIA</v>
          </cell>
          <cell r="G44" t="str">
            <v>FORMACION TITULADA Y COMPLEMENTARIA</v>
          </cell>
          <cell r="H44">
            <v>46376947</v>
          </cell>
          <cell r="I44" t="str">
            <v>NIDIA NAYIVE LEON PRIETO</v>
          </cell>
          <cell r="J44" t="str">
            <v>SARAVENA</v>
          </cell>
          <cell r="K44" t="str">
            <v>2 MESES</v>
          </cell>
          <cell r="L44">
            <v>150</v>
          </cell>
          <cell r="M44">
            <v>23896</v>
          </cell>
          <cell r="N44">
            <v>3584400</v>
          </cell>
          <cell r="O44">
            <v>473150015680</v>
          </cell>
          <cell r="P44" t="str">
            <v>BANCO AGRARIO</v>
          </cell>
        </row>
        <row r="45">
          <cell r="A45">
            <v>197</v>
          </cell>
          <cell r="B45">
            <v>40737</v>
          </cell>
          <cell r="C45">
            <v>953010</v>
          </cell>
          <cell r="D45">
            <v>2112010304</v>
          </cell>
          <cell r="E45" t="str">
            <v>LINEA TECNOLOGICA DE PRODUCCION Y TRANSFORMACION</v>
          </cell>
          <cell r="F45" t="str">
            <v>FORMACION TITULADA Y COMPLEMENTARIA</v>
          </cell>
          <cell r="G45" t="str">
            <v>FORMACION TITULADA Y COMPLEMENTARIA</v>
          </cell>
          <cell r="H45">
            <v>96185644</v>
          </cell>
          <cell r="I45" t="str">
            <v>ALIRIO RAMIREZ VELAZQUEZ</v>
          </cell>
          <cell r="J45" t="str">
            <v>SARAVENA</v>
          </cell>
          <cell r="K45" t="str">
            <v>5 MESES</v>
          </cell>
          <cell r="L45">
            <v>557</v>
          </cell>
          <cell r="M45">
            <v>23896</v>
          </cell>
          <cell r="N45">
            <v>13310072</v>
          </cell>
          <cell r="O45">
            <v>31762400416</v>
          </cell>
          <cell r="P45" t="str">
            <v>BANCOLOMBIA</v>
          </cell>
        </row>
        <row r="46">
          <cell r="A46">
            <v>198</v>
          </cell>
          <cell r="B46">
            <v>40737</v>
          </cell>
          <cell r="C46">
            <v>953010</v>
          </cell>
          <cell r="D46">
            <v>2112010304</v>
          </cell>
          <cell r="E46" t="str">
            <v>LINEA TECNOLOGICA DE CLIENTES</v>
          </cell>
          <cell r="F46" t="str">
            <v>FORMACION TITULADA Y COMPLEMENTARIA</v>
          </cell>
          <cell r="G46" t="str">
            <v>FORMACION TITULADA Y COMPLEMENTARIA</v>
          </cell>
          <cell r="H46">
            <v>86047295</v>
          </cell>
          <cell r="I46" t="str">
            <v>NELSON ENRIQUE CONTRERAS PARRA</v>
          </cell>
          <cell r="J46" t="str">
            <v>SARAVENA</v>
          </cell>
          <cell r="K46" t="str">
            <v>4.5 MESES</v>
          </cell>
          <cell r="L46">
            <v>4.5</v>
          </cell>
          <cell r="M46">
            <v>3321750</v>
          </cell>
          <cell r="N46">
            <v>14947875</v>
          </cell>
          <cell r="O46">
            <v>473700037687</v>
          </cell>
          <cell r="P46" t="str">
            <v>BANCO AGRARIO</v>
          </cell>
        </row>
        <row r="47">
          <cell r="A47">
            <v>199</v>
          </cell>
          <cell r="B47">
            <v>40737</v>
          </cell>
          <cell r="C47">
            <v>953010</v>
          </cell>
          <cell r="D47">
            <v>2112010304</v>
          </cell>
          <cell r="E47" t="str">
            <v>LINEA TECNOLOGICA DE CLIENTES</v>
          </cell>
          <cell r="F47" t="str">
            <v>FORMACION TITULADA Y COMPLEMENTARIA</v>
          </cell>
          <cell r="G47" t="str">
            <v>FORMACION TITULADA Y COMPLEMENTARIA</v>
          </cell>
          <cell r="H47">
            <v>88203116</v>
          </cell>
          <cell r="I47" t="str">
            <v>OSCAR CACERES GIL</v>
          </cell>
          <cell r="J47" t="str">
            <v>SARAVENA</v>
          </cell>
          <cell r="K47" t="str">
            <v>5 MESES</v>
          </cell>
          <cell r="L47">
            <v>318</v>
          </cell>
          <cell r="M47">
            <v>28634</v>
          </cell>
          <cell r="N47">
            <v>9105612</v>
          </cell>
          <cell r="O47">
            <v>506100022447</v>
          </cell>
          <cell r="P47" t="str">
            <v>DAVIVIENDA</v>
          </cell>
        </row>
        <row r="48">
          <cell r="A48">
            <v>200</v>
          </cell>
          <cell r="B48">
            <v>40737</v>
          </cell>
          <cell r="C48">
            <v>953010</v>
          </cell>
          <cell r="D48">
            <v>2112010304</v>
          </cell>
          <cell r="E48" t="str">
            <v>LINEA TECNOLOGICA DE CLIENTES</v>
          </cell>
          <cell r="F48" t="str">
            <v>FORMACION TITULADA Y COMPLEMENTARIA</v>
          </cell>
          <cell r="G48" t="str">
            <v>FORMACION TITULADA Y COMPLEMENTARIA</v>
          </cell>
          <cell r="H48">
            <v>1052946137</v>
          </cell>
          <cell r="I48" t="str">
            <v>OSCAR JAIME VILLALBA GARCIA</v>
          </cell>
          <cell r="J48" t="str">
            <v>SARAVENA</v>
          </cell>
          <cell r="K48" t="str">
            <v>5 MESES</v>
          </cell>
          <cell r="L48">
            <v>5</v>
          </cell>
          <cell r="M48">
            <v>3321750</v>
          </cell>
          <cell r="N48">
            <v>16608750</v>
          </cell>
          <cell r="O48">
            <v>31766275349</v>
          </cell>
          <cell r="P48" t="str">
            <v>BANCOLOMBIA</v>
          </cell>
        </row>
        <row r="49">
          <cell r="A49">
            <v>201</v>
          </cell>
          <cell r="B49">
            <v>40737</v>
          </cell>
          <cell r="C49">
            <v>953010</v>
          </cell>
          <cell r="D49">
            <v>2112010304</v>
          </cell>
          <cell r="E49" t="str">
            <v>LINEA TECNOLOGICA DE CLIENTES</v>
          </cell>
          <cell r="F49" t="str">
            <v>FORMACION TITULADA Y COMPLEMENTARIA</v>
          </cell>
          <cell r="G49" t="str">
            <v>FORMACION TITULADA Y COMPLEMENTARIA</v>
          </cell>
          <cell r="H49">
            <v>52208700</v>
          </cell>
          <cell r="I49" t="str">
            <v>GLORIA INES SANCHEZ  ACUÑA</v>
          </cell>
          <cell r="J49" t="str">
            <v>SARAVENA</v>
          </cell>
          <cell r="K49" t="str">
            <v>2 MESES</v>
          </cell>
          <cell r="L49">
            <v>200</v>
          </cell>
          <cell r="M49">
            <v>21758</v>
          </cell>
          <cell r="N49">
            <v>4351600</v>
          </cell>
          <cell r="O49">
            <v>473600009139</v>
          </cell>
          <cell r="P49" t="str">
            <v>BANCO AGRARIO</v>
          </cell>
        </row>
        <row r="50">
          <cell r="A50">
            <v>202</v>
          </cell>
          <cell r="B50">
            <v>40737</v>
          </cell>
          <cell r="C50">
            <v>953010</v>
          </cell>
          <cell r="D50">
            <v>2112010304</v>
          </cell>
          <cell r="E50" t="str">
            <v>LINEA TECNOLOGICA DE CLIENTES</v>
          </cell>
          <cell r="F50" t="str">
            <v>FORMACION TITULADA Y COMPLEMENTARIA</v>
          </cell>
          <cell r="G50" t="str">
            <v>FORMACION TITULADA Y COMPLEMENTARIA</v>
          </cell>
          <cell r="H50">
            <v>63538935</v>
          </cell>
          <cell r="I50" t="str">
            <v>LIZBETH ARIANA SANCHEZ MAZUERA</v>
          </cell>
          <cell r="J50" t="str">
            <v>SARAVENA</v>
          </cell>
          <cell r="K50" t="str">
            <v>5 MESES</v>
          </cell>
          <cell r="L50">
            <v>450</v>
          </cell>
          <cell r="M50">
            <v>23896</v>
          </cell>
          <cell r="N50">
            <v>10753200</v>
          </cell>
          <cell r="O50">
            <v>506100022587</v>
          </cell>
          <cell r="P50" t="str">
            <v>DAVIVIENDA</v>
          </cell>
        </row>
        <row r="51">
          <cell r="A51">
            <v>204</v>
          </cell>
          <cell r="B51">
            <v>40737</v>
          </cell>
          <cell r="C51">
            <v>953099</v>
          </cell>
          <cell r="D51">
            <v>2112010304</v>
          </cell>
          <cell r="E51" t="str">
            <v>LINEA TECNOLOGICA DE PRODUCCION Y TRANSFORMACION</v>
          </cell>
          <cell r="F51" t="str">
            <v>DESARROLLAR EL COMPONENTE TECNICO Y EMPRESARIAL PARA EL MONTAJE Y PUESTA EN MARCHA COMO MINIMO DOS UNIDADES PRODUCTIVAS</v>
          </cell>
          <cell r="G51" t="str">
            <v>JOVENES RURALES EMPRENDEDORES</v>
          </cell>
          <cell r="H51">
            <v>37863437</v>
          </cell>
          <cell r="I51" t="str">
            <v>EMILCE ORTIZ DELGADO</v>
          </cell>
          <cell r="J51" t="str">
            <v>SARAVENA</v>
          </cell>
          <cell r="K51" t="str">
            <v>2.5 MESES</v>
          </cell>
          <cell r="L51">
            <v>2.5</v>
          </cell>
          <cell r="M51">
            <v>2245400</v>
          </cell>
          <cell r="N51">
            <v>5613500</v>
          </cell>
          <cell r="O51">
            <v>73601509595</v>
          </cell>
          <cell r="P51" t="str">
            <v>BANCO AGRARIO</v>
          </cell>
        </row>
        <row r="52">
          <cell r="A52">
            <v>205</v>
          </cell>
          <cell r="B52">
            <v>40737</v>
          </cell>
          <cell r="C52">
            <v>953099</v>
          </cell>
          <cell r="D52">
            <v>2112010304</v>
          </cell>
          <cell r="E52" t="str">
            <v>LINEA TECNOLOGICA DE PRODUCCION Y TRANSFORMACION</v>
          </cell>
          <cell r="F52" t="str">
            <v>DESARROLLAR EL COMPONENTE TECNICO Y EMPRESARIAL PARA EL MONTAJE Y PUESTA EN MARCHA COMO MINIMO DOS UNIDADES PRODUCTIVAS</v>
          </cell>
          <cell r="G52" t="str">
            <v>JOVENES RURALES EMPRENDEDORES</v>
          </cell>
          <cell r="H52">
            <v>96189686</v>
          </cell>
          <cell r="I52" t="str">
            <v>JOSE DIOFANOL AGUIRRE BECERRA</v>
          </cell>
          <cell r="J52" t="str">
            <v>SARAVENA</v>
          </cell>
          <cell r="K52" t="str">
            <v>5 MESES</v>
          </cell>
          <cell r="L52">
            <v>5</v>
          </cell>
          <cell r="M52">
            <v>2245400</v>
          </cell>
          <cell r="N52">
            <v>11227000</v>
          </cell>
          <cell r="O52">
            <v>506100060884</v>
          </cell>
          <cell r="P52" t="str">
            <v>DAVIVIENDA</v>
          </cell>
        </row>
        <row r="53">
          <cell r="A53">
            <v>209</v>
          </cell>
          <cell r="B53">
            <v>40737</v>
          </cell>
          <cell r="C53">
            <v>953099</v>
          </cell>
          <cell r="D53">
            <v>2112010304</v>
          </cell>
          <cell r="E53" t="str">
            <v>LINEA TECNOLOGICA DE PRODUCCION Y TRANSFORMACION</v>
          </cell>
          <cell r="F53" t="str">
            <v>DESARROLLAR EL COMPONENTE TECNICO Y EMPRESARIAL PARA EL MONTAJE Y PUESTA EN MARCHA COMO MINIMO DOS UNIDADES PRODUCTIVAS</v>
          </cell>
          <cell r="G53" t="str">
            <v>JOVENES RURALES EMPRENDEDORES</v>
          </cell>
          <cell r="H53">
            <v>60267796</v>
          </cell>
          <cell r="I53" t="str">
            <v>MONICA ANDREA GALVIZ RIVERA</v>
          </cell>
          <cell r="J53" t="str">
            <v>SARAVENA</v>
          </cell>
          <cell r="K53" t="str">
            <v>2.5 MESES</v>
          </cell>
          <cell r="L53">
            <v>2.5</v>
          </cell>
          <cell r="M53">
            <v>2245400</v>
          </cell>
          <cell r="N53">
            <v>5613500</v>
          </cell>
          <cell r="O53">
            <v>506100068739</v>
          </cell>
          <cell r="P53" t="str">
            <v>DAVIVIENDA</v>
          </cell>
        </row>
        <row r="54">
          <cell r="A54">
            <v>215</v>
          </cell>
          <cell r="B54">
            <v>40738</v>
          </cell>
          <cell r="C54">
            <v>953099</v>
          </cell>
          <cell r="D54">
            <v>2112010304</v>
          </cell>
          <cell r="E54" t="str">
            <v>LINEA TECNOLOGICA DE PRODUCCION Y TRANSFORMACION</v>
          </cell>
          <cell r="F54" t="str">
            <v>DESARROLLAR EL COMPONENTE TECNICO Y EMPRESARIAL PARA EL MONTAJE Y PUESTA EN MARCHA COMO MINIMO DOS UNIDADES PRODUCTIVAS</v>
          </cell>
          <cell r="G54" t="str">
            <v>JOVENES RURALES EMPRENDEDORES</v>
          </cell>
          <cell r="H54">
            <v>63538735</v>
          </cell>
          <cell r="I54" t="str">
            <v>SANDRA MILENA COBOS HERNANDEZ</v>
          </cell>
          <cell r="J54" t="str">
            <v>SARAVENA</v>
          </cell>
          <cell r="K54" t="str">
            <v>2.5 MESES</v>
          </cell>
          <cell r="L54">
            <v>2.5</v>
          </cell>
          <cell r="M54">
            <v>2245400</v>
          </cell>
          <cell r="N54">
            <v>5613500</v>
          </cell>
        </row>
        <row r="55">
          <cell r="A55">
            <v>217</v>
          </cell>
          <cell r="B55">
            <v>40738</v>
          </cell>
          <cell r="C55">
            <v>953010</v>
          </cell>
          <cell r="D55">
            <v>2112010304</v>
          </cell>
          <cell r="E55" t="str">
            <v>LINEA TECNOLOGICA DE MAQUINAS Y HERRRAMIENTAS</v>
          </cell>
          <cell r="F55" t="str">
            <v>FORMACION TITULADA Y COMPLEMENTARIA</v>
          </cell>
          <cell r="G55" t="str">
            <v>FORMACION TITULADA Y COMPLEMENTARIA</v>
          </cell>
          <cell r="H55">
            <v>3262390</v>
          </cell>
          <cell r="I55" t="str">
            <v>MAURICIO BRAVO GARCIA</v>
          </cell>
          <cell r="J55" t="str">
            <v>SARAVENA</v>
          </cell>
          <cell r="K55" t="str">
            <v>4 MESES</v>
          </cell>
          <cell r="L55">
            <v>410</v>
          </cell>
          <cell r="M55">
            <v>21758</v>
          </cell>
          <cell r="N55">
            <v>8920780</v>
          </cell>
          <cell r="O55">
            <v>506100064951</v>
          </cell>
          <cell r="P55" t="str">
            <v>DAVIVIENDA</v>
          </cell>
        </row>
        <row r="56">
          <cell r="A56">
            <v>219</v>
          </cell>
          <cell r="B56">
            <v>40738</v>
          </cell>
          <cell r="C56">
            <v>953010</v>
          </cell>
          <cell r="D56">
            <v>2112010304</v>
          </cell>
          <cell r="E56" t="str">
            <v>LINEA TECNOLOGICA DE DISEÑO</v>
          </cell>
          <cell r="F56" t="str">
            <v>FORMACION TITULADA Y COMPLEMENTARIA</v>
          </cell>
          <cell r="G56" t="str">
            <v>FORMACION TITULADA Y COMPLEMENTARIA</v>
          </cell>
          <cell r="H56">
            <v>91524469</v>
          </cell>
          <cell r="I56" t="str">
            <v>NEYDER WILFREDO CALDERON VERA</v>
          </cell>
          <cell r="J56" t="str">
            <v>SARAVENA</v>
          </cell>
          <cell r="K56" t="str">
            <v>3 MESES</v>
          </cell>
          <cell r="L56">
            <v>3</v>
          </cell>
          <cell r="M56">
            <v>2245000</v>
          </cell>
          <cell r="N56">
            <v>6735000</v>
          </cell>
          <cell r="O56">
            <v>31763115634</v>
          </cell>
          <cell r="P56" t="str">
            <v>BANCOLOMBIA</v>
          </cell>
        </row>
        <row r="57">
          <cell r="A57">
            <v>223</v>
          </cell>
          <cell r="B57">
            <v>40739</v>
          </cell>
          <cell r="C57">
            <v>953010</v>
          </cell>
          <cell r="D57">
            <v>2112010304</v>
          </cell>
          <cell r="E57" t="str">
            <v>LINEA TECNOLOGICA DE PRODUCCION Y TRANSFORMACION</v>
          </cell>
          <cell r="F57" t="str">
            <v>FORMACION TITULADA Y COMPLEMENTARIA</v>
          </cell>
          <cell r="G57" t="str">
            <v>FORMACION TITULADA Y COMPLEMENTARIA</v>
          </cell>
          <cell r="H57">
            <v>91519910</v>
          </cell>
          <cell r="I57" t="str">
            <v>HECTOR EZEQUIEL BRAGAGNINI DIAZ</v>
          </cell>
          <cell r="J57" t="str">
            <v>SARAVENA</v>
          </cell>
          <cell r="K57" t="str">
            <v>4.25  MESES</v>
          </cell>
          <cell r="L57">
            <v>4.25</v>
          </cell>
          <cell r="M57">
            <v>3321750</v>
          </cell>
          <cell r="N57">
            <v>14117437.5</v>
          </cell>
          <cell r="O57">
            <v>195001656</v>
          </cell>
          <cell r="P57" t="str">
            <v>BBVA</v>
          </cell>
        </row>
        <row r="58">
          <cell r="A58">
            <v>224</v>
          </cell>
          <cell r="B58">
            <v>40739</v>
          </cell>
          <cell r="C58">
            <v>953010</v>
          </cell>
          <cell r="D58">
            <v>2112010304</v>
          </cell>
          <cell r="E58" t="str">
            <v>LINEA TECNOLOGICA DE PRODUCCION Y TRANSFORMACION</v>
          </cell>
          <cell r="F58" t="str">
            <v>FORMACION TITULADA Y COMPLEMENTARIA</v>
          </cell>
          <cell r="G58" t="str">
            <v>FORMACION TITULADA Y COMPLEMENTARIA</v>
          </cell>
          <cell r="H58">
            <v>24246707</v>
          </cell>
          <cell r="I58" t="str">
            <v>NELLY SOLANO GRISMALDOS</v>
          </cell>
          <cell r="J58" t="str">
            <v>SARAVENA</v>
          </cell>
          <cell r="K58" t="str">
            <v>5 MESES</v>
          </cell>
          <cell r="L58">
            <v>560</v>
          </cell>
          <cell r="M58">
            <v>23896</v>
          </cell>
          <cell r="N58">
            <v>13381760</v>
          </cell>
          <cell r="O58">
            <v>31740759011</v>
          </cell>
          <cell r="P58" t="str">
            <v>BANCOLOMBIA</v>
          </cell>
        </row>
        <row r="59">
          <cell r="A59">
            <v>241</v>
          </cell>
          <cell r="B59">
            <v>40766</v>
          </cell>
          <cell r="C59">
            <v>953010</v>
          </cell>
          <cell r="D59">
            <v>2112010304</v>
          </cell>
          <cell r="E59" t="str">
            <v>LINEA TECNOLOGICA DE PRODUCCION Y TRANSFORMACION</v>
          </cell>
          <cell r="F59" t="str">
            <v>FORMACION TITULADA Y COMPLEMENTARIA</v>
          </cell>
          <cell r="G59" t="str">
            <v>FORMACION TITULADA Y COMPLEMENTARIA</v>
          </cell>
          <cell r="H59">
            <v>63509735</v>
          </cell>
          <cell r="I59" t="str">
            <v>MARICELY BARON CONTRERAS</v>
          </cell>
          <cell r="J59" t="str">
            <v>SARAVENA</v>
          </cell>
          <cell r="K59" t="str">
            <v>4 MESES</v>
          </cell>
          <cell r="L59">
            <v>185</v>
          </cell>
          <cell r="M59">
            <v>21758</v>
          </cell>
          <cell r="N59">
            <v>4025230</v>
          </cell>
          <cell r="O59">
            <v>506100026752</v>
          </cell>
          <cell r="P59" t="str">
            <v>DAVIVIENDA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FIL DEL PF"/>
      <sheetName val="Competencias"/>
      <sheetName val="Hoja5"/>
      <sheetName val="PERFIL_DEL_PF"/>
      <sheetName val="PERFIL_DEL_PF3"/>
      <sheetName val="PERFIL_DEL_PF1"/>
      <sheetName val="PERFIL_DEL_PF2"/>
      <sheetName val="PERFIL_DEL_PF4"/>
    </sheetNames>
    <sheetDataSet>
      <sheetData sheetId="0">
        <row r="3">
          <cell r="A3" t="str">
            <v>HONORARIOS FORMACION PROFESIONAL</v>
          </cell>
          <cell r="D3" t="str">
            <v>INVENTARIO</v>
          </cell>
        </row>
        <row r="4">
          <cell r="A4" t="str">
            <v>REMUNERACION SERV TECNIC FORM PROF</v>
          </cell>
          <cell r="D4" t="str">
            <v>COMPRA</v>
          </cell>
        </row>
        <row r="5">
          <cell r="A5" t="str">
            <v>CONTRATACION INSTRUCTORES</v>
          </cell>
          <cell r="D5" t="str">
            <v>PRESTAMO</v>
          </cell>
        </row>
        <row r="6">
          <cell r="A6" t="str">
            <v>MATERIALES PARA FORMACION PROFESIONAL</v>
          </cell>
          <cell r="D6" t="str">
            <v>OTRO</v>
          </cell>
        </row>
        <row r="7">
          <cell r="A7" t="str">
            <v>INSUMOS PARA EXPLOTACION DE CENTROS</v>
          </cell>
        </row>
        <row r="8">
          <cell r="A8" t="str">
            <v>MATERIALES-ACEITES Y COMBUSTIBLES</v>
          </cell>
        </row>
        <row r="9">
          <cell r="A9" t="str">
            <v>MATERIAL- ADQ.LLANTAS/ ELEM. VEHICULOS</v>
          </cell>
        </row>
        <row r="10">
          <cell r="A10" t="str">
            <v>MANTENIMIENTO DE MAQUINARIA Y EQUIPO</v>
          </cell>
        </row>
        <row r="11">
          <cell r="A11" t="str">
            <v>MANTENIMIENTO DE EQUIPO DE TRANSPORTE</v>
          </cell>
        </row>
        <row r="12">
          <cell r="A12" t="str">
            <v>MATERIALES - SOSTENIMIENTO DE SEMOVIENTE</v>
          </cell>
        </row>
        <row r="13">
          <cell r="A13" t="str">
            <v>MATERIALES-COMPRA DE SEMOVIENTES</v>
          </cell>
        </row>
        <row r="14">
          <cell r="A14" t="str">
            <v>COMPRA MAQUINARIA EQUIPO</v>
          </cell>
        </row>
        <row r="15">
          <cell r="A15" t="str">
            <v>ADECUACION DE CONSTRUCCIONES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130A1-4FA1-4DB7-881D-BC448216DF2B}">
  <sheetPr>
    <tabColor rgb="FF00B0F0"/>
  </sheetPr>
  <dimension ref="A1:W78"/>
  <sheetViews>
    <sheetView tabSelected="1" topLeftCell="F4" zoomScale="90" zoomScaleNormal="90" workbookViewId="0">
      <selection activeCell="Q18" sqref="Q18"/>
    </sheetView>
  </sheetViews>
  <sheetFormatPr baseColWidth="10" defaultColWidth="11.42578125" defaultRowHeight="12" x14ac:dyDescent="0.2"/>
  <cols>
    <col min="1" max="1" width="7.7109375" style="1" hidden="1" customWidth="1"/>
    <col min="2" max="2" width="10.42578125" style="1" hidden="1" customWidth="1"/>
    <col min="3" max="3" width="10.42578125" style="1" customWidth="1"/>
    <col min="4" max="4" width="49" style="2" customWidth="1"/>
    <col min="5" max="5" width="43.85546875" style="2" hidden="1" customWidth="1"/>
    <col min="6" max="6" width="15.5703125" style="3" customWidth="1"/>
    <col min="7" max="7" width="9.140625" style="3" customWidth="1"/>
    <col min="8" max="8" width="11.42578125" style="3" customWidth="1"/>
    <col min="9" max="9" width="11.42578125" style="4" customWidth="1"/>
    <col min="10" max="10" width="12.5703125" style="3" customWidth="1"/>
    <col min="11" max="11" width="13.7109375" style="3" customWidth="1"/>
    <col min="12" max="12" width="14.42578125" style="3" customWidth="1"/>
    <col min="13" max="13" width="15.7109375" style="3" customWidth="1"/>
    <col min="14" max="14" width="22.140625" style="3" customWidth="1"/>
    <col min="15" max="15" width="51.28515625" style="6" customWidth="1"/>
    <col min="16" max="16" width="17.5703125" style="6" hidden="1" customWidth="1"/>
    <col min="17" max="17" width="14.140625" style="7" customWidth="1"/>
    <col min="18" max="19" width="19.85546875" style="3" customWidth="1"/>
    <col min="20" max="20" width="18.28515625" style="3" customWidth="1"/>
    <col min="21" max="21" width="11.42578125" style="3" customWidth="1"/>
    <col min="22" max="22" width="14.28515625" style="3" customWidth="1"/>
    <col min="23" max="23" width="11.42578125" style="3" customWidth="1"/>
    <col min="24" max="16384" width="11.42578125" style="3"/>
  </cols>
  <sheetData>
    <row r="1" spans="1:23" x14ac:dyDescent="0.2">
      <c r="F1" s="2"/>
      <c r="K1" s="2"/>
      <c r="L1" s="2"/>
      <c r="M1" s="5"/>
      <c r="N1" s="5"/>
    </row>
    <row r="2" spans="1:23" ht="15" x14ac:dyDescent="0.2">
      <c r="A2" s="135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/>
      <c r="P2" s="8"/>
    </row>
    <row r="3" spans="1:23" ht="21" x14ac:dyDescent="0.35">
      <c r="A3" s="137" t="s">
        <v>1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P3" s="9"/>
    </row>
    <row r="4" spans="1:23" x14ac:dyDescent="0.2">
      <c r="D4" s="10"/>
      <c r="E4" s="10"/>
      <c r="F4" s="10"/>
      <c r="G4" s="10"/>
      <c r="H4" s="10"/>
      <c r="I4" s="11"/>
      <c r="J4" s="10"/>
      <c r="K4" s="10"/>
      <c r="L4" s="10"/>
      <c r="M4" s="12"/>
      <c r="N4" s="12"/>
      <c r="O4" s="13"/>
      <c r="P4" s="13"/>
    </row>
    <row r="5" spans="1:23" x14ac:dyDescent="0.2">
      <c r="D5" s="139" t="s">
        <v>2</v>
      </c>
      <c r="E5" s="140"/>
      <c r="F5" s="14"/>
      <c r="G5" s="14"/>
      <c r="H5" s="14"/>
      <c r="I5" s="15"/>
      <c r="J5" s="14"/>
      <c r="K5" s="14"/>
      <c r="L5" s="14"/>
      <c r="M5" s="16"/>
      <c r="N5" s="16"/>
      <c r="O5" s="17"/>
      <c r="P5" s="17"/>
    </row>
    <row r="6" spans="1:23" x14ac:dyDescent="0.2">
      <c r="D6" s="139" t="s">
        <v>3</v>
      </c>
      <c r="E6" s="140"/>
      <c r="F6" s="14"/>
      <c r="G6" s="14">
        <v>4174400</v>
      </c>
      <c r="H6" s="14">
        <f>G6+G6*0.03</f>
        <v>4299632</v>
      </c>
      <c r="I6" s="15"/>
      <c r="J6" s="14"/>
      <c r="K6" s="14"/>
      <c r="L6" s="14"/>
      <c r="M6" s="16"/>
      <c r="N6" s="16"/>
      <c r="O6" s="17"/>
      <c r="P6" s="17"/>
    </row>
    <row r="7" spans="1:23" x14ac:dyDescent="0.2">
      <c r="D7" s="141" t="s">
        <v>4</v>
      </c>
      <c r="E7" s="141"/>
      <c r="F7" s="14"/>
      <c r="G7" s="14"/>
      <c r="H7" s="14"/>
      <c r="I7" s="15"/>
      <c r="J7" s="14"/>
      <c r="K7" s="14"/>
      <c r="L7" s="14"/>
      <c r="M7" s="16"/>
      <c r="N7" s="16"/>
      <c r="O7" s="17"/>
      <c r="P7" s="17"/>
    </row>
    <row r="8" spans="1:23" x14ac:dyDescent="0.2">
      <c r="D8" s="141" t="s">
        <v>5</v>
      </c>
      <c r="E8" s="141"/>
      <c r="F8" s="14"/>
      <c r="G8" s="14"/>
      <c r="H8" s="14"/>
      <c r="I8" s="15"/>
      <c r="J8" s="14"/>
      <c r="K8" s="14"/>
      <c r="L8" s="14"/>
      <c r="M8" s="16"/>
      <c r="N8" s="16"/>
      <c r="O8" s="17"/>
      <c r="P8" s="17"/>
    </row>
    <row r="9" spans="1:23" x14ac:dyDescent="0.2">
      <c r="D9" s="18" t="s">
        <v>6</v>
      </c>
      <c r="E9" s="19">
        <v>517282000</v>
      </c>
      <c r="F9" s="10"/>
      <c r="G9" s="10"/>
      <c r="H9" s="10"/>
      <c r="I9" s="11"/>
      <c r="J9" s="10"/>
      <c r="K9" s="10"/>
      <c r="L9" s="10"/>
      <c r="M9" s="20"/>
      <c r="N9" s="20"/>
      <c r="O9" s="21"/>
      <c r="P9" s="17"/>
    </row>
    <row r="10" spans="1:23" x14ac:dyDescent="0.2">
      <c r="C10" s="22"/>
      <c r="D10" s="23" t="s">
        <v>7</v>
      </c>
      <c r="E10" s="19">
        <f>N41</f>
        <v>69185504.99999997</v>
      </c>
      <c r="F10" s="10"/>
      <c r="G10" s="10"/>
      <c r="H10" s="10"/>
      <c r="I10" s="11"/>
      <c r="J10" s="10"/>
      <c r="K10" s="24"/>
      <c r="L10" s="10"/>
      <c r="M10" s="25" t="s">
        <v>8</v>
      </c>
      <c r="N10" s="25"/>
      <c r="O10" s="26"/>
      <c r="P10" s="10"/>
    </row>
    <row r="11" spans="1:23" ht="24" x14ac:dyDescent="0.2">
      <c r="D11" s="23" t="s">
        <v>9</v>
      </c>
      <c r="E11" s="27">
        <f>E9-E10</f>
        <v>448096495</v>
      </c>
      <c r="F11" s="10"/>
      <c r="G11" s="10"/>
      <c r="H11" s="10"/>
      <c r="I11" s="11"/>
      <c r="J11" s="10"/>
      <c r="K11" s="10"/>
      <c r="L11" s="10"/>
      <c r="M11" s="25" t="s">
        <v>10</v>
      </c>
      <c r="N11" s="28" t="s">
        <v>11</v>
      </c>
      <c r="O11" s="26"/>
      <c r="P11" s="10"/>
    </row>
    <row r="12" spans="1:23" ht="12.75" thickBot="1" x14ac:dyDescent="0.25">
      <c r="D12" s="29" t="s">
        <v>12</v>
      </c>
      <c r="E12" s="30">
        <f>E10/E9</f>
        <v>0.13374813931279259</v>
      </c>
      <c r="F12" s="10"/>
      <c r="G12" s="10"/>
      <c r="H12" s="10"/>
      <c r="I12" s="11"/>
      <c r="J12" s="10"/>
      <c r="K12" s="10"/>
      <c r="L12" s="10"/>
      <c r="M12" s="31" t="s">
        <v>13</v>
      </c>
      <c r="N12" s="32">
        <v>3178629271</v>
      </c>
      <c r="O12" s="33"/>
      <c r="P12" s="34"/>
      <c r="S12" s="146" t="s">
        <v>14</v>
      </c>
      <c r="T12" s="146"/>
      <c r="U12" s="146"/>
      <c r="V12" s="146" t="s">
        <v>15</v>
      </c>
      <c r="W12" s="146"/>
    </row>
    <row r="13" spans="1:23" x14ac:dyDescent="0.2">
      <c r="A13" s="147" t="s">
        <v>16</v>
      </c>
      <c r="B13" s="149" t="s">
        <v>17</v>
      </c>
      <c r="C13" s="151"/>
      <c r="D13" s="153" t="s">
        <v>18</v>
      </c>
      <c r="E13" s="153" t="s">
        <v>19</v>
      </c>
      <c r="F13" s="153" t="s">
        <v>20</v>
      </c>
      <c r="G13" s="155" t="s">
        <v>21</v>
      </c>
      <c r="H13" s="157" t="s">
        <v>22</v>
      </c>
      <c r="I13" s="163" t="s">
        <v>23</v>
      </c>
      <c r="J13" s="153" t="s">
        <v>24</v>
      </c>
      <c r="K13" s="142" t="s">
        <v>25</v>
      </c>
      <c r="L13" s="142"/>
      <c r="M13" s="143" t="s">
        <v>26</v>
      </c>
      <c r="N13" s="143" t="s">
        <v>27</v>
      </c>
      <c r="O13" s="142" t="s">
        <v>28</v>
      </c>
      <c r="P13" s="35" t="s">
        <v>29</v>
      </c>
      <c r="Q13" s="157" t="s">
        <v>30</v>
      </c>
      <c r="R13" s="142" t="s">
        <v>31</v>
      </c>
      <c r="S13" s="160" t="s">
        <v>32</v>
      </c>
      <c r="T13" s="161" t="s">
        <v>33</v>
      </c>
      <c r="U13" s="160" t="s">
        <v>34</v>
      </c>
      <c r="V13" s="161" t="s">
        <v>33</v>
      </c>
      <c r="W13" s="159" t="s">
        <v>32</v>
      </c>
    </row>
    <row r="14" spans="1:23" ht="24.75" thickBot="1" x14ac:dyDescent="0.25">
      <c r="A14" s="148"/>
      <c r="B14" s="150"/>
      <c r="C14" s="152"/>
      <c r="D14" s="154"/>
      <c r="E14" s="154"/>
      <c r="F14" s="154"/>
      <c r="G14" s="156"/>
      <c r="H14" s="158"/>
      <c r="I14" s="164"/>
      <c r="J14" s="154"/>
      <c r="K14" s="36" t="s">
        <v>35</v>
      </c>
      <c r="L14" s="36" t="s">
        <v>36</v>
      </c>
      <c r="M14" s="144"/>
      <c r="N14" s="144"/>
      <c r="O14" s="145"/>
      <c r="P14" s="37"/>
      <c r="Q14" s="158"/>
      <c r="R14" s="145"/>
      <c r="S14" s="160"/>
      <c r="T14" s="162"/>
      <c r="U14" s="160"/>
      <c r="V14" s="162"/>
      <c r="W14" s="159"/>
    </row>
    <row r="15" spans="1:23" ht="24.95" customHeight="1" thickBot="1" x14ac:dyDescent="0.25">
      <c r="A15" s="165"/>
      <c r="B15" s="39"/>
      <c r="C15" s="166">
        <v>3</v>
      </c>
      <c r="D15" s="52" t="s">
        <v>43</v>
      </c>
      <c r="E15" s="44" t="s">
        <v>37</v>
      </c>
      <c r="F15" s="166">
        <v>5.5333334089753796</v>
      </c>
      <c r="G15" s="45">
        <f t="shared" ref="G15:G18" si="0">+I15/H15</f>
        <v>43.75</v>
      </c>
      <c r="H15" s="46">
        <v>8</v>
      </c>
      <c r="I15" s="38">
        <f t="shared" ref="I15:I18" si="1">336+14</f>
        <v>350</v>
      </c>
      <c r="J15" s="166" t="s">
        <v>38</v>
      </c>
      <c r="K15" s="167">
        <v>44743</v>
      </c>
      <c r="L15" s="170">
        <v>44911</v>
      </c>
      <c r="M15" s="173">
        <v>4406720</v>
      </c>
      <c r="N15" s="173">
        <f>M15*F15</f>
        <v>24383850.999999985</v>
      </c>
      <c r="O15" s="177" t="s">
        <v>44</v>
      </c>
      <c r="P15" s="53"/>
      <c r="Q15" s="54" t="s">
        <v>41</v>
      </c>
      <c r="R15" s="180" t="s">
        <v>39</v>
      </c>
      <c r="S15" s="176">
        <v>7241</v>
      </c>
      <c r="T15" s="183"/>
      <c r="U15" s="176"/>
      <c r="V15" s="186" t="s">
        <v>79</v>
      </c>
      <c r="W15" s="176">
        <v>3234678</v>
      </c>
    </row>
    <row r="16" spans="1:23" ht="24.95" customHeight="1" thickBot="1" x14ac:dyDescent="0.25">
      <c r="A16" s="165"/>
      <c r="B16" s="39"/>
      <c r="C16" s="166"/>
      <c r="D16" s="40" t="s">
        <v>43</v>
      </c>
      <c r="E16" s="44" t="s">
        <v>37</v>
      </c>
      <c r="F16" s="166"/>
      <c r="G16" s="45">
        <f t="shared" si="0"/>
        <v>43.75</v>
      </c>
      <c r="H16" s="46">
        <v>8</v>
      </c>
      <c r="I16" s="38">
        <f t="shared" si="1"/>
        <v>350</v>
      </c>
      <c r="J16" s="166"/>
      <c r="K16" s="168"/>
      <c r="L16" s="171"/>
      <c r="M16" s="174"/>
      <c r="N16" s="174"/>
      <c r="O16" s="178"/>
      <c r="P16" s="53"/>
      <c r="Q16" s="54" t="s">
        <v>42</v>
      </c>
      <c r="R16" s="181"/>
      <c r="S16" s="176"/>
      <c r="T16" s="184"/>
      <c r="U16" s="176"/>
      <c r="V16" s="186"/>
      <c r="W16" s="176"/>
    </row>
    <row r="17" spans="1:23" ht="24.95" customHeight="1" thickBot="1" x14ac:dyDescent="0.25">
      <c r="A17" s="165"/>
      <c r="B17" s="39"/>
      <c r="C17" s="166"/>
      <c r="D17" s="55" t="s">
        <v>43</v>
      </c>
      <c r="E17" s="56" t="s">
        <v>37</v>
      </c>
      <c r="F17" s="166"/>
      <c r="G17" s="45">
        <f t="shared" si="0"/>
        <v>43.75</v>
      </c>
      <c r="H17" s="46">
        <v>8</v>
      </c>
      <c r="I17" s="38">
        <f t="shared" si="1"/>
        <v>350</v>
      </c>
      <c r="J17" s="166"/>
      <c r="K17" s="168"/>
      <c r="L17" s="171"/>
      <c r="M17" s="174"/>
      <c r="N17" s="174"/>
      <c r="O17" s="178"/>
      <c r="P17" s="53"/>
      <c r="Q17" s="43" t="s">
        <v>41</v>
      </c>
      <c r="R17" s="181"/>
      <c r="S17" s="176"/>
      <c r="T17" s="184"/>
      <c r="U17" s="176"/>
      <c r="V17" s="186"/>
      <c r="W17" s="176"/>
    </row>
    <row r="18" spans="1:23" ht="89.25" customHeight="1" thickBot="1" x14ac:dyDescent="0.25">
      <c r="A18" s="165"/>
      <c r="B18" s="39"/>
      <c r="C18" s="166"/>
      <c r="D18" s="57" t="s">
        <v>43</v>
      </c>
      <c r="E18" s="56" t="s">
        <v>37</v>
      </c>
      <c r="F18" s="166"/>
      <c r="G18" s="45">
        <f t="shared" si="0"/>
        <v>43.75</v>
      </c>
      <c r="H18" s="46">
        <v>8</v>
      </c>
      <c r="I18" s="38">
        <f t="shared" si="1"/>
        <v>350</v>
      </c>
      <c r="J18" s="166"/>
      <c r="K18" s="169"/>
      <c r="L18" s="172"/>
      <c r="M18" s="175"/>
      <c r="N18" s="175"/>
      <c r="O18" s="179"/>
      <c r="P18" s="53"/>
      <c r="Q18" s="43" t="s">
        <v>77</v>
      </c>
      <c r="R18" s="182"/>
      <c r="S18" s="176"/>
      <c r="T18" s="185"/>
      <c r="U18" s="176"/>
      <c r="V18" s="186"/>
      <c r="W18" s="176"/>
    </row>
    <row r="19" spans="1:23" s="76" customFormat="1" ht="24.95" customHeight="1" x14ac:dyDescent="0.2">
      <c r="A19" s="203"/>
      <c r="B19" s="64">
        <v>66210582</v>
      </c>
      <c r="C19" s="204">
        <v>12</v>
      </c>
      <c r="D19" s="63" t="s">
        <v>58</v>
      </c>
      <c r="E19" s="77" t="s">
        <v>56</v>
      </c>
      <c r="F19" s="204">
        <v>4.7333334089753833</v>
      </c>
      <c r="G19" s="47">
        <f t="shared" ref="G19:G38" si="2">+I19/H19</f>
        <v>11.25</v>
      </c>
      <c r="H19" s="48">
        <v>8</v>
      </c>
      <c r="I19" s="49">
        <v>90</v>
      </c>
      <c r="J19" s="204" t="s">
        <v>38</v>
      </c>
      <c r="K19" s="206">
        <v>44743</v>
      </c>
      <c r="L19" s="206">
        <v>44887</v>
      </c>
      <c r="M19" s="209">
        <v>4406720</v>
      </c>
      <c r="N19" s="197">
        <v>20417803</v>
      </c>
      <c r="O19" s="200" t="s">
        <v>53</v>
      </c>
      <c r="P19" s="78"/>
      <c r="Q19" s="248" t="s">
        <v>41</v>
      </c>
      <c r="R19" s="191" t="s">
        <v>54</v>
      </c>
      <c r="S19" s="188">
        <v>7399</v>
      </c>
      <c r="T19" s="194"/>
      <c r="U19" s="188"/>
      <c r="V19" s="187" t="s">
        <v>59</v>
      </c>
      <c r="W19" s="188">
        <v>3154559</v>
      </c>
    </row>
    <row r="20" spans="1:23" s="76" customFormat="1" ht="24.95" customHeight="1" x14ac:dyDescent="0.2">
      <c r="A20" s="203"/>
      <c r="B20" s="64">
        <v>66210582</v>
      </c>
      <c r="C20" s="204"/>
      <c r="D20" s="60" t="s">
        <v>60</v>
      </c>
      <c r="E20" s="77"/>
      <c r="F20" s="204"/>
      <c r="G20" s="47">
        <f t="shared" si="2"/>
        <v>6.25</v>
      </c>
      <c r="H20" s="48">
        <v>8</v>
      </c>
      <c r="I20" s="68">
        <v>50</v>
      </c>
      <c r="J20" s="204"/>
      <c r="K20" s="207"/>
      <c r="L20" s="207"/>
      <c r="M20" s="210"/>
      <c r="N20" s="198"/>
      <c r="O20" s="201"/>
      <c r="P20" s="78"/>
      <c r="Q20" s="249"/>
      <c r="R20" s="192"/>
      <c r="S20" s="188"/>
      <c r="T20" s="195"/>
      <c r="U20" s="188"/>
      <c r="V20" s="187"/>
      <c r="W20" s="188"/>
    </row>
    <row r="21" spans="1:23" s="76" customFormat="1" ht="24.95" customHeight="1" thickBot="1" x14ac:dyDescent="0.25">
      <c r="A21" s="203"/>
      <c r="B21" s="64">
        <v>63410444</v>
      </c>
      <c r="C21" s="204"/>
      <c r="D21" s="60" t="s">
        <v>60</v>
      </c>
      <c r="E21" s="77" t="s">
        <v>61</v>
      </c>
      <c r="F21" s="204"/>
      <c r="G21" s="47">
        <f t="shared" si="2"/>
        <v>6.25</v>
      </c>
      <c r="H21" s="48">
        <v>8</v>
      </c>
      <c r="I21" s="68">
        <v>50</v>
      </c>
      <c r="J21" s="204"/>
      <c r="K21" s="207"/>
      <c r="L21" s="207"/>
      <c r="M21" s="210"/>
      <c r="N21" s="198"/>
      <c r="O21" s="201"/>
      <c r="P21" s="78"/>
      <c r="Q21" s="250"/>
      <c r="R21" s="192"/>
      <c r="S21" s="188"/>
      <c r="T21" s="195"/>
      <c r="U21" s="188"/>
      <c r="V21" s="187"/>
      <c r="W21" s="188"/>
    </row>
    <row r="22" spans="1:23" ht="24.95" customHeight="1" x14ac:dyDescent="0.2">
      <c r="A22" s="189">
        <v>11</v>
      </c>
      <c r="B22" s="67">
        <v>52442194</v>
      </c>
      <c r="C22" s="204"/>
      <c r="D22" s="60" t="s">
        <v>55</v>
      </c>
      <c r="E22" s="79" t="s">
        <v>62</v>
      </c>
      <c r="F22" s="204"/>
      <c r="G22" s="71">
        <f t="shared" si="2"/>
        <v>25.125</v>
      </c>
      <c r="H22" s="72">
        <v>8</v>
      </c>
      <c r="I22" s="68">
        <v>201</v>
      </c>
      <c r="J22" s="204"/>
      <c r="K22" s="207"/>
      <c r="L22" s="207"/>
      <c r="M22" s="210"/>
      <c r="N22" s="198"/>
      <c r="O22" s="201"/>
      <c r="P22" s="80"/>
      <c r="Q22" s="251" t="s">
        <v>40</v>
      </c>
      <c r="R22" s="192"/>
      <c r="S22" s="188"/>
      <c r="T22" s="195"/>
      <c r="U22" s="188"/>
      <c r="V22" s="187"/>
      <c r="W22" s="188"/>
    </row>
    <row r="23" spans="1:23" ht="24.95" customHeight="1" x14ac:dyDescent="0.2">
      <c r="A23" s="190"/>
      <c r="B23" s="69">
        <v>52442194</v>
      </c>
      <c r="C23" s="204"/>
      <c r="D23" s="60" t="s">
        <v>57</v>
      </c>
      <c r="E23" s="81" t="s">
        <v>62</v>
      </c>
      <c r="F23" s="204"/>
      <c r="G23" s="58">
        <f t="shared" si="2"/>
        <v>32.375</v>
      </c>
      <c r="H23" s="59">
        <v>8</v>
      </c>
      <c r="I23" s="68">
        <v>259</v>
      </c>
      <c r="J23" s="204"/>
      <c r="K23" s="207"/>
      <c r="L23" s="207"/>
      <c r="M23" s="210"/>
      <c r="N23" s="198"/>
      <c r="O23" s="201"/>
      <c r="P23" s="82"/>
      <c r="Q23" s="252"/>
      <c r="R23" s="192"/>
      <c r="S23" s="188"/>
      <c r="T23" s="195"/>
      <c r="U23" s="188"/>
      <c r="V23" s="187"/>
      <c r="W23" s="188"/>
    </row>
    <row r="24" spans="1:23" ht="24.95" customHeight="1" x14ac:dyDescent="0.2">
      <c r="A24" s="190"/>
      <c r="B24" s="69">
        <v>52442194</v>
      </c>
      <c r="C24" s="204"/>
      <c r="D24" s="60" t="s">
        <v>63</v>
      </c>
      <c r="E24" s="81" t="s">
        <v>62</v>
      </c>
      <c r="F24" s="204"/>
      <c r="G24" s="58">
        <f t="shared" si="2"/>
        <v>6.25</v>
      </c>
      <c r="H24" s="59">
        <v>8</v>
      </c>
      <c r="I24" s="68">
        <v>50</v>
      </c>
      <c r="J24" s="204"/>
      <c r="K24" s="207"/>
      <c r="L24" s="207"/>
      <c r="M24" s="210"/>
      <c r="N24" s="198"/>
      <c r="O24" s="201"/>
      <c r="P24" s="82"/>
      <c r="Q24" s="253" t="s">
        <v>77</v>
      </c>
      <c r="R24" s="192"/>
      <c r="S24" s="188"/>
      <c r="T24" s="195"/>
      <c r="U24" s="188"/>
      <c r="V24" s="187"/>
      <c r="W24" s="188"/>
    </row>
    <row r="25" spans="1:23" ht="24.95" customHeight="1" thickBot="1" x14ac:dyDescent="0.25">
      <c r="A25" s="190"/>
      <c r="B25" s="69">
        <v>52442194</v>
      </c>
      <c r="C25" s="205"/>
      <c r="D25" s="61" t="s">
        <v>63</v>
      </c>
      <c r="E25" s="81" t="s">
        <v>62</v>
      </c>
      <c r="F25" s="205"/>
      <c r="G25" s="58">
        <f t="shared" si="2"/>
        <v>6.25</v>
      </c>
      <c r="H25" s="59">
        <v>8</v>
      </c>
      <c r="I25" s="73">
        <v>50</v>
      </c>
      <c r="J25" s="205"/>
      <c r="K25" s="208"/>
      <c r="L25" s="208"/>
      <c r="M25" s="211"/>
      <c r="N25" s="199"/>
      <c r="O25" s="202"/>
      <c r="P25" s="82"/>
      <c r="Q25" s="254"/>
      <c r="R25" s="193"/>
      <c r="S25" s="188"/>
      <c r="T25" s="196"/>
      <c r="U25" s="188"/>
      <c r="V25" s="187"/>
      <c r="W25" s="188"/>
    </row>
    <row r="26" spans="1:23" ht="24.95" customHeight="1" x14ac:dyDescent="0.2">
      <c r="A26" s="212"/>
      <c r="B26" s="64">
        <v>26449250</v>
      </c>
      <c r="C26" s="213">
        <v>15</v>
      </c>
      <c r="D26" s="52" t="s">
        <v>48</v>
      </c>
      <c r="E26" s="65" t="s">
        <v>47</v>
      </c>
      <c r="F26" s="213">
        <v>5.5333334089753796</v>
      </c>
      <c r="G26" s="45">
        <f t="shared" si="2"/>
        <v>11.875</v>
      </c>
      <c r="H26" s="46">
        <v>8</v>
      </c>
      <c r="I26" s="74">
        <v>95</v>
      </c>
      <c r="J26" s="213" t="s">
        <v>38</v>
      </c>
      <c r="K26" s="167">
        <v>44743</v>
      </c>
      <c r="L26" s="167">
        <v>44911</v>
      </c>
      <c r="M26" s="215">
        <v>4406720</v>
      </c>
      <c r="N26" s="224">
        <f>M26*F26</f>
        <v>24383850.999999985</v>
      </c>
      <c r="O26" s="227" t="s">
        <v>68</v>
      </c>
      <c r="P26" s="70"/>
      <c r="Q26" s="239" t="s">
        <v>77</v>
      </c>
      <c r="R26" s="222" t="s">
        <v>65</v>
      </c>
      <c r="S26" s="176">
        <v>7457</v>
      </c>
      <c r="T26" s="183"/>
      <c r="U26" s="176"/>
      <c r="V26" s="186" t="s">
        <v>78</v>
      </c>
      <c r="W26" s="176">
        <v>3274307</v>
      </c>
    </row>
    <row r="27" spans="1:23" ht="24.95" customHeight="1" x14ac:dyDescent="0.2">
      <c r="A27" s="212"/>
      <c r="B27" s="64">
        <v>23093750.269607801</v>
      </c>
      <c r="C27" s="213"/>
      <c r="D27" s="55" t="s">
        <v>49</v>
      </c>
      <c r="E27" s="65" t="s">
        <v>47</v>
      </c>
      <c r="F27" s="213"/>
      <c r="G27" s="45">
        <f t="shared" si="2"/>
        <v>11.875</v>
      </c>
      <c r="H27" s="46">
        <v>8</v>
      </c>
      <c r="I27" s="74">
        <v>95</v>
      </c>
      <c r="J27" s="213"/>
      <c r="K27" s="168"/>
      <c r="L27" s="168"/>
      <c r="M27" s="216"/>
      <c r="N27" s="225"/>
      <c r="O27" s="228"/>
      <c r="P27" s="70"/>
      <c r="Q27" s="240"/>
      <c r="R27" s="223"/>
      <c r="S27" s="176"/>
      <c r="T27" s="184"/>
      <c r="U27" s="176"/>
      <c r="V27" s="186"/>
      <c r="W27" s="176"/>
    </row>
    <row r="28" spans="1:23" ht="24.95" customHeight="1" x14ac:dyDescent="0.2">
      <c r="A28" s="212"/>
      <c r="B28" s="64">
        <v>19738250.539215699</v>
      </c>
      <c r="C28" s="213"/>
      <c r="D28" s="55" t="s">
        <v>50</v>
      </c>
      <c r="E28" s="65" t="s">
        <v>47</v>
      </c>
      <c r="F28" s="213"/>
      <c r="G28" s="45">
        <f t="shared" si="2"/>
        <v>11.875</v>
      </c>
      <c r="H28" s="46">
        <v>8</v>
      </c>
      <c r="I28" s="74">
        <v>95</v>
      </c>
      <c r="J28" s="213"/>
      <c r="K28" s="168"/>
      <c r="L28" s="168"/>
      <c r="M28" s="216"/>
      <c r="N28" s="225"/>
      <c r="O28" s="228"/>
      <c r="P28" s="70"/>
      <c r="Q28" s="240"/>
      <c r="R28" s="223"/>
      <c r="S28" s="176"/>
      <c r="T28" s="184"/>
      <c r="U28" s="176"/>
      <c r="V28" s="186"/>
      <c r="W28" s="176"/>
    </row>
    <row r="29" spans="1:23" ht="24.95" customHeight="1" x14ac:dyDescent="0.2">
      <c r="A29" s="212"/>
      <c r="B29" s="64">
        <v>16382750.8088235</v>
      </c>
      <c r="C29" s="213"/>
      <c r="D29" s="55" t="s">
        <v>50</v>
      </c>
      <c r="E29" s="65" t="s">
        <v>46</v>
      </c>
      <c r="F29" s="213"/>
      <c r="G29" s="45">
        <f t="shared" si="2"/>
        <v>11.875</v>
      </c>
      <c r="H29" s="46">
        <v>8</v>
      </c>
      <c r="I29" s="74">
        <v>95</v>
      </c>
      <c r="J29" s="213"/>
      <c r="K29" s="168"/>
      <c r="L29" s="168"/>
      <c r="M29" s="216"/>
      <c r="N29" s="225"/>
      <c r="O29" s="228"/>
      <c r="P29" s="70"/>
      <c r="Q29" s="241"/>
      <c r="R29" s="223"/>
      <c r="S29" s="176"/>
      <c r="T29" s="184"/>
      <c r="U29" s="176"/>
      <c r="V29" s="186"/>
      <c r="W29" s="176"/>
    </row>
    <row r="30" spans="1:23" ht="24.95" customHeight="1" x14ac:dyDescent="0.2">
      <c r="A30" s="212"/>
      <c r="B30" s="75">
        <v>13027251.078431301</v>
      </c>
      <c r="C30" s="213"/>
      <c r="D30" s="55" t="s">
        <v>51</v>
      </c>
      <c r="E30" s="83" t="s">
        <v>64</v>
      </c>
      <c r="F30" s="213"/>
      <c r="G30" s="45">
        <f t="shared" si="2"/>
        <v>11.875</v>
      </c>
      <c r="H30" s="46">
        <v>8</v>
      </c>
      <c r="I30" s="74">
        <v>95</v>
      </c>
      <c r="J30" s="213"/>
      <c r="K30" s="168"/>
      <c r="L30" s="168"/>
      <c r="M30" s="216"/>
      <c r="N30" s="225"/>
      <c r="O30" s="228"/>
      <c r="P30" s="70"/>
      <c r="Q30" s="242" t="s">
        <v>41</v>
      </c>
      <c r="R30" s="223"/>
      <c r="S30" s="176"/>
      <c r="T30" s="184"/>
      <c r="U30" s="176"/>
      <c r="V30" s="186"/>
      <c r="W30" s="176"/>
    </row>
    <row r="31" spans="1:23" ht="24.95" customHeight="1" x14ac:dyDescent="0.2">
      <c r="A31" s="212"/>
      <c r="B31" s="64">
        <v>9671751.3480392192</v>
      </c>
      <c r="C31" s="213"/>
      <c r="D31" s="55" t="s">
        <v>51</v>
      </c>
      <c r="E31" s="77" t="s">
        <v>66</v>
      </c>
      <c r="F31" s="213"/>
      <c r="G31" s="41">
        <f t="shared" si="2"/>
        <v>11.875</v>
      </c>
      <c r="H31" s="42">
        <v>8</v>
      </c>
      <c r="I31" s="74">
        <v>95</v>
      </c>
      <c r="J31" s="213"/>
      <c r="K31" s="168"/>
      <c r="L31" s="168"/>
      <c r="M31" s="216"/>
      <c r="N31" s="225"/>
      <c r="O31" s="228"/>
      <c r="P31" s="70"/>
      <c r="Q31" s="243"/>
      <c r="R31" s="223"/>
      <c r="S31" s="176"/>
      <c r="T31" s="184"/>
      <c r="U31" s="176"/>
      <c r="V31" s="186"/>
      <c r="W31" s="176"/>
    </row>
    <row r="32" spans="1:23" ht="24.95" customHeight="1" x14ac:dyDescent="0.2">
      <c r="A32" s="212"/>
      <c r="B32" s="64">
        <v>6316251.6176470397</v>
      </c>
      <c r="C32" s="213"/>
      <c r="D32" s="55" t="s">
        <v>52</v>
      </c>
      <c r="E32" s="77" t="s">
        <v>47</v>
      </c>
      <c r="F32" s="213"/>
      <c r="G32" s="41">
        <f t="shared" si="2"/>
        <v>11.875</v>
      </c>
      <c r="H32" s="42">
        <v>8</v>
      </c>
      <c r="I32" s="74">
        <v>95</v>
      </c>
      <c r="J32" s="213"/>
      <c r="K32" s="168"/>
      <c r="L32" s="168"/>
      <c r="M32" s="216"/>
      <c r="N32" s="225"/>
      <c r="O32" s="228"/>
      <c r="P32" s="70"/>
      <c r="Q32" s="243"/>
      <c r="R32" s="223"/>
      <c r="S32" s="176"/>
      <c r="T32" s="184"/>
      <c r="U32" s="176"/>
      <c r="V32" s="186"/>
      <c r="W32" s="176"/>
    </row>
    <row r="33" spans="1:23" ht="24.95" customHeight="1" thickBot="1" x14ac:dyDescent="0.25">
      <c r="A33" s="212"/>
      <c r="B33" s="85">
        <v>-17172246.495097902</v>
      </c>
      <c r="C33" s="213"/>
      <c r="D33" s="55" t="s">
        <v>52</v>
      </c>
      <c r="E33" s="86" t="s">
        <v>47</v>
      </c>
      <c r="F33" s="213"/>
      <c r="G33" s="87">
        <f t="shared" si="2"/>
        <v>11.875</v>
      </c>
      <c r="H33" s="88">
        <v>8</v>
      </c>
      <c r="I33" s="74">
        <v>95</v>
      </c>
      <c r="J33" s="213"/>
      <c r="K33" s="168"/>
      <c r="L33" s="168"/>
      <c r="M33" s="216"/>
      <c r="N33" s="225"/>
      <c r="O33" s="228"/>
      <c r="P33" s="70"/>
      <c r="Q33" s="243"/>
      <c r="R33" s="223"/>
      <c r="S33" s="176"/>
      <c r="T33" s="184"/>
      <c r="U33" s="176"/>
      <c r="V33" s="186"/>
      <c r="W33" s="176"/>
    </row>
    <row r="34" spans="1:23" ht="24.95" customHeight="1" x14ac:dyDescent="0.2">
      <c r="A34" s="212"/>
      <c r="B34" s="64">
        <v>2960751.8872549199</v>
      </c>
      <c r="C34" s="213"/>
      <c r="D34" s="55" t="s">
        <v>52</v>
      </c>
      <c r="E34" s="77" t="s">
        <v>67</v>
      </c>
      <c r="F34" s="213"/>
      <c r="G34" s="41">
        <f t="shared" si="2"/>
        <v>11.875</v>
      </c>
      <c r="H34" s="42">
        <v>8</v>
      </c>
      <c r="I34" s="74">
        <v>95</v>
      </c>
      <c r="J34" s="213"/>
      <c r="K34" s="168"/>
      <c r="L34" s="168"/>
      <c r="M34" s="216"/>
      <c r="N34" s="225"/>
      <c r="O34" s="228"/>
      <c r="P34" s="70"/>
      <c r="Q34" s="244"/>
      <c r="R34" s="223"/>
      <c r="S34" s="176"/>
      <c r="T34" s="184"/>
      <c r="U34" s="176"/>
      <c r="V34" s="186"/>
      <c r="W34" s="176"/>
    </row>
    <row r="35" spans="1:23" ht="24.95" customHeight="1" x14ac:dyDescent="0.2">
      <c r="A35" s="212"/>
      <c r="B35" s="64">
        <v>-394747.84313726402</v>
      </c>
      <c r="C35" s="213"/>
      <c r="D35" s="55" t="s">
        <v>55</v>
      </c>
      <c r="E35" s="77" t="s">
        <v>56</v>
      </c>
      <c r="F35" s="213"/>
      <c r="G35" s="41">
        <f t="shared" si="2"/>
        <v>11.875</v>
      </c>
      <c r="H35" s="42">
        <v>8</v>
      </c>
      <c r="I35" s="74">
        <v>95</v>
      </c>
      <c r="J35" s="213"/>
      <c r="K35" s="168"/>
      <c r="L35" s="168"/>
      <c r="M35" s="216"/>
      <c r="N35" s="225"/>
      <c r="O35" s="228"/>
      <c r="P35" s="70"/>
      <c r="Q35" s="245" t="s">
        <v>45</v>
      </c>
      <c r="R35" s="223"/>
      <c r="S35" s="176"/>
      <c r="T35" s="184"/>
      <c r="U35" s="176"/>
      <c r="V35" s="186"/>
      <c r="W35" s="176"/>
    </row>
    <row r="36" spans="1:23" ht="24.95" customHeight="1" x14ac:dyDescent="0.2">
      <c r="A36" s="212"/>
      <c r="B36" s="64"/>
      <c r="C36" s="213"/>
      <c r="D36" s="55" t="s">
        <v>57</v>
      </c>
      <c r="E36" s="77"/>
      <c r="F36" s="213"/>
      <c r="G36" s="41">
        <f t="shared" si="2"/>
        <v>11.875</v>
      </c>
      <c r="H36" s="42">
        <v>8</v>
      </c>
      <c r="I36" s="74">
        <v>95</v>
      </c>
      <c r="J36" s="213"/>
      <c r="K36" s="168"/>
      <c r="L36" s="168"/>
      <c r="M36" s="216"/>
      <c r="N36" s="225"/>
      <c r="O36" s="228"/>
      <c r="P36" s="70"/>
      <c r="Q36" s="246"/>
      <c r="R36" s="223"/>
      <c r="S36" s="176"/>
      <c r="T36" s="184"/>
      <c r="U36" s="176"/>
      <c r="V36" s="186"/>
      <c r="W36" s="176"/>
    </row>
    <row r="37" spans="1:23" ht="24.95" customHeight="1" x14ac:dyDescent="0.2">
      <c r="A37" s="212"/>
      <c r="B37" s="64"/>
      <c r="C37" s="213"/>
      <c r="D37" s="89" t="s">
        <v>55</v>
      </c>
      <c r="E37" s="77"/>
      <c r="F37" s="213"/>
      <c r="G37" s="41">
        <f t="shared" si="2"/>
        <v>11.875</v>
      </c>
      <c r="H37" s="42">
        <v>8</v>
      </c>
      <c r="I37" s="74">
        <v>95</v>
      </c>
      <c r="J37" s="213"/>
      <c r="K37" s="168"/>
      <c r="L37" s="168"/>
      <c r="M37" s="216"/>
      <c r="N37" s="225"/>
      <c r="O37" s="228"/>
      <c r="P37" s="70"/>
      <c r="Q37" s="246"/>
      <c r="R37" s="223"/>
      <c r="S37" s="176"/>
      <c r="T37" s="184"/>
      <c r="U37" s="176"/>
      <c r="V37" s="186"/>
      <c r="W37" s="176"/>
    </row>
    <row r="38" spans="1:23" ht="24.95" customHeight="1" thickBot="1" x14ac:dyDescent="0.25">
      <c r="A38" s="212"/>
      <c r="B38" s="64">
        <v>-3750247.5735293599</v>
      </c>
      <c r="C38" s="213"/>
      <c r="D38" s="90" t="s">
        <v>57</v>
      </c>
      <c r="E38" s="91" t="s">
        <v>62</v>
      </c>
      <c r="F38" s="213"/>
      <c r="G38" s="92">
        <f t="shared" si="2"/>
        <v>11.875</v>
      </c>
      <c r="H38" s="93">
        <v>8</v>
      </c>
      <c r="I38" s="62">
        <v>95</v>
      </c>
      <c r="J38" s="213"/>
      <c r="K38" s="214"/>
      <c r="L38" s="214"/>
      <c r="M38" s="217"/>
      <c r="N38" s="226"/>
      <c r="O38" s="229"/>
      <c r="P38" s="70"/>
      <c r="Q38" s="247"/>
      <c r="R38" s="223"/>
      <c r="S38" s="176"/>
      <c r="T38" s="185"/>
      <c r="U38" s="176"/>
      <c r="V38" s="186"/>
      <c r="W38" s="176"/>
    </row>
    <row r="39" spans="1:23" s="99" customFormat="1" ht="24.95" customHeight="1" thickBot="1" x14ac:dyDescent="0.25">
      <c r="A39" s="94"/>
      <c r="B39" s="84">
        <v>13530507</v>
      </c>
      <c r="C39" s="230"/>
      <c r="D39" s="56"/>
      <c r="E39" s="66"/>
      <c r="F39" s="232"/>
      <c r="G39" s="50"/>
      <c r="H39" s="51"/>
      <c r="I39" s="49"/>
      <c r="J39" s="95"/>
      <c r="K39" s="207"/>
      <c r="L39" s="207"/>
      <c r="M39" s="220"/>
      <c r="N39" s="220"/>
      <c r="O39" s="207"/>
      <c r="P39" s="96"/>
      <c r="Q39" s="97"/>
      <c r="R39" s="207"/>
      <c r="S39" s="98"/>
      <c r="T39" s="207"/>
      <c r="U39" s="207"/>
      <c r="V39" s="207"/>
      <c r="W39" s="219"/>
    </row>
    <row r="40" spans="1:23" s="99" customFormat="1" ht="24.95" customHeight="1" x14ac:dyDescent="0.2">
      <c r="A40" s="94"/>
      <c r="B40" s="100">
        <v>13530494</v>
      </c>
      <c r="C40" s="231"/>
      <c r="D40" s="56"/>
      <c r="E40" s="66"/>
      <c r="F40" s="233"/>
      <c r="G40" s="47"/>
      <c r="H40" s="48"/>
      <c r="I40" s="68"/>
      <c r="J40" s="95"/>
      <c r="K40" s="218"/>
      <c r="L40" s="218"/>
      <c r="M40" s="221"/>
      <c r="N40" s="221"/>
      <c r="O40" s="218"/>
      <c r="P40" s="101"/>
      <c r="Q40" s="97"/>
      <c r="R40" s="218"/>
      <c r="S40" s="102"/>
      <c r="T40" s="218"/>
      <c r="U40" s="218"/>
      <c r="V40" s="218"/>
      <c r="W40" s="219"/>
    </row>
    <row r="41" spans="1:23" ht="24.95" customHeight="1" x14ac:dyDescent="0.35">
      <c r="A41" s="59"/>
      <c r="B41" s="103" t="s">
        <v>69</v>
      </c>
      <c r="C41" s="103"/>
      <c r="D41" s="104">
        <v>79</v>
      </c>
      <c r="E41" s="105"/>
      <c r="F41" s="106"/>
      <c r="G41" s="106"/>
      <c r="H41" s="106"/>
      <c r="I41" s="107"/>
      <c r="J41" s="106"/>
      <c r="K41" s="234"/>
      <c r="L41" s="234"/>
      <c r="M41" s="108"/>
      <c r="N41" s="109">
        <f>SUM(N15:N38)</f>
        <v>69185504.99999997</v>
      </c>
      <c r="O41" s="110"/>
      <c r="P41" s="110"/>
      <c r="Q41" s="111"/>
      <c r="R41" s="106"/>
      <c r="S41" s="106"/>
      <c r="T41" s="106"/>
      <c r="U41" s="106"/>
      <c r="V41" s="106"/>
    </row>
    <row r="42" spans="1:23" ht="24.95" customHeight="1" x14ac:dyDescent="0.35">
      <c r="B42" s="112"/>
      <c r="C42" s="112"/>
      <c r="D42" s="113"/>
      <c r="K42" s="235"/>
      <c r="L42" s="235"/>
      <c r="M42" s="114"/>
      <c r="N42" s="115"/>
    </row>
    <row r="43" spans="1:23" ht="24.95" customHeight="1" x14ac:dyDescent="0.2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8"/>
      <c r="M43" s="118"/>
      <c r="N43" s="119"/>
      <c r="O43" s="119"/>
      <c r="P43" s="119">
        <v>42000000</v>
      </c>
      <c r="Q43" s="120"/>
      <c r="R43" s="121"/>
      <c r="S43" s="121"/>
    </row>
    <row r="44" spans="1:23" ht="24.95" customHeight="1" x14ac:dyDescent="0.25">
      <c r="A44" s="116"/>
      <c r="B44" s="122"/>
      <c r="C44" s="122"/>
      <c r="D44" s="123" t="s">
        <v>70</v>
      </c>
      <c r="E44" s="236" t="s">
        <v>71</v>
      </c>
      <c r="F44" s="236"/>
      <c r="G44" s="236"/>
      <c r="H44" s="236"/>
      <c r="I44" s="236"/>
      <c r="J44" s="124"/>
      <c r="K44" s="124"/>
      <c r="L44" s="124"/>
      <c r="M44" s="124"/>
      <c r="N44" s="122" t="s">
        <v>72</v>
      </c>
      <c r="O44" s="122"/>
      <c r="P44" s="122">
        <v>45500000</v>
      </c>
      <c r="Q44" s="125"/>
      <c r="R44" s="124"/>
      <c r="S44" s="124"/>
    </row>
    <row r="45" spans="1:23" ht="14.25" customHeight="1" x14ac:dyDescent="0.2">
      <c r="A45" s="116"/>
      <c r="B45" s="117"/>
      <c r="C45" s="117"/>
      <c r="D45" s="117" t="s">
        <v>73</v>
      </c>
      <c r="E45" s="237" t="s">
        <v>74</v>
      </c>
      <c r="F45" s="237"/>
      <c r="G45" s="237"/>
      <c r="H45" s="237"/>
      <c r="I45" s="237"/>
      <c r="J45" s="124"/>
      <c r="K45" s="124"/>
      <c r="L45" s="126"/>
      <c r="M45" s="124"/>
      <c r="N45" s="117" t="s">
        <v>75</v>
      </c>
      <c r="O45" s="117"/>
      <c r="P45" s="117">
        <v>123400000</v>
      </c>
      <c r="Q45" s="124"/>
      <c r="R45" s="124"/>
      <c r="S45" s="124"/>
    </row>
    <row r="46" spans="1:23" ht="15.75" customHeight="1" x14ac:dyDescent="0.2">
      <c r="A46" s="116"/>
      <c r="B46" s="127"/>
      <c r="C46" s="127"/>
      <c r="D46" s="127"/>
      <c r="E46" s="238" t="s">
        <v>76</v>
      </c>
      <c r="F46" s="238"/>
      <c r="G46" s="238"/>
      <c r="H46" s="238"/>
      <c r="I46" s="238"/>
      <c r="J46" s="124"/>
      <c r="K46" s="124"/>
      <c r="L46" s="117"/>
      <c r="M46" s="124"/>
      <c r="N46" s="119"/>
      <c r="O46" s="119"/>
      <c r="P46" s="119">
        <f>SUM(P43:P45)</f>
        <v>210900000</v>
      </c>
      <c r="Q46" s="120"/>
      <c r="R46" s="121"/>
      <c r="S46" s="121"/>
    </row>
    <row r="47" spans="1:23" ht="24.95" customHeight="1" x14ac:dyDescent="0.2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8"/>
      <c r="M47" s="118"/>
      <c r="N47" s="128"/>
      <c r="O47" s="128"/>
      <c r="P47" s="128">
        <v>214400000</v>
      </c>
      <c r="Q47" s="120"/>
      <c r="R47" s="121"/>
      <c r="S47" s="121"/>
    </row>
    <row r="48" spans="1:23" ht="24.95" customHeight="1" x14ac:dyDescent="0.2">
      <c r="A48" s="129"/>
      <c r="B48" s="130"/>
      <c r="C48" s="130"/>
      <c r="D48" s="130"/>
      <c r="E48" s="131"/>
      <c r="F48" s="131"/>
      <c r="G48" s="131"/>
      <c r="H48" s="131"/>
      <c r="I48" s="131"/>
      <c r="J48" s="131"/>
      <c r="K48" s="131"/>
      <c r="L48" s="131"/>
      <c r="M48" s="131"/>
      <c r="N48" s="132"/>
      <c r="O48" s="132"/>
      <c r="P48" s="133">
        <f>P46-P47</f>
        <v>-3500000</v>
      </c>
      <c r="Q48" s="134"/>
      <c r="R48" s="129"/>
      <c r="S48" s="129"/>
    </row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</sheetData>
  <autoFilter ref="A14:AH41" xr:uid="{213E5DB5-9095-4F3C-984D-719955E76850}"/>
  <mergeCells count="98">
    <mergeCell ref="U39:U40"/>
    <mergeCell ref="Q26:Q29"/>
    <mergeCell ref="Q30:Q34"/>
    <mergeCell ref="Q35:Q38"/>
    <mergeCell ref="Q19:Q21"/>
    <mergeCell ref="Q22:Q23"/>
    <mergeCell ref="Q24:Q25"/>
    <mergeCell ref="K41:L41"/>
    <mergeCell ref="K42:L42"/>
    <mergeCell ref="E44:I44"/>
    <mergeCell ref="E45:I45"/>
    <mergeCell ref="E46:I46"/>
    <mergeCell ref="C39:C40"/>
    <mergeCell ref="F39:F40"/>
    <mergeCell ref="K39:K40"/>
    <mergeCell ref="L39:L40"/>
    <mergeCell ref="M39:M40"/>
    <mergeCell ref="L26:L38"/>
    <mergeCell ref="M26:M38"/>
    <mergeCell ref="V39:V40"/>
    <mergeCell ref="W39:W40"/>
    <mergeCell ref="U26:U38"/>
    <mergeCell ref="V26:V38"/>
    <mergeCell ref="W26:W38"/>
    <mergeCell ref="N39:N40"/>
    <mergeCell ref="R26:R38"/>
    <mergeCell ref="S26:S38"/>
    <mergeCell ref="T26:T38"/>
    <mergeCell ref="N26:N38"/>
    <mergeCell ref="O26:O38"/>
    <mergeCell ref="O39:O40"/>
    <mergeCell ref="R39:R40"/>
    <mergeCell ref="T39:T40"/>
    <mergeCell ref="A26:A38"/>
    <mergeCell ref="C26:C38"/>
    <mergeCell ref="F26:F38"/>
    <mergeCell ref="J26:J38"/>
    <mergeCell ref="K26:K38"/>
    <mergeCell ref="V19:V25"/>
    <mergeCell ref="W19:W25"/>
    <mergeCell ref="A22:A25"/>
    <mergeCell ref="R19:R25"/>
    <mergeCell ref="S19:S25"/>
    <mergeCell ref="T19:T25"/>
    <mergeCell ref="U19:U25"/>
    <mergeCell ref="N19:N25"/>
    <mergeCell ref="O19:O25"/>
    <mergeCell ref="A19:A21"/>
    <mergeCell ref="C19:C25"/>
    <mergeCell ref="F19:F25"/>
    <mergeCell ref="J19:J25"/>
    <mergeCell ref="K19:K25"/>
    <mergeCell ref="L19:L25"/>
    <mergeCell ref="M19:M25"/>
    <mergeCell ref="W15:W18"/>
    <mergeCell ref="O15:O18"/>
    <mergeCell ref="R15:R18"/>
    <mergeCell ref="S15:S18"/>
    <mergeCell ref="T15:T18"/>
    <mergeCell ref="U15:U18"/>
    <mergeCell ref="V15:V18"/>
    <mergeCell ref="V13:V14"/>
    <mergeCell ref="I13:I14"/>
    <mergeCell ref="J13:J14"/>
    <mergeCell ref="A15:A18"/>
    <mergeCell ref="C15:C18"/>
    <mergeCell ref="F15:F18"/>
    <mergeCell ref="J15:J18"/>
    <mergeCell ref="K15:K18"/>
    <mergeCell ref="L15:L18"/>
    <mergeCell ref="M15:M18"/>
    <mergeCell ref="N15:N18"/>
    <mergeCell ref="S12:U12"/>
    <mergeCell ref="V12:W12"/>
    <mergeCell ref="A13:A14"/>
    <mergeCell ref="B13:B14"/>
    <mergeCell ref="C13:C14"/>
    <mergeCell ref="D13:D14"/>
    <mergeCell ref="E13:E14"/>
    <mergeCell ref="F13:F14"/>
    <mergeCell ref="G13:G14"/>
    <mergeCell ref="H13:H14"/>
    <mergeCell ref="W13:W14"/>
    <mergeCell ref="Q13:Q14"/>
    <mergeCell ref="R13:R14"/>
    <mergeCell ref="S13:S14"/>
    <mergeCell ref="T13:T14"/>
    <mergeCell ref="U13:U14"/>
    <mergeCell ref="D8:E8"/>
    <mergeCell ref="K13:L13"/>
    <mergeCell ref="M13:M14"/>
    <mergeCell ref="N13:N14"/>
    <mergeCell ref="O13:O14"/>
    <mergeCell ref="A2:O2"/>
    <mergeCell ref="A3:O3"/>
    <mergeCell ref="D5:E5"/>
    <mergeCell ref="D6:E6"/>
    <mergeCell ref="D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SER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Andres Bermudez</dc:creator>
  <cp:lastModifiedBy>Luz Deisy Gallego</cp:lastModifiedBy>
  <dcterms:created xsi:type="dcterms:W3CDTF">2022-01-25T22:56:59Z</dcterms:created>
  <dcterms:modified xsi:type="dcterms:W3CDTF">2022-07-14T22:18:31Z</dcterms:modified>
</cp:coreProperties>
</file>