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D:\ODRIVE\SANDONA\3. SANDONA 2022\5. CONVENIOS\7. R.E ADULTO MAYOR\RE-003 DE 2022\"/>
    </mc:Choice>
  </mc:AlternateContent>
  <xr:revisionPtr revIDLastSave="0" documentId="8_{347C243B-E136-4341-8B78-935365F0AB0D}" xr6:coauthVersionLast="47" xr6:coauthVersionMax="47" xr10:uidLastSave="{00000000-0000-0000-0000-000000000000}"/>
  <bookViews>
    <workbookView xWindow="-98" yWindow="-98" windowWidth="22695" windowHeight="14595" xr2:uid="{63448217-34CB-6740-93FA-5103568FAD46}"/>
  </bookViews>
  <sheets>
    <sheet name="CONSOLIDADO" sheetId="1" r:id="rId1"/>
    <sheet name="PERSONAL" sheetId="5" r:id="rId2"/>
    <sheet name="NUEVO COMIENZO" sheetId="2" r:id="rId3"/>
    <sheet name="ADULTO MAYOR" sheetId="3" r:id="rId4"/>
    <sheet name="ACTIVIDADES LUDICAS" sheetId="4" r:id="rId5"/>
    <sheet name="INSUMOS" sheetId="10" r:id="rId6"/>
    <sheet name="ENCUENTRO DE SABERES" sheetId="14" r:id="rId7"/>
    <sheet name="ENTREGA ANCHETAS DE DICIEMBRE" sheetId="16" r:id="rId8"/>
    <sheet name="AYUDAS TECNICAS" sheetId="17"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2" i="16" l="1"/>
  <c r="F12" i="16" s="1"/>
  <c r="E17" i="3"/>
  <c r="E4" i="2" l="1"/>
  <c r="E5"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 i="2"/>
  <c r="D6" i="2"/>
  <c r="E6" i="2" s="1"/>
  <c r="E4" i="17"/>
  <c r="E5" i="17"/>
  <c r="E6" i="17"/>
  <c r="E7" i="17"/>
  <c r="E8" i="17"/>
  <c r="E3" i="17"/>
  <c r="E9" i="17" l="1"/>
  <c r="E38" i="2"/>
  <c r="C9" i="1" l="1"/>
  <c r="D9" i="1" s="1"/>
  <c r="F4" i="16"/>
  <c r="F5" i="16"/>
  <c r="F6" i="16"/>
  <c r="F7" i="16"/>
  <c r="F8" i="16"/>
  <c r="F9" i="16"/>
  <c r="F10" i="16"/>
  <c r="F11" i="16"/>
  <c r="F13" i="16"/>
  <c r="A10" i="16"/>
  <c r="A11" i="16" s="1"/>
  <c r="E26" i="3"/>
  <c r="A4" i="16"/>
  <c r="A5" i="16" s="1"/>
  <c r="A6" i="16" s="1"/>
  <c r="A7" i="16" s="1"/>
  <c r="F3" i="16"/>
  <c r="A13" i="2"/>
  <c r="A15" i="2"/>
  <c r="A17" i="2"/>
  <c r="A19" i="2"/>
  <c r="A22" i="2"/>
  <c r="A24" i="2"/>
  <c r="A26" i="2"/>
  <c r="A30" i="2"/>
  <c r="A32" i="2"/>
  <c r="A35" i="2"/>
  <c r="D4" i="5"/>
  <c r="E25" i="3"/>
  <c r="E24" i="3"/>
  <c r="E23" i="3"/>
  <c r="E4" i="4"/>
  <c r="G4" i="4" s="1"/>
  <c r="E3" i="4"/>
  <c r="E8" i="14"/>
  <c r="E7" i="14"/>
  <c r="E6" i="14"/>
  <c r="E5" i="14"/>
  <c r="E4" i="14"/>
  <c r="A4" i="14"/>
  <c r="A5" i="14" s="1"/>
  <c r="A6" i="14" s="1"/>
  <c r="A7" i="14" s="1"/>
  <c r="A8" i="14" s="1"/>
  <c r="E3" i="14"/>
  <c r="A12" i="16" l="1"/>
  <c r="A13" i="16" s="1"/>
  <c r="F14" i="16"/>
  <c r="C8" i="1" s="1"/>
  <c r="D8" i="1" s="1"/>
  <c r="E9" i="14"/>
  <c r="A4" i="3"/>
  <c r="A5" i="3" s="1"/>
  <c r="A6" i="3" s="1"/>
  <c r="A7" i="3" s="1"/>
  <c r="A8" i="3" s="1"/>
  <c r="A9" i="3" s="1"/>
  <c r="A10" i="3" s="1"/>
  <c r="A11" i="3" s="1"/>
  <c r="A12" i="3" s="1"/>
  <c r="A13" i="3" s="1"/>
  <c r="A14" i="3" s="1"/>
  <c r="A15" i="3" s="1"/>
  <c r="A16" i="3" s="1"/>
  <c r="A18" i="3" s="1"/>
  <c r="A19" i="3" s="1"/>
  <c r="A20" i="3" s="1"/>
  <c r="A21" i="3" s="1"/>
  <c r="A22" i="3" s="1"/>
  <c r="A23" i="3" s="1"/>
  <c r="A24" i="3" s="1"/>
  <c r="A25" i="3" s="1"/>
  <c r="D35" i="10"/>
  <c r="D34" i="10"/>
  <c r="D33" i="10"/>
  <c r="D32" i="10"/>
  <c r="D31" i="10"/>
  <c r="D30" i="10"/>
  <c r="D29" i="10"/>
  <c r="D28" i="10"/>
  <c r="D27" i="10"/>
  <c r="D26" i="10"/>
  <c r="D25" i="10"/>
  <c r="D24" i="10"/>
  <c r="D23" i="10"/>
  <c r="D22" i="10"/>
  <c r="D21" i="10"/>
  <c r="D20" i="10"/>
  <c r="D19" i="10"/>
  <c r="D18" i="10"/>
  <c r="D17" i="10"/>
  <c r="D16" i="10"/>
  <c r="D15" i="10"/>
  <c r="D14" i="10"/>
  <c r="D13" i="10"/>
  <c r="D12" i="10"/>
  <c r="D11" i="10"/>
  <c r="D10" i="10"/>
  <c r="D9" i="10"/>
  <c r="D8" i="10"/>
  <c r="D7" i="10"/>
  <c r="D6" i="10"/>
  <c r="D5" i="10"/>
  <c r="D4" i="10"/>
  <c r="D3" i="10"/>
  <c r="C7" i="1" l="1"/>
  <c r="D7" i="1" s="1"/>
  <c r="D36" i="10"/>
  <c r="C6" i="1" s="1"/>
  <c r="D6" i="1" s="1"/>
  <c r="E9" i="3" l="1"/>
  <c r="E6" i="3"/>
  <c r="F3" i="4" l="1"/>
  <c r="G3" i="4" s="1"/>
  <c r="E27" i="3"/>
  <c r="E22" i="3"/>
  <c r="E21" i="3"/>
  <c r="E20" i="3"/>
  <c r="E19" i="3"/>
  <c r="E18" i="3"/>
  <c r="E4" i="3"/>
  <c r="E5" i="3"/>
  <c r="E7" i="3"/>
  <c r="E8" i="3"/>
  <c r="E10" i="3"/>
  <c r="E11" i="3"/>
  <c r="E12" i="3"/>
  <c r="E13" i="3"/>
  <c r="E14" i="3"/>
  <c r="E15" i="3"/>
  <c r="E16" i="3"/>
  <c r="E3" i="3"/>
  <c r="G5" i="4" l="1"/>
  <c r="C5" i="1" s="1"/>
  <c r="D5" i="1" s="1"/>
  <c r="E28" i="3"/>
  <c r="E5" i="5"/>
  <c r="E3" i="5"/>
  <c r="E4" i="5"/>
  <c r="C4" i="1" l="1"/>
  <c r="D4" i="1" s="1"/>
  <c r="E6" i="5"/>
  <c r="C2" i="1"/>
  <c r="D2" i="1" s="1"/>
  <c r="C3" i="1" l="1"/>
  <c r="D3" i="1" s="1"/>
  <c r="D10" i="1" s="1"/>
</calcChain>
</file>

<file path=xl/sharedStrings.xml><?xml version="1.0" encoding="utf-8"?>
<sst xmlns="http://schemas.openxmlformats.org/spreadsheetml/2006/main" count="203" uniqueCount="151">
  <si>
    <t xml:space="preserve">ITEM </t>
  </si>
  <si>
    <t>CONCEPTO</t>
  </si>
  <si>
    <t>VALOR</t>
  </si>
  <si>
    <t>SUBTOTAL</t>
  </si>
  <si>
    <t>prestacion de servicios</t>
  </si>
  <si>
    <t>ITEM</t>
  </si>
  <si>
    <t>OBJETO</t>
  </si>
  <si>
    <t>No. PERSONAS</t>
  </si>
  <si>
    <t>UNITARIO</t>
  </si>
  <si>
    <t>DESCRIPCION</t>
  </si>
  <si>
    <t>CANTIDAD</t>
  </si>
  <si>
    <t>VR UNITARIO</t>
  </si>
  <si>
    <t xml:space="preserve">Arco  de bombas de 6 metros de longitud con bombar R-12 el color será designado por el supervisor del contrato (20 paquetas X 50 UNIDADES) con soporte en tubo PVC de 6 metros de largo, contiene cinta decorativa para moños de 45 mts de longitud por 2.5. cm de ancho y Nylon transparente de 12 libras - carreto de 100 mts de largo </t>
  </si>
  <si>
    <t xml:space="preserve">Moños elaborados en cinta decorativa de dimensiones de 20 cms de diametro ubicados en los 2 extremos laterales del lugar del evento </t>
  </si>
  <si>
    <t xml:space="preserve">Ubicación de Mesa de Honor y mesa de jurado calificador, cada una deberá estar compuesta por 3 sillas decoradas mesa, mantel y arreglo floral </t>
  </si>
  <si>
    <t>Alquiler, disposición y organización de sillas plásticas en el lugar del evento y hora estipuladas por el supervisor del contrato, de acuerdo a las siguientes características: Largo: 71.6cm; Ancho: 49cm; Alto: 23 cm. 2.3Kg, color: Blanco</t>
  </si>
  <si>
    <t>Diseño e impresión y entrega de pendón medidas 3 metros  de longitud x 1 metro de ancho en lona Baner   en el cual ubicará la presentación del evento (el diseño se acordará con el supervisor del contrato).</t>
  </si>
  <si>
    <t>Alquiler, disposición y organización de Mesas plásticas desarmables, en el lugar del evento y hora estipuladas por el supervisor del contrato, de acuerdo a las siguientes características: medidas: 71cm X 73 cm x 77 Cm de altura, color: Blanco.</t>
  </si>
  <si>
    <t>Disponer de un animador para la ejecución del evento “NUEVO COMIENZO, OTRO MOTIVO PARA VIVIR”,  que estará presente en la duración de todo el evento, con la idoneidad y experiencia.</t>
  </si>
  <si>
    <t>Almuerzo para los asistentes, acompañantes y organizadores del evento consistente en: porción de arroz aprox. 90 gr, una porción de una farinacea (papa) aprox. 35 gr, Porción de ensalada de verduras frescas aprox. 35 gr, principio de legumbres (lentejas) aprox. 45 gr, una proteína (pollo dos presas) aprox. 250 gr y bebida natural (limonada) 250 ml. El almuerzo deberá ser servido en empaque desechable para alimentos, cubiertos plasticos y servilletas con los debidos protocolos de bioseguridad.</t>
  </si>
  <si>
    <t xml:space="preserve">Honorarios de  personal para entrega de hidratación, refrigerios, ubicación de los participantes en sus respectivos stand, aplicación de protocolos de bioseguridad y entrega de incentivos a los participantes, jurado calificador, mesa de honor </t>
  </si>
  <si>
    <t>Diseño e impresión de escarapela de dimensiones 10 cm de ancho x 11 cm de largo, por cada participante del evento y jurado calificador.</t>
  </si>
  <si>
    <t xml:space="preserve">Transporte municipal de los adultos mayores desde las diferentes veredas del municipio hasta el lugar del evento “Coliseo Cubierto Gerardo Arcos Meza” y regreso hasta las distintas veredas de origen a la finalización del evento, las rutas y cronograma serán entregados con anterioridad por parte del Supervisor del Contrato. </t>
  </si>
  <si>
    <t>premiacion primer puesto</t>
  </si>
  <si>
    <t>premiacion segundo puesto</t>
  </si>
  <si>
    <t>premiacion tercer puesto</t>
  </si>
  <si>
    <t>Publicidad y promoción del evento “CELEBRACIÓN DEL DÍA NACIONAL DEL ADULTO MAYOR”, mediante perifoneo en el área urbana y rural, por un espacio de tres (3) días en vehículo tipo camioneta, las rutas a recorrer serán designadas por el supervisor del contrato.</t>
  </si>
  <si>
    <t xml:space="preserve">Arreglo y decoración del lugar donde se realizará el evento “CELEBRACIÓN DEL DÍA NACIONAL DEL ADULTO MAYOR”, con bombas R-12, el color será designado por el supervisor del contrato </t>
  </si>
  <si>
    <t>Alquiler, disposición y organización de sillas plásticas en el lugar del evento y hora estipuladas por el supervisor del contrato, de acuerdo a las siguientes características: Largo: 71.6cm; Ancho: 49cm; Alto: 230cm. 2.3Kg.</t>
  </si>
  <si>
    <t xml:space="preserve">Alquiler de sonido durante toda la organización del evento, con las siguientes características: montaje de doce (12) cabinas originales y diez (10) sub bajos, monitores de piso y de trípode, micrófonos para instrumentos de viento y micrófonos de aire multidireccional, estructura metálica profesional para suspender el sonido en el aire. </t>
  </si>
  <si>
    <t>Disponer de un animador para la ejecución del evento “CELEBRACIÓN DEL DÍA NACIONAL DEL ADULTO MAYOR”,  que estará presente en la duración de todo el evento, con la idoneidad y experiencia.</t>
  </si>
  <si>
    <t>Presentación de 2 Danzas folcloricas las cuales deberan realizar dos presentaciones cada una en el desarrollo del evento</t>
  </si>
  <si>
    <t xml:space="preserve">Integración musical con la puesta en tarima de tres (3) grupos musicales con las siguientes características: su voz principal, voces asistentes, acompañado por instrumentos de percusión, cuerda y teclados, con una duración en tarima de una hora cada grupo musical. </t>
  </si>
  <si>
    <t>(3) Pendones de dimensiones 1,80 cm de ancho x 2,00 mt de alto con  imágenes a color y mensajes alusivos al respeto y dignificación de los adultos mayores</t>
  </si>
  <si>
    <t>Personal encargado de repartir incentivos, refrigerios, ubicar y organizar a las personas asistentes, organizar y disponer los elementos que entregará la Administración Municipal necesario para cada actividad.</t>
  </si>
  <si>
    <t>Honorarios por organización de logística</t>
  </si>
  <si>
    <t>realizacion evento adulto mayor</t>
  </si>
  <si>
    <t>Hidratacion</t>
  </si>
  <si>
    <t>refregerios</t>
  </si>
  <si>
    <t>BENEFICIARIOS</t>
  </si>
  <si>
    <t>actividades ludicas</t>
  </si>
  <si>
    <t>TOTAL</t>
  </si>
  <si>
    <t>nuevo comienzo</t>
  </si>
  <si>
    <t xml:space="preserve">Alquiler de sonido durante toda la organización del evento, con las siguientes características: montaje de seis (06) cabinas originales y cinco (05) sub bajos, monitores de piso y de trípode, micrófonos para instrumentos de viento y micrófonos de aire multidireccional, estructura metálica profesional para suspender el sonido en el aire. </t>
  </si>
  <si>
    <t>Cobija térmica ovejera grande cama sencilla 210 cm x 120 cm</t>
  </si>
  <si>
    <t>Entrega de diploma a los participantes del evento en papel Kimberly y tinta de colores  (El contenido del diploma será acordado con el supervisor del contrato)</t>
  </si>
  <si>
    <t>Stand por cada ambiente lúdico  que consta de 4 bases elaboradas en madera, con carteles alusivos a cada ambiente (El contenido de los Stand será acordado con el supervisor del contrato).</t>
  </si>
  <si>
    <t>Presentación de Grupo Musical que deberá entonar pasillos, cumbias y san juanitos por un  periodo de 40 minutos en dos ocasiones durante el desarrollo del evento.</t>
  </si>
  <si>
    <t>Alquiler, disposición y organización de Mesas plásticas desarmables, en el lugar del evento y hora estipuladas por el supervisor del contrato, de acuerdo a las siguientes características: medidas: 71cm X 73 cm x 77 Cm de altura.</t>
  </si>
  <si>
    <t>Estímulos a los participantes de las dinámicas del evento que consiste en una ancheta la cual debe contener: arroz, azucar, sal, aceite vegetal , pasta, lenteja, harina, arrocillo, café, atun, recipiente plastico tipo ponchera</t>
  </si>
  <si>
    <t>Desarrollo de dinámicas y juegos de integración para los participantes del evento y asistentes que consisten en:                               - Bailoterapia, misma que deberá desarrollarse por un lapso de 20 minutos.                                                        -2 dinámicas que deberan realizarse por un lapso de 10 minutos cada una</t>
  </si>
  <si>
    <t>MATERIALES</t>
  </si>
  <si>
    <t>VALOR UNITARIO</t>
  </si>
  <si>
    <t xml:space="preserve">VALOR TOTAL </t>
  </si>
  <si>
    <t xml:space="preserve">Tijera escolar punta roma, en acero inoxidable </t>
  </si>
  <si>
    <t>Barra de silicona transparente en barra delgada 7.4 mm, largo 30 cm. Paquete por 57</t>
  </si>
  <si>
    <t>Silicona líquida transparente 100ml. Adhesivo Multipropósito de aplicación en frío.</t>
  </si>
  <si>
    <t>Pinceles de cerda dura, punta redonda tamaño 10 y 12.</t>
  </si>
  <si>
    <t>Pinceles sinteticos, uso para pintura, acuerala y oleo, tamaños del 8 al 14</t>
  </si>
  <si>
    <t>Paquete de fomi x10, color piel, tamaño lamina 70x90 cm</t>
  </si>
  <si>
    <t>Paquete de fomi x10, color blanco, tamaño lamina 70x90 cm</t>
  </si>
  <si>
    <t>Paquete de fomi x10, color negro, tamaño lamina 70x90 cm</t>
  </si>
  <si>
    <t>Paquete de fomi x10, color verde aguamarina tamaño lamina 70x90 cm</t>
  </si>
  <si>
    <t>Paquete de fomi x10, en colores  tamaño lamina 70x90 cm</t>
  </si>
  <si>
    <t>Cartulina Escolar 50x70 Colores Surtidos X 10 Ud, gramaje 150, uso para manualidades escuela y oficina</t>
  </si>
  <si>
    <t>Pistola de silicona 20 w + 3 barras de silicona, material plástico y aluminio, potencia de funcionamiento 20W, voltaje de funcionamiento 100 a 240V, Diámetro de la boquilla 0.070 - 0.078 pulgadas, longitud del Cable 55 pulgadas</t>
  </si>
  <si>
    <t>Marcadores Sharpie Permanente Punta Fina X8     papeleria pasto caja x12</t>
  </si>
  <si>
    <t>Pegante En Barra Offi-esco En Seco X12 unidades Escolar Stick Pega, Pegante en Barra x 21gr</t>
  </si>
  <si>
    <t>Pegante o colbon Sipega por 100 gr Kilo, pegante líquido para papel o cartón.</t>
  </si>
  <si>
    <t>Papel cartulina, pliego 50 x 70 cm, color blanco</t>
  </si>
  <si>
    <t>Papel cartulina, pliego 50 x 70 cm, color negro</t>
  </si>
  <si>
    <t>Masetera en cerámica en blanco para pintar, dimensiones alto: 9,5 cm, ancho radio superior 10 cm, ancho radio inferior 4,5 cm</t>
  </si>
  <si>
    <t>Palos de paleta en madera, Peso: 2.06 Lb, Dimensión , paquete por 1000 unidades</t>
  </si>
  <si>
    <t>Ceramica Santa Claus  en blanco para pintar, dimienciones alto: 30 cm</t>
  </si>
  <si>
    <t>Galón de pintura vinilo tipo 1 color rojo AGENCIA PINTUCO pintura viniltex</t>
  </si>
  <si>
    <t>Galón de pintura vinilo tipo 1 color azul cielo</t>
  </si>
  <si>
    <t>Galón de pintura vinilo tipo 1 color blanco</t>
  </si>
  <si>
    <t>Galón de pintura vinilo tipo 1 color verde manzana</t>
  </si>
  <si>
    <t>Galón de pintura vinilo tipo 1 color negro</t>
  </si>
  <si>
    <t>Galón de pintura vinilo tipo 1 color piel</t>
  </si>
  <si>
    <t>Galón de pintura vinilo tipo 1 color amarillo</t>
  </si>
  <si>
    <t xml:space="preserve">Galón de pintura vinilo tipo 1 color verde </t>
  </si>
  <si>
    <t>Galón de pintura vinilo tipo 1 color naranja</t>
  </si>
  <si>
    <t>Galón de pintura vinilo tipo 1 color rosado</t>
  </si>
  <si>
    <t xml:space="preserve">Globos bombas R-12 por 12 unidades   papeleria pasto </t>
  </si>
  <si>
    <t>Papel ceda en colores surtidos X 100</t>
  </si>
  <si>
    <t>Rollo de cinta decorativa papel para moños por 45 mts x 2,5 cm</t>
  </si>
  <si>
    <t>talleres de promocion y prevencion de enfermedades</t>
  </si>
  <si>
    <t>talleres de habitos y estilos de vida saludables</t>
  </si>
  <si>
    <t>talleres de autocuidado en el adulto y personas mayores</t>
  </si>
  <si>
    <t>encuentro de saberes</t>
  </si>
  <si>
    <t xml:space="preserve">Sillas </t>
  </si>
  <si>
    <t>mesas</t>
  </si>
  <si>
    <t>talleres de habitos y estilos de vida saludable</t>
  </si>
  <si>
    <t>REUNIONES ENCUENTRO DE SABERES</t>
  </si>
  <si>
    <t>JORNADAS</t>
  </si>
  <si>
    <t>insumos</t>
  </si>
  <si>
    <t>CONTRATOS PRESTACION DE SERVICIOS</t>
  </si>
  <si>
    <t>EVENTO NUEVO COMIENZO</t>
  </si>
  <si>
    <t>EVENTO DIA ADULTO MAYOR</t>
  </si>
  <si>
    <t>ACTIVIDADES LUDICAS</t>
  </si>
  <si>
    <t>INSUMOS ACTIVIDADES LUDICAS</t>
  </si>
  <si>
    <t>realizacion reinado adulto mayor</t>
  </si>
  <si>
    <t>fotos recuerdo dia adulto mayor</t>
  </si>
  <si>
    <t>ANCHETAS</t>
  </si>
  <si>
    <t>entrega de anchetas</t>
  </si>
  <si>
    <t>Silla de Ruedas básica con chasís plegable con marco marco de acero al carbono, espaldar en lona, altura al nivel de ángulo escapular eje dual que permite levantar el asiento, apoya brazos acolchados cortos extraíbles para una mejor transferencia del paciente. Reposa pies abatibles con correas de sujeción en velcroc y con elevapies, frenos laterales largos, ruedas posteriores de 24” con aro autopropulsor antideslizante, ruedas anteriores de 6” macizas, ruedas tope antivuelco</t>
  </si>
  <si>
    <t>Caminador doble función, con mecanismo plegable, tapones antideslizantes y botones de cobre.  Altura promedio 86 cm, ancho aproximado de 50.8 cm, capacidad de peso 113 Kg</t>
  </si>
  <si>
    <t>Bastón plegable  adecuado para diferentes alturas, mango en plastico y cuerpo en aluminio, tamaño aprox. Plegado 28 x 13 x 3 cm, desplegado 93 x 13 x 3 cm, peso aprox. 240 grs, tiene  mecanismo de pulsador para ajustar y adaptar su altura.</t>
  </si>
  <si>
    <t>Muleta canadiense adulto integral de fabricación en aluminio anodizado resistente y ligero, están diseñadas con todos los requisitos de funcionalidad y calidad.  Codera con diseño ergonómico, material de la empuñadura plástico, ajustable en altura, extensión telescópica, tapón antideslizante de goma para una mejor tracción, capacidad de peso 100 Kg, calibre del tubo 1 mm,  altura total : mínima 72 cm, máximo 94 cm</t>
  </si>
  <si>
    <t>Muletas en aluminio, con graduación de altura por medio de pin, axilares y manilares abullonados (par) Capacidad de peso 100 KGS - Peso: 1.92 kgs aprox, talla S, M, L</t>
  </si>
  <si>
    <t>Colchon antiescaras con forro antifluido, dimensiones,  Ancho: 90 cms, Largo: 1.90 mts, Espesor: 14 cms, Forrado en material anti-fluido con Espuma de alta densidad</t>
  </si>
  <si>
    <t>AYUDAS TECNICAS</t>
  </si>
  <si>
    <t>ayudas tecnicas</t>
  </si>
  <si>
    <t xml:space="preserve">(1) pendon de dimensiones 50 cm de ancho x 70 con mesaje de" NUEVO COMIENZO " </t>
  </si>
  <si>
    <t xml:space="preserve">(2) Pendones  de dimensiones 50 cm de ancho x 70 cm con con imágenes a color y mensajes alusivos al respeto y dignificación de los adultos mayores </t>
  </si>
  <si>
    <t>entrega de pasabocas, de dulces tipicos de la region.</t>
  </si>
  <si>
    <t>entrega de placas conmemorativas a los 5 primeros puestos</t>
  </si>
  <si>
    <t>premiacion cuarto puesto</t>
  </si>
  <si>
    <t>premiacion quinto puesto</t>
  </si>
  <si>
    <t>conjunto sudadera chaqueta y camiseta polo, sombrero y par de zapatos deportivos.</t>
  </si>
  <si>
    <t xml:space="preserve">Transporte municipal de los adultos mayores desde las diferentes veredas del municipio hasta el lugar del evento  y regreso hasta las distintas veredas de origen a la finalización del evento, las rutas y cronograma serán entregados con anterioridad por parte del Supervisor del Contrato. </t>
  </si>
  <si>
    <t>(3) Pendones de dimensiones 1,80 cm de ancho x 80 cm de alto  con araña metalica con  imágenes a color y mensajes alusivos al respeto y dignificación de los adultos mayores</t>
  </si>
  <si>
    <t>Diseño e impresión y entrega de carnet de identificación de dimensiones 10 cm de ancho x 11 cm de largo, para el equipo de apoyo logistico del evento.</t>
  </si>
  <si>
    <t>diseno, impresión y entrega de pendon medidas 3 metros de longitud x 1 metro de ancho.</t>
  </si>
  <si>
    <t>Publicidad y promoción del evento “NUEVO COMIENZO”, mediante perifoneo en el área urbana y rural, por un espacio de tres (03) días en vehículo tipo camioneta, las rutas a recorrer serán designadas por el supervisor del contrato</t>
  </si>
  <si>
    <t xml:space="preserve">(2) Pendones  de dimensiones 50 cm de ancho x 70 cm con con imágenes a color y mensajes alusivos al respeto y dignificación de los adultos mayores. </t>
  </si>
  <si>
    <t>Hidratación para los participantes, mesa de honor y jurado del evento que consiste en la entrega de una botella de agua de 600 ml</t>
  </si>
  <si>
    <t xml:space="preserve">(1) pendon de dimensiones 50 cm de ancho x 70 con mesaje de" DIA DEL ADULTO MAYOR" </t>
  </si>
  <si>
    <t>talleres derechos del adulto mayor y jovenes.</t>
  </si>
  <si>
    <t>Refrigerio para los asistentes, acompañantes y organizadores del evento consiste en:  panificado y bebida lactea de 200ml</t>
  </si>
  <si>
    <t>ARROZ BLANCO TRADICIONAL : Producto seleccionado y clasificado electrónicamente, capas de la aleurona, arroz blanco, de grano entero tamaño medio, con ácido fólico y vitaminas. Seco y limpio para el consumo, no debe presentar signos de infestación, paquete X1000 grs. Información Nutricional Tamaño de la porción: ¼ Taza (50 g) Porciones por envase: 20 Cantidad por Porción Calorías 175 Calorías de grasa 0 % Valor Diario* Grasa Total 0 g 0% Grasa saturada 0 g 0% Grasa Trans 0 g Colesterol 0 mg 0% Sodio 0 mg 0% Carbohidratos Totales 41 g 14% Fibra Dietaría 1 g 4% Azucares 3 g Proteína 3 g Vitamina A 10% Vitamina C 0% Calcio 0% Hierro 0% Ácido Fólico 10% *Los porcentajes de Valores Diarios están basados en una dieta de 2000 calorías</t>
  </si>
  <si>
    <t>Pasta natural de seco: color amarillo de forma espagueti preparado mediante el secado apropiado de mezcla de agua- Harina de trigo duro y/o sémola de trigo (Cereal que contiene gluten): los cuales se encuentran fortificados por los siguientes micro nutrientes: Niacina, Hierro, Tiamina (Vitamina B1), Riboflavina (Vitamina B2), Ácido Fólico, agua y colorante natural (cúrcuma), empacado en polipropileno laminado como empaque primario de material atoxico que asegura la buena conservación en presentación de 250 gr., producto Colombiano</t>
  </si>
  <si>
    <t>Harina de trigo: polvo blanco finamente dividido obtenido del endospermo del trigo, fortificada molida y cernida del endospermo y capas internas del pericarpio de granos de trigo común, con Vitamina B1,Vitamina B2, niacina, hierro, acido fólico sin sustancias tóxicas, adulterantes y conservantes, libre de residuos de plaguicidas e impurezas, empacado en bolsa de polietileno de baja densidad para proteger de humedad, que no altere la calidad del producto en presentación de 500 gr. producto Colombiano</t>
  </si>
  <si>
    <t>Azúcar blanca granulada; libre de impurezas; Polarización (ºZ a 20ºC),Min. 99,4, Cenizas (9%) Máx. 0,150,Humedad (9%), Máx. 0,07, Color (UI) Máx. 150, Turbiedad (UI) Máx. 80, Coliformes totales (UFC/10g)Máx. 80, Coliformes Fecales (UFC/10g) 0, Bacterias Mesofílicas Aerobias (UFC/10g) Máx. 200, Mohos y levaduras (UFC/10g) Máx. 100 en presentación de 1000 grs. producto Colombiano</t>
  </si>
  <si>
    <t>PANELA: producto solido de jugo de caña color café. La panela debe estar libre de olores, sabores extraños, ablandamientos excesivos; no puede estar fermentada ni presentar ataques de hongos o insectos. En la elaboración no se permite el uso de hidrosulfito de sodio ni hiposulfito de sodio, ni otras sustancias químicas con propiedades blanqueadoras. La calidad que debe cumplir según la NTC 1311. (segunda Revisión). Calidad tipo: Extra. Características físicoquímicas dentro de los siguientes parámetros: - Humedad (%) 0.075 máximo. - Azucares no reductores (como sacarosa %) 83 máximo - Cenizas (%) 0.05 máximo. En empaque de Polipropileno termoencogible de material atóxico, resistente, e inalterable al contacto con el producto, panela redonda paquete por 2 unidades x 833 g. producto Colombiano</t>
  </si>
  <si>
    <t>SAL PURIFICADA YODADA: Sal purificada, refinada, yodada y fluorizada, seca y limpia para consumo humano. Contiene anticompactante, de color blanco, en empaque de plástico transparente, no debe presentar signos de infestación o infecciones, presentación 500 gr. Producto Colombiano</t>
  </si>
  <si>
    <t>Fideos pasta: natural de sopa de color amarillo forma de cabello de ángel color amarillo de forma espagueti preparado mediante el secado apropiado de mezcla de agua- Harina de trigo duro y/o sémola de trigo (Cereal que contiene gluten): los cuales se encuentran fortificados por los siguientes micro nutrientes: Niacina, Hierro, Tiamina (Vitamina B1), Riboflavina (Vitamina B2), Ácido Fólico, agua y colorante natural (cúrcuma), empacado en polipropileno laminado como empaque primario de material atoxico que asegura la buena conservación en presentación de 250 gr., producto Colombiano</t>
  </si>
  <si>
    <t>Galleta navideña de Harina de trigo fortificada (contiene gluten, niacina, tiamina (vitamina B1), riboflavina (vitamina b2) fumarato ferroso y acido fólico) azúcar, grasa vegetal de palma no hidrogenada, aguza, azúcar invertido, color caramelo I, cocoa en polvo, almidón de maíz, emulsionantes (lecitina de soya, estearoil láctico de sodio), sal yodada, margarina, proteína de soya, acidulante (acido cítrico) saborizantes artificiales, aceite refinado de maíz no hidrogenado, huevo en polvo, leudantes (bicarbonato de socio, bicarbonato de amonio, fosfato monocíclico) color natura (anato betanina, carmín)</t>
  </si>
  <si>
    <t xml:space="preserve">preparado en polvo para la elaboracion en frio de natillas compuesta por almidon modificado E'1422, azucar, dextrosa, estabilizante E'407, aromas, sal,colorantes E'102, </t>
  </si>
  <si>
    <t>mezcla para preparar buñuelos, humedad %13. aspecto - polvo, color - blanco ligeramente crema, olor - libre de olores extranos, sabor - dulce ligeramente salado.</t>
  </si>
  <si>
    <t>PRESENTACION</t>
  </si>
  <si>
    <t>300 gr</t>
  </si>
  <si>
    <t>1000 gr</t>
  </si>
  <si>
    <t>1000 ml</t>
  </si>
  <si>
    <t>500 gr</t>
  </si>
  <si>
    <t>250 gr</t>
  </si>
  <si>
    <t>contrato de prestacion de servicios profesionales como fisioterapeuta, para actividades ludicas en el municipio de Sandona Narino. (durante toda la ejecucion del convenio)</t>
  </si>
  <si>
    <t>contrato de prestacion de servicios de apoyo a la gestion como nutricionista en el municipio de Sandona (N). (durante toda la ejecucion del convenio)</t>
  </si>
  <si>
    <t>contrato de prestacion de servicios profesionales como coordinador general del convenio. (durante toda la ejecucion del convenio)</t>
  </si>
  <si>
    <t>Aceite Vegetal refinado de Soya: aceite de acuerdo a la norma NTC 255, extraído de semillas o germen natural, aceite comestible, apto para consumo humano, sin ningún sabor u olor, el cual debe ser refinado, descerado, blanqueado y desodorizado, de apariencia liquida, color Traslucido amarillento, sabor neutro, contenido de ácidos grasos libres máximo del 0.2%. Aspecto limpio a 25°C, libre de rancidez, de materiales extraños, de sustancias empleadas en su extracción y refinación, empaque en botella de plástico PET con tapa de rosca plástica por 1000 Ml, Producto Colombiano. información nutricional Carbohidratos0 g Fibra dietética0 g Azúcar0 g Grasas130 g Saturadas2 g Poliinsaturados1 g Monoinsaturados10 g Trans0 g Proteínas0 g Sodio0 mg Potasio0 mg Colesterol0 mg Vitamina A0 % Vitamina C0 % Calcio0 % Hierro0 %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</si>
</sst>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3" formatCode="_-* #,##0.00_-;\-* #,##0.00_-;_-* &quot;-&quot;??_-;_-@_-"/>
    <numFmt numFmtId="164" formatCode="_-&quot;$&quot;* #,##0_-;\-&quot;$&quot;* #,##0_-;_-&quot;$&quot;* &quot;-&quot;_-;_-@_-"/>
    <numFmt numFmtId="165" formatCode="_-&quot;$&quot;* #,##0.00_-;\-&quot;$&quot;* #,##0.00_-;_-&quot;$&quot;* &quot;-&quot;??_-;_-@_-"/>
  </numFmts>
  <fonts count="12" x14ac:knownFonts="1">
    <font>
      <sz val="12"/>
      <color theme="1"/>
      <name val="Calibri"/>
      <family val="2"/>
      <scheme val="minor"/>
    </font>
    <font>
      <sz val="12"/>
      <color theme="1"/>
      <name val="Calibri"/>
      <family val="2"/>
      <scheme val="minor"/>
    </font>
    <font>
      <b/>
      <sz val="12"/>
      <color theme="1"/>
      <name val="Calibri"/>
      <family val="2"/>
      <scheme val="minor"/>
    </font>
    <font>
      <sz val="12"/>
      <color rgb="FF000000"/>
      <name val="Arial"/>
      <family val="2"/>
    </font>
    <font>
      <b/>
      <sz val="12"/>
      <color theme="1"/>
      <name val="Arial"/>
      <family val="2"/>
    </font>
    <font>
      <sz val="12"/>
      <color theme="1"/>
      <name val="Arial"/>
      <family val="2"/>
    </font>
    <font>
      <b/>
      <sz val="14"/>
      <color theme="1"/>
      <name val="Arial"/>
      <family val="2"/>
    </font>
    <font>
      <sz val="14"/>
      <color theme="1"/>
      <name val="Arial"/>
      <family val="2"/>
    </font>
    <font>
      <sz val="14"/>
      <color rgb="FF000000"/>
      <name val="Arial"/>
      <family val="2"/>
    </font>
    <font>
      <sz val="12"/>
      <name val="Arial"/>
      <family val="2"/>
    </font>
    <font>
      <sz val="11"/>
      <color rgb="FF000000"/>
      <name val="Arial"/>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cellStyleXfs>
  <cellXfs count="101">
    <xf numFmtId="0" fontId="0" fillId="0" borderId="0" xfId="0"/>
    <xf numFmtId="0" fontId="2" fillId="0" borderId="0" xfId="0" applyFont="1"/>
    <xf numFmtId="0" fontId="2" fillId="0" borderId="0" xfId="0" applyFont="1" applyAlignment="1">
      <alignment horizontal="center"/>
    </xf>
    <xf numFmtId="0" fontId="3" fillId="0" borderId="1" xfId="0" applyFont="1" applyBorder="1" applyAlignment="1">
      <alignment vertical="center" wrapText="1"/>
    </xf>
    <xf numFmtId="0" fontId="4" fillId="0" borderId="1" xfId="0" applyFont="1" applyBorder="1" applyAlignment="1">
      <alignment horizontal="center" wrapText="1"/>
    </xf>
    <xf numFmtId="0" fontId="4" fillId="0" borderId="1" xfId="0" applyFont="1" applyBorder="1"/>
    <xf numFmtId="164" fontId="4" fillId="0" borderId="1" xfId="2" applyFont="1" applyBorder="1"/>
    <xf numFmtId="0" fontId="5" fillId="0" borderId="1" xfId="0" applyFont="1" applyBorder="1"/>
    <xf numFmtId="164" fontId="5" fillId="0" borderId="1" xfId="2" applyFont="1" applyBorder="1"/>
    <xf numFmtId="164" fontId="5" fillId="0" borderId="1" xfId="0" applyNumberFormat="1" applyFont="1" applyBorder="1"/>
    <xf numFmtId="0" fontId="5" fillId="0" borderId="1" xfId="0" applyFont="1" applyBorder="1" applyAlignment="1">
      <alignment wrapText="1"/>
    </xf>
    <xf numFmtId="164" fontId="4" fillId="0" borderId="1" xfId="0" applyNumberFormat="1" applyFont="1" applyBorder="1"/>
    <xf numFmtId="0" fontId="5" fillId="0" borderId="0" xfId="0" applyFont="1" applyBorder="1" applyAlignment="1">
      <alignment horizontal="center"/>
    </xf>
    <xf numFmtId="0" fontId="5" fillId="0" borderId="0" xfId="0" applyFont="1" applyBorder="1"/>
    <xf numFmtId="164" fontId="5" fillId="0" borderId="0" xfId="2" applyFont="1" applyBorder="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Border="1" applyAlignment="1">
      <alignment wrapText="1"/>
    </xf>
    <xf numFmtId="164" fontId="4" fillId="0" borderId="1" xfId="2" applyFont="1" applyBorder="1" applyAlignment="1">
      <alignment horizontal="center"/>
    </xf>
    <xf numFmtId="0" fontId="5" fillId="0" borderId="0" xfId="0" applyFont="1"/>
    <xf numFmtId="0" fontId="5" fillId="0" borderId="0" xfId="0" applyFont="1" applyAlignment="1">
      <alignment wrapText="1"/>
    </xf>
    <xf numFmtId="164" fontId="5" fillId="0" borderId="0" xfId="2" applyFont="1"/>
    <xf numFmtId="0" fontId="5" fillId="0" borderId="0" xfId="0" applyFont="1" applyAlignment="1">
      <alignment horizontal="center" vertical="center"/>
    </xf>
    <xf numFmtId="43" fontId="5" fillId="0" borderId="0" xfId="1" applyFont="1"/>
    <xf numFmtId="164" fontId="5" fillId="0" borderId="0" xfId="0" applyNumberFormat="1" applyFont="1"/>
    <xf numFmtId="0" fontId="4" fillId="0" borderId="1" xfId="0" applyFont="1" applyBorder="1"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0" xfId="0" applyFont="1" applyAlignment="1">
      <alignment vertical="center" wrapText="1"/>
    </xf>
    <xf numFmtId="0" fontId="6" fillId="0" borderId="1" xfId="0" applyFont="1" applyBorder="1" applyAlignment="1">
      <alignment horizontal="center"/>
    </xf>
    <xf numFmtId="0" fontId="6" fillId="0" borderId="1" xfId="0" applyFont="1" applyBorder="1" applyAlignment="1">
      <alignment horizontal="center" wrapText="1"/>
    </xf>
    <xf numFmtId="0" fontId="6" fillId="0" borderId="1" xfId="0" applyFont="1" applyBorder="1"/>
    <xf numFmtId="164" fontId="6" fillId="0" borderId="1" xfId="2" applyFont="1" applyBorder="1"/>
    <xf numFmtId="0" fontId="7" fillId="0" borderId="1" xfId="0" applyFont="1" applyBorder="1" applyAlignment="1">
      <alignment horizontal="center"/>
    </xf>
    <xf numFmtId="0" fontId="8" fillId="0" borderId="1" xfId="0" applyFont="1" applyBorder="1" applyAlignment="1">
      <alignment vertical="center" wrapText="1"/>
    </xf>
    <xf numFmtId="0" fontId="7" fillId="0" borderId="1" xfId="0" applyFont="1" applyBorder="1"/>
    <xf numFmtId="164" fontId="7" fillId="0" borderId="1" xfId="2" applyFont="1" applyBorder="1"/>
    <xf numFmtId="164" fontId="7" fillId="0" borderId="1" xfId="0" applyNumberFormat="1" applyFont="1" applyBorder="1"/>
    <xf numFmtId="0" fontId="8" fillId="2" borderId="1" xfId="0" applyFont="1" applyFill="1" applyBorder="1" applyAlignment="1">
      <alignment vertical="center" wrapText="1"/>
    </xf>
    <xf numFmtId="0" fontId="8" fillId="0" borderId="1" xfId="0" applyFont="1" applyFill="1" applyBorder="1" applyAlignment="1">
      <alignment vertical="center" wrapText="1"/>
    </xf>
    <xf numFmtId="0" fontId="8" fillId="2" borderId="1" xfId="0" applyFont="1" applyFill="1" applyBorder="1" applyAlignment="1">
      <alignment horizontal="left" vertical="center" wrapText="1"/>
    </xf>
    <xf numFmtId="164" fontId="6" fillId="0" borderId="1" xfId="0" applyNumberFormat="1" applyFont="1" applyBorder="1"/>
    <xf numFmtId="0" fontId="5" fillId="0" borderId="2" xfId="0" applyFont="1" applyBorder="1" applyAlignment="1">
      <alignment horizontal="center" vertical="center"/>
    </xf>
    <xf numFmtId="0" fontId="5" fillId="0" borderId="3" xfId="0" applyFont="1" applyBorder="1" applyAlignment="1">
      <alignment wrapText="1"/>
    </xf>
    <xf numFmtId="164" fontId="5" fillId="0" borderId="4" xfId="0" applyNumberFormat="1" applyFont="1" applyBorder="1"/>
    <xf numFmtId="0" fontId="4" fillId="0" borderId="1" xfId="2" applyNumberFormat="1" applyFont="1" applyBorder="1"/>
    <xf numFmtId="0" fontId="5" fillId="0" borderId="1" xfId="2" applyNumberFormat="1" applyFont="1" applyBorder="1"/>
    <xf numFmtId="0" fontId="5" fillId="0" borderId="0" xfId="2" applyNumberFormat="1" applyFont="1"/>
    <xf numFmtId="0" fontId="3" fillId="2" borderId="1" xfId="0" applyFont="1" applyFill="1" applyBorder="1" applyAlignment="1">
      <alignment vertical="center" wrapText="1"/>
    </xf>
    <xf numFmtId="165" fontId="5" fillId="0" borderId="1" xfId="3" applyFont="1" applyBorder="1" applyAlignment="1">
      <alignment vertical="center" wrapText="1"/>
    </xf>
    <xf numFmtId="6" fontId="5" fillId="0" borderId="1" xfId="0" applyNumberFormat="1" applyFont="1" applyBorder="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6" fontId="5" fillId="0" borderId="1" xfId="0" applyNumberFormat="1" applyFont="1" applyBorder="1" applyAlignment="1">
      <alignment wrapText="1"/>
    </xf>
    <xf numFmtId="6" fontId="4" fillId="0" borderId="1" xfId="0" applyNumberFormat="1" applyFont="1" applyBorder="1" applyAlignment="1">
      <alignment vertical="center" wrapText="1"/>
    </xf>
    <xf numFmtId="0" fontId="4" fillId="0" borderId="1" xfId="0" applyFont="1" applyBorder="1" applyAlignment="1"/>
    <xf numFmtId="164" fontId="4" fillId="0" borderId="1" xfId="2" applyFont="1" applyBorder="1" applyAlignment="1"/>
    <xf numFmtId="164" fontId="0" fillId="0" borderId="0" xfId="0" applyNumberFormat="1"/>
    <xf numFmtId="0" fontId="4" fillId="0" borderId="1" xfId="0" applyFont="1" applyBorder="1" applyAlignment="1">
      <alignment horizontal="center"/>
    </xf>
    <xf numFmtId="0" fontId="4" fillId="0" borderId="6" xfId="0" applyFont="1" applyFill="1" applyBorder="1" applyAlignment="1">
      <alignment vertical="center" wrapText="1"/>
    </xf>
    <xf numFmtId="0" fontId="5" fillId="0" borderId="1" xfId="0" applyFont="1" applyBorder="1" applyAlignment="1">
      <alignment horizontal="left" vertical="center" wrapText="1"/>
    </xf>
    <xf numFmtId="0" fontId="3" fillId="0" borderId="1" xfId="0" applyFont="1" applyBorder="1" applyAlignment="1">
      <alignment horizontal="justify"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164" fontId="0" fillId="0" borderId="0" xfId="2" applyFont="1"/>
    <xf numFmtId="6" fontId="0" fillId="0" borderId="0" xfId="0" applyNumberFormat="1"/>
    <xf numFmtId="9" fontId="5" fillId="0" borderId="0" xfId="2" applyNumberFormat="1" applyFont="1"/>
    <xf numFmtId="164" fontId="2" fillId="0" borderId="0" xfId="0" applyNumberFormat="1" applyFont="1"/>
    <xf numFmtId="0" fontId="0" fillId="0" borderId="0" xfId="0" applyFont="1" applyAlignment="1">
      <alignment wrapText="1"/>
    </xf>
    <xf numFmtId="164" fontId="4" fillId="0" borderId="1" xfId="2" applyFont="1" applyBorder="1" applyAlignment="1">
      <alignment vertical="center" wrapText="1"/>
    </xf>
    <xf numFmtId="0" fontId="5" fillId="0" borderId="1" xfId="0" applyFont="1" applyBorder="1" applyAlignment="1">
      <alignment horizontal="center" vertical="center" wrapText="1"/>
    </xf>
    <xf numFmtId="164" fontId="5" fillId="0" borderId="1" xfId="2" applyFont="1" applyBorder="1" applyAlignment="1">
      <alignment vertical="center" wrapText="1"/>
    </xf>
    <xf numFmtId="164" fontId="5" fillId="0" borderId="1" xfId="2" applyFont="1" applyBorder="1" applyAlignment="1">
      <alignment wrapText="1"/>
    </xf>
    <xf numFmtId="0" fontId="5" fillId="0" borderId="0" xfId="0" applyFont="1" applyBorder="1" applyAlignment="1">
      <alignment horizontal="center" vertical="center" wrapText="1"/>
    </xf>
    <xf numFmtId="0" fontId="5" fillId="0" borderId="0" xfId="0" applyFont="1" applyBorder="1" applyAlignment="1">
      <alignment vertical="center" wrapText="1"/>
    </xf>
    <xf numFmtId="164" fontId="5" fillId="0" borderId="0" xfId="2" applyFont="1" applyBorder="1" applyAlignment="1">
      <alignment vertical="center" wrapText="1"/>
    </xf>
    <xf numFmtId="0" fontId="4" fillId="0" borderId="1" xfId="0" applyFont="1" applyBorder="1" applyAlignment="1">
      <alignment wrapText="1"/>
    </xf>
    <xf numFmtId="164" fontId="4" fillId="0" borderId="1" xfId="2" applyFont="1" applyBorder="1" applyAlignment="1">
      <alignment wrapText="1"/>
    </xf>
    <xf numFmtId="0" fontId="0" fillId="0" borderId="1" xfId="0" applyFont="1" applyBorder="1" applyAlignment="1">
      <alignment wrapText="1"/>
    </xf>
    <xf numFmtId="164" fontId="5" fillId="0" borderId="1" xfId="0" applyNumberFormat="1" applyFont="1" applyBorder="1" applyAlignment="1">
      <alignment wrapText="1"/>
    </xf>
    <xf numFmtId="164" fontId="4" fillId="0" borderId="1" xfId="0" applyNumberFormat="1" applyFont="1" applyBorder="1" applyAlignment="1">
      <alignment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xf>
    <xf numFmtId="0" fontId="4" fillId="0" borderId="1" xfId="0" applyFont="1" applyBorder="1" applyAlignment="1">
      <alignment horizontal="center" vertical="center" wrapText="1"/>
    </xf>
    <xf numFmtId="0" fontId="6" fillId="0" borderId="5"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cellXfs>
  <cellStyles count="4">
    <cellStyle name="Millares" xfId="1" builtinId="3"/>
    <cellStyle name="Moneda" xfId="3"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FE8D2-8BD6-2841-BEC4-8236E53F8EDD}">
  <dimension ref="A1:D15"/>
  <sheetViews>
    <sheetView tabSelected="1" zoomScale="150" zoomScaleNormal="150" workbookViewId="0">
      <selection activeCell="D12" sqref="D12"/>
    </sheetView>
  </sheetViews>
  <sheetFormatPr baseColWidth="10" defaultRowHeight="15.75" x14ac:dyDescent="0.5"/>
  <cols>
    <col min="1" max="1" width="10.8125" style="22"/>
    <col min="2" max="2" width="33.8125" style="20" customWidth="1"/>
    <col min="3" max="3" width="16.3125" style="19" bestFit="1" customWidth="1"/>
    <col min="4" max="4" width="16.6875" style="19" customWidth="1"/>
  </cols>
  <sheetData>
    <row r="1" spans="1:4" s="2" customFormat="1" x14ac:dyDescent="0.5">
      <c r="A1" s="15" t="s">
        <v>0</v>
      </c>
      <c r="B1" s="4" t="s">
        <v>1</v>
      </c>
      <c r="C1" s="25" t="s">
        <v>2</v>
      </c>
      <c r="D1" s="25" t="s">
        <v>3</v>
      </c>
    </row>
    <row r="2" spans="1:4" x14ac:dyDescent="0.5">
      <c r="A2" s="16">
        <v>1</v>
      </c>
      <c r="B2" s="10" t="s">
        <v>4</v>
      </c>
      <c r="C2" s="9">
        <f>PERSONAL!E6</f>
        <v>45000000</v>
      </c>
      <c r="D2" s="9">
        <f>C2</f>
        <v>45000000</v>
      </c>
    </row>
    <row r="3" spans="1:4" ht="20" customHeight="1" x14ac:dyDescent="0.5">
      <c r="A3" s="16">
        <v>2</v>
      </c>
      <c r="B3" s="10" t="s">
        <v>42</v>
      </c>
      <c r="C3" s="9">
        <f>+'NUEVO COMIENZO'!E38</f>
        <v>42903400</v>
      </c>
      <c r="D3" s="9">
        <f t="shared" ref="D3:D8" si="0">C3</f>
        <v>42903400</v>
      </c>
    </row>
    <row r="4" spans="1:4" x14ac:dyDescent="0.5">
      <c r="A4" s="16">
        <v>3</v>
      </c>
      <c r="B4" s="10" t="s">
        <v>36</v>
      </c>
      <c r="C4" s="9">
        <f>+'ADULTO MAYOR'!E28</f>
        <v>74762400</v>
      </c>
      <c r="D4" s="9">
        <f t="shared" si="0"/>
        <v>74762400</v>
      </c>
    </row>
    <row r="5" spans="1:4" x14ac:dyDescent="0.5">
      <c r="A5" s="16">
        <v>4</v>
      </c>
      <c r="B5" s="10" t="s">
        <v>40</v>
      </c>
      <c r="C5" s="9">
        <f>'ACTIVIDADES LUDICAS'!G5</f>
        <v>20000000</v>
      </c>
      <c r="D5" s="9">
        <f t="shared" si="0"/>
        <v>20000000</v>
      </c>
    </row>
    <row r="6" spans="1:4" x14ac:dyDescent="0.5">
      <c r="A6" s="16">
        <v>5</v>
      </c>
      <c r="B6" s="43" t="s">
        <v>96</v>
      </c>
      <c r="C6" s="9">
        <f>INSUMOS!D36</f>
        <v>33859000</v>
      </c>
      <c r="D6" s="9">
        <f t="shared" si="0"/>
        <v>33859000</v>
      </c>
    </row>
    <row r="7" spans="1:4" x14ac:dyDescent="0.5">
      <c r="A7" s="42">
        <v>8</v>
      </c>
      <c r="B7" s="43" t="s">
        <v>90</v>
      </c>
      <c r="C7" s="44">
        <f>'ENCUENTRO DE SABERES'!E9</f>
        <v>8185000</v>
      </c>
      <c r="D7" s="9">
        <f t="shared" si="0"/>
        <v>8185000</v>
      </c>
    </row>
    <row r="8" spans="1:4" x14ac:dyDescent="0.5">
      <c r="A8" s="42">
        <v>9</v>
      </c>
      <c r="B8" s="43" t="s">
        <v>105</v>
      </c>
      <c r="C8" s="44">
        <f>'ENTREGA ANCHETAS DE DICIEMBRE'!F14</f>
        <v>23080000</v>
      </c>
      <c r="D8" s="9">
        <f t="shared" si="0"/>
        <v>23080000</v>
      </c>
    </row>
    <row r="9" spans="1:4" x14ac:dyDescent="0.5">
      <c r="A9" s="42">
        <v>10</v>
      </c>
      <c r="B9" s="43" t="s">
        <v>113</v>
      </c>
      <c r="C9" s="44">
        <f>'AYUDAS TECNICAS'!E9</f>
        <v>28080000</v>
      </c>
      <c r="D9" s="9">
        <f>C9</f>
        <v>28080000</v>
      </c>
    </row>
    <row r="10" spans="1:4" x14ac:dyDescent="0.5">
      <c r="A10" s="81" t="s">
        <v>41</v>
      </c>
      <c r="B10" s="82"/>
      <c r="C10" s="83"/>
      <c r="D10" s="11">
        <f>SUM(D2:D9)</f>
        <v>275869800</v>
      </c>
    </row>
    <row r="11" spans="1:4" x14ac:dyDescent="0.5">
      <c r="D11" s="66"/>
    </row>
    <row r="12" spans="1:4" x14ac:dyDescent="0.5">
      <c r="D12" s="24"/>
    </row>
    <row r="13" spans="1:4" x14ac:dyDescent="0.5">
      <c r="C13" s="24"/>
      <c r="D13" s="24"/>
    </row>
    <row r="14" spans="1:4" x14ac:dyDescent="0.5">
      <c r="C14" s="21"/>
      <c r="D14" s="23"/>
    </row>
    <row r="15" spans="1:4" x14ac:dyDescent="0.5">
      <c r="C15" s="24"/>
    </row>
  </sheetData>
  <mergeCells count="1">
    <mergeCell ref="A10:C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914A1-9452-7F4D-AB0C-5891B67541C0}">
  <dimension ref="A1:F6"/>
  <sheetViews>
    <sheetView zoomScale="120" zoomScaleNormal="120" workbookViewId="0">
      <selection activeCell="D10" sqref="D10"/>
    </sheetView>
  </sheetViews>
  <sheetFormatPr baseColWidth="10" defaultRowHeight="15.75" x14ac:dyDescent="0.5"/>
  <cols>
    <col min="1" max="1" width="10.8125" style="19"/>
    <col min="2" max="2" width="51.3125" style="20" customWidth="1"/>
    <col min="3" max="3" width="17.1875" style="28" customWidth="1"/>
    <col min="4" max="4" width="14.3125" style="21" customWidth="1"/>
    <col min="5" max="5" width="15" style="19" customWidth="1"/>
    <col min="6" max="6" width="11.5" bestFit="1" customWidth="1"/>
  </cols>
  <sheetData>
    <row r="1" spans="1:6" x14ac:dyDescent="0.5">
      <c r="A1" s="84" t="s">
        <v>97</v>
      </c>
      <c r="B1" s="84"/>
      <c r="C1" s="84"/>
      <c r="D1" s="84"/>
      <c r="E1" s="84"/>
    </row>
    <row r="2" spans="1:6" s="1" customFormat="1" x14ac:dyDescent="0.5">
      <c r="A2" s="58" t="s">
        <v>5</v>
      </c>
      <c r="B2" s="4" t="s">
        <v>6</v>
      </c>
      <c r="C2" s="26" t="s">
        <v>7</v>
      </c>
      <c r="D2" s="18" t="s">
        <v>8</v>
      </c>
      <c r="E2" s="5" t="s">
        <v>3</v>
      </c>
    </row>
    <row r="3" spans="1:6" ht="60.75" x14ac:dyDescent="0.5">
      <c r="A3" s="7">
        <v>1</v>
      </c>
      <c r="B3" s="10" t="s">
        <v>147</v>
      </c>
      <c r="C3" s="27">
        <v>1</v>
      </c>
      <c r="D3" s="8">
        <v>15000000</v>
      </c>
      <c r="E3" s="9">
        <f t="shared" ref="E3:E5" si="0">D3*C3</f>
        <v>15000000</v>
      </c>
    </row>
    <row r="4" spans="1:6" ht="45.75" x14ac:dyDescent="0.5">
      <c r="A4" s="7">
        <v>2</v>
      </c>
      <c r="B4" s="10" t="s">
        <v>148</v>
      </c>
      <c r="C4" s="27">
        <v>1</v>
      </c>
      <c r="D4" s="8">
        <f>D3</f>
        <v>15000000</v>
      </c>
      <c r="E4" s="9">
        <f t="shared" si="0"/>
        <v>15000000</v>
      </c>
    </row>
    <row r="5" spans="1:6" ht="45.75" x14ac:dyDescent="0.5">
      <c r="A5" s="7">
        <v>3</v>
      </c>
      <c r="B5" s="10" t="s">
        <v>149</v>
      </c>
      <c r="C5" s="27">
        <v>1</v>
      </c>
      <c r="D5" s="8">
        <v>15000000</v>
      </c>
      <c r="E5" s="9">
        <f t="shared" si="0"/>
        <v>15000000</v>
      </c>
      <c r="F5" s="57"/>
    </row>
    <row r="6" spans="1:6" x14ac:dyDescent="0.5">
      <c r="A6" s="84" t="s">
        <v>3</v>
      </c>
      <c r="B6" s="84"/>
      <c r="C6" s="84"/>
      <c r="D6" s="84"/>
      <c r="E6" s="11">
        <f>SUM(E3:E5)</f>
        <v>45000000</v>
      </c>
    </row>
  </sheetData>
  <mergeCells count="2">
    <mergeCell ref="A6:D6"/>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06D3B-F013-8549-BD4B-292BF75269D5}">
  <dimension ref="A1:E38"/>
  <sheetViews>
    <sheetView topLeftCell="A19" zoomScale="40" zoomScaleNormal="40" workbookViewId="0">
      <selection activeCell="M9" sqref="M9"/>
    </sheetView>
  </sheetViews>
  <sheetFormatPr baseColWidth="10" defaultRowHeight="15.75" x14ac:dyDescent="0.5"/>
  <cols>
    <col min="1" max="1" width="10.8125" style="73"/>
    <col min="2" max="2" width="41.5" style="17" customWidth="1"/>
    <col min="3" max="3" width="13.1875" style="74" customWidth="1"/>
    <col min="4" max="4" width="18.1875" style="75" bestFit="1" customWidth="1"/>
    <col min="5" max="5" width="16.3125" style="75" bestFit="1" customWidth="1"/>
  </cols>
  <sheetData>
    <row r="1" spans="1:5" x14ac:dyDescent="0.5">
      <c r="A1" s="85" t="s">
        <v>98</v>
      </c>
      <c r="B1" s="85"/>
      <c r="C1" s="85"/>
      <c r="D1" s="85"/>
      <c r="E1" s="85"/>
    </row>
    <row r="2" spans="1:5" s="1" customFormat="1" x14ac:dyDescent="0.5">
      <c r="A2" s="26" t="s">
        <v>5</v>
      </c>
      <c r="B2" s="4" t="s">
        <v>9</v>
      </c>
      <c r="C2" s="52" t="s">
        <v>10</v>
      </c>
      <c r="D2" s="69" t="s">
        <v>11</v>
      </c>
      <c r="E2" s="69" t="s">
        <v>3</v>
      </c>
    </row>
    <row r="3" spans="1:5" ht="90.75" x14ac:dyDescent="0.5">
      <c r="A3" s="70">
        <v>1</v>
      </c>
      <c r="B3" s="10" t="s">
        <v>125</v>
      </c>
      <c r="C3" s="27">
        <v>3</v>
      </c>
      <c r="D3" s="71">
        <v>500000</v>
      </c>
      <c r="E3" s="71">
        <f>D3*C3</f>
        <v>1500000</v>
      </c>
    </row>
    <row r="4" spans="1:5" ht="120" x14ac:dyDescent="0.5">
      <c r="A4" s="70">
        <v>2</v>
      </c>
      <c r="B4" s="3" t="s">
        <v>12</v>
      </c>
      <c r="C4" s="27">
        <v>1</v>
      </c>
      <c r="D4" s="71">
        <v>600000</v>
      </c>
      <c r="E4" s="71">
        <f t="shared" ref="E4:E37" si="0">D4*C4</f>
        <v>600000</v>
      </c>
    </row>
    <row r="5" spans="1:5" ht="60" x14ac:dyDescent="0.5">
      <c r="A5" s="70">
        <v>3</v>
      </c>
      <c r="B5" s="3" t="s">
        <v>115</v>
      </c>
      <c r="C5" s="27">
        <v>2</v>
      </c>
      <c r="D5" s="71">
        <v>30000</v>
      </c>
      <c r="E5" s="71">
        <f t="shared" si="0"/>
        <v>60000</v>
      </c>
    </row>
    <row r="6" spans="1:5" ht="47" customHeight="1" x14ac:dyDescent="0.5">
      <c r="A6" s="70">
        <v>4</v>
      </c>
      <c r="B6" s="3" t="s">
        <v>114</v>
      </c>
      <c r="C6" s="27">
        <v>1</v>
      </c>
      <c r="D6" s="71">
        <f>D5</f>
        <v>30000</v>
      </c>
      <c r="E6" s="71">
        <f t="shared" si="0"/>
        <v>30000</v>
      </c>
    </row>
    <row r="7" spans="1:5" ht="60" x14ac:dyDescent="0.5">
      <c r="A7" s="70">
        <v>5</v>
      </c>
      <c r="B7" s="3" t="s">
        <v>122</v>
      </c>
      <c r="C7" s="27">
        <v>3</v>
      </c>
      <c r="D7" s="71">
        <v>160000</v>
      </c>
      <c r="E7" s="71">
        <f t="shared" si="0"/>
        <v>480000</v>
      </c>
    </row>
    <row r="8" spans="1:5" ht="60" x14ac:dyDescent="0.5">
      <c r="A8" s="70">
        <v>6</v>
      </c>
      <c r="B8" s="3" t="s">
        <v>13</v>
      </c>
      <c r="C8" s="27">
        <v>12</v>
      </c>
      <c r="D8" s="71">
        <v>12700</v>
      </c>
      <c r="E8" s="71">
        <f t="shared" si="0"/>
        <v>152400</v>
      </c>
    </row>
    <row r="9" spans="1:5" ht="60" x14ac:dyDescent="0.5">
      <c r="A9" s="70">
        <v>7</v>
      </c>
      <c r="B9" s="3" t="s">
        <v>14</v>
      </c>
      <c r="C9" s="27">
        <v>1</v>
      </c>
      <c r="D9" s="71">
        <v>200000</v>
      </c>
      <c r="E9" s="71">
        <f t="shared" si="0"/>
        <v>200000</v>
      </c>
    </row>
    <row r="10" spans="1:5" ht="90" x14ac:dyDescent="0.5">
      <c r="A10" s="70">
        <v>8</v>
      </c>
      <c r="B10" s="3" t="s">
        <v>15</v>
      </c>
      <c r="C10" s="27">
        <v>350</v>
      </c>
      <c r="D10" s="71">
        <v>700</v>
      </c>
      <c r="E10" s="71">
        <f t="shared" si="0"/>
        <v>245000</v>
      </c>
    </row>
    <row r="11" spans="1:5" ht="75" x14ac:dyDescent="0.5">
      <c r="A11" s="70">
        <v>9</v>
      </c>
      <c r="B11" s="3" t="s">
        <v>16</v>
      </c>
      <c r="C11" s="27">
        <v>1</v>
      </c>
      <c r="D11" s="71">
        <v>150000</v>
      </c>
      <c r="E11" s="71">
        <f t="shared" si="0"/>
        <v>150000</v>
      </c>
    </row>
    <row r="12" spans="1:5" ht="90" x14ac:dyDescent="0.5">
      <c r="A12" s="70">
        <v>10</v>
      </c>
      <c r="B12" s="3" t="s">
        <v>17</v>
      </c>
      <c r="C12" s="27">
        <v>40</v>
      </c>
      <c r="D12" s="71">
        <v>5000</v>
      </c>
      <c r="E12" s="71">
        <f t="shared" si="0"/>
        <v>200000</v>
      </c>
    </row>
    <row r="13" spans="1:5" ht="135" x14ac:dyDescent="0.5">
      <c r="A13" s="70">
        <f t="shared" ref="A13" si="1">+A12+1</f>
        <v>11</v>
      </c>
      <c r="B13" s="3" t="s">
        <v>43</v>
      </c>
      <c r="C13" s="27">
        <v>1</v>
      </c>
      <c r="D13" s="71">
        <v>2000000</v>
      </c>
      <c r="E13" s="71">
        <f t="shared" si="0"/>
        <v>2000000</v>
      </c>
    </row>
    <row r="14" spans="1:5" ht="75" x14ac:dyDescent="0.5">
      <c r="A14" s="70">
        <v>12</v>
      </c>
      <c r="B14" s="3" t="s">
        <v>18</v>
      </c>
      <c r="C14" s="27">
        <v>1</v>
      </c>
      <c r="D14" s="71">
        <v>500000</v>
      </c>
      <c r="E14" s="71">
        <f t="shared" si="0"/>
        <v>500000</v>
      </c>
    </row>
    <row r="15" spans="1:5" ht="30" x14ac:dyDescent="0.5">
      <c r="A15" s="70">
        <f t="shared" ref="A15" si="2">+A14+1</f>
        <v>13</v>
      </c>
      <c r="B15" s="48" t="s">
        <v>44</v>
      </c>
      <c r="C15" s="27">
        <v>50</v>
      </c>
      <c r="D15" s="49">
        <v>86200</v>
      </c>
      <c r="E15" s="71">
        <f t="shared" si="0"/>
        <v>4310000</v>
      </c>
    </row>
    <row r="16" spans="1:5" ht="45" x14ac:dyDescent="0.5">
      <c r="A16" s="70">
        <v>14</v>
      </c>
      <c r="B16" s="3" t="s">
        <v>130</v>
      </c>
      <c r="C16" s="27">
        <v>700</v>
      </c>
      <c r="D16" s="71">
        <v>5000</v>
      </c>
      <c r="E16" s="71">
        <f t="shared" si="0"/>
        <v>3500000</v>
      </c>
    </row>
    <row r="17" spans="1:5" ht="227" customHeight="1" x14ac:dyDescent="0.5">
      <c r="A17" s="70">
        <f t="shared" ref="A17" si="3">+A16+1</f>
        <v>15</v>
      </c>
      <c r="B17" s="3" t="s">
        <v>19</v>
      </c>
      <c r="C17" s="27">
        <v>350</v>
      </c>
      <c r="D17" s="71">
        <v>15000</v>
      </c>
      <c r="E17" s="71">
        <f t="shared" si="0"/>
        <v>5250000</v>
      </c>
    </row>
    <row r="18" spans="1:5" ht="90" x14ac:dyDescent="0.5">
      <c r="A18" s="70">
        <v>16</v>
      </c>
      <c r="B18" s="3" t="s">
        <v>20</v>
      </c>
      <c r="C18" s="27">
        <v>10</v>
      </c>
      <c r="D18" s="71">
        <v>60000</v>
      </c>
      <c r="E18" s="71">
        <f t="shared" si="0"/>
        <v>600000</v>
      </c>
    </row>
    <row r="19" spans="1:5" ht="60" x14ac:dyDescent="0.5">
      <c r="A19" s="70">
        <f t="shared" ref="A19" si="4">+A18+1</f>
        <v>17</v>
      </c>
      <c r="B19" s="3" t="s">
        <v>21</v>
      </c>
      <c r="C19" s="27">
        <v>50</v>
      </c>
      <c r="D19" s="71">
        <v>6500</v>
      </c>
      <c r="E19" s="71">
        <f t="shared" si="0"/>
        <v>325000</v>
      </c>
    </row>
    <row r="20" spans="1:5" ht="30" x14ac:dyDescent="0.5">
      <c r="A20" s="70">
        <v>18</v>
      </c>
      <c r="B20" s="48" t="s">
        <v>116</v>
      </c>
      <c r="C20" s="27">
        <v>700</v>
      </c>
      <c r="D20" s="50">
        <v>3000</v>
      </c>
      <c r="E20" s="71">
        <f t="shared" si="0"/>
        <v>2100000</v>
      </c>
    </row>
    <row r="21" spans="1:5" ht="60" x14ac:dyDescent="0.5">
      <c r="A21" s="70">
        <v>19</v>
      </c>
      <c r="B21" s="48" t="s">
        <v>123</v>
      </c>
      <c r="C21" s="27">
        <v>30</v>
      </c>
      <c r="D21" s="50">
        <v>5700</v>
      </c>
      <c r="E21" s="71">
        <f t="shared" si="0"/>
        <v>171000</v>
      </c>
    </row>
    <row r="22" spans="1:5" ht="60" x14ac:dyDescent="0.5">
      <c r="A22" s="70">
        <f t="shared" ref="A22" si="5">+A21+1</f>
        <v>20</v>
      </c>
      <c r="B22" s="48" t="s">
        <v>45</v>
      </c>
      <c r="C22" s="27">
        <v>50</v>
      </c>
      <c r="D22" s="71">
        <v>7000</v>
      </c>
      <c r="E22" s="71">
        <f t="shared" si="0"/>
        <v>350000</v>
      </c>
    </row>
    <row r="23" spans="1:5" ht="30" x14ac:dyDescent="0.5">
      <c r="A23" s="70">
        <v>21</v>
      </c>
      <c r="B23" s="3" t="s">
        <v>117</v>
      </c>
      <c r="C23" s="27">
        <v>5</v>
      </c>
      <c r="D23" s="71">
        <v>30000</v>
      </c>
      <c r="E23" s="71">
        <f t="shared" si="0"/>
        <v>150000</v>
      </c>
    </row>
    <row r="24" spans="1:5" x14ac:dyDescent="0.5">
      <c r="A24" s="70">
        <f t="shared" ref="A24" si="6">+A23+1</f>
        <v>22</v>
      </c>
      <c r="B24" s="3" t="s">
        <v>23</v>
      </c>
      <c r="C24" s="27">
        <v>1</v>
      </c>
      <c r="D24" s="50">
        <v>300000</v>
      </c>
      <c r="E24" s="71">
        <f t="shared" si="0"/>
        <v>300000</v>
      </c>
    </row>
    <row r="25" spans="1:5" x14ac:dyDescent="0.5">
      <c r="A25" s="70">
        <v>23</v>
      </c>
      <c r="B25" s="3" t="s">
        <v>24</v>
      </c>
      <c r="C25" s="27">
        <v>1</v>
      </c>
      <c r="D25" s="50">
        <v>300000</v>
      </c>
      <c r="E25" s="71">
        <f t="shared" si="0"/>
        <v>300000</v>
      </c>
    </row>
    <row r="26" spans="1:5" x14ac:dyDescent="0.5">
      <c r="A26" s="70">
        <f>+A25+1</f>
        <v>24</v>
      </c>
      <c r="B26" s="3" t="s">
        <v>25</v>
      </c>
      <c r="C26" s="27">
        <v>1</v>
      </c>
      <c r="D26" s="50">
        <v>300000</v>
      </c>
      <c r="E26" s="71">
        <f t="shared" si="0"/>
        <v>300000</v>
      </c>
    </row>
    <row r="27" spans="1:5" x14ac:dyDescent="0.5">
      <c r="A27" s="70">
        <v>25</v>
      </c>
      <c r="B27" s="3" t="s">
        <v>118</v>
      </c>
      <c r="C27" s="27">
        <v>1</v>
      </c>
      <c r="D27" s="50">
        <v>300000</v>
      </c>
      <c r="E27" s="71">
        <f t="shared" si="0"/>
        <v>300000</v>
      </c>
    </row>
    <row r="28" spans="1:5" x14ac:dyDescent="0.5">
      <c r="A28" s="70">
        <v>26</v>
      </c>
      <c r="B28" s="3" t="s">
        <v>119</v>
      </c>
      <c r="C28" s="27">
        <v>1</v>
      </c>
      <c r="D28" s="50">
        <v>300000</v>
      </c>
      <c r="E28" s="71">
        <f t="shared" si="0"/>
        <v>300000</v>
      </c>
    </row>
    <row r="29" spans="1:5" ht="45" x14ac:dyDescent="0.5">
      <c r="A29" s="70">
        <v>27</v>
      </c>
      <c r="B29" s="3" t="s">
        <v>127</v>
      </c>
      <c r="C29" s="27">
        <v>700</v>
      </c>
      <c r="D29" s="71">
        <v>3000</v>
      </c>
      <c r="E29" s="71">
        <f t="shared" si="0"/>
        <v>2100000</v>
      </c>
    </row>
    <row r="30" spans="1:5" ht="75" x14ac:dyDescent="0.5">
      <c r="A30" s="70">
        <f t="shared" ref="A30" si="7">+A29+1</f>
        <v>28</v>
      </c>
      <c r="B30" s="48" t="s">
        <v>46</v>
      </c>
      <c r="C30" s="27">
        <v>4</v>
      </c>
      <c r="D30" s="50">
        <v>100000</v>
      </c>
      <c r="E30" s="71">
        <f t="shared" si="0"/>
        <v>400000</v>
      </c>
    </row>
    <row r="31" spans="1:5" ht="60" x14ac:dyDescent="0.5">
      <c r="A31" s="70">
        <v>29</v>
      </c>
      <c r="B31" s="48" t="s">
        <v>47</v>
      </c>
      <c r="C31" s="27">
        <v>2</v>
      </c>
      <c r="D31" s="50">
        <v>2000000</v>
      </c>
      <c r="E31" s="71">
        <f t="shared" si="0"/>
        <v>4000000</v>
      </c>
    </row>
    <row r="32" spans="1:5" ht="45" x14ac:dyDescent="0.5">
      <c r="A32" s="70">
        <f t="shared" ref="A32" si="8">+A31+1</f>
        <v>30</v>
      </c>
      <c r="B32" s="48" t="s">
        <v>124</v>
      </c>
      <c r="C32" s="27">
        <v>1</v>
      </c>
      <c r="D32" s="50">
        <v>150000</v>
      </c>
      <c r="E32" s="71">
        <f t="shared" si="0"/>
        <v>150000</v>
      </c>
    </row>
    <row r="33" spans="1:5" x14ac:dyDescent="0.5">
      <c r="A33" s="70">
        <v>31</v>
      </c>
      <c r="B33" s="3" t="s">
        <v>88</v>
      </c>
      <c r="C33" s="10">
        <v>1</v>
      </c>
      <c r="D33" s="72">
        <v>2000000</v>
      </c>
      <c r="E33" s="71">
        <f t="shared" si="0"/>
        <v>2000000</v>
      </c>
    </row>
    <row r="34" spans="1:5" ht="30" x14ac:dyDescent="0.5">
      <c r="A34" s="70">
        <v>32</v>
      </c>
      <c r="B34" s="3" t="s">
        <v>87</v>
      </c>
      <c r="C34" s="10">
        <v>1</v>
      </c>
      <c r="D34" s="72">
        <v>2000000</v>
      </c>
      <c r="E34" s="71">
        <f t="shared" si="0"/>
        <v>2000000</v>
      </c>
    </row>
    <row r="35" spans="1:5" ht="30" x14ac:dyDescent="0.5">
      <c r="A35" s="70">
        <f t="shared" ref="A35" si="9">+A34+1</f>
        <v>33</v>
      </c>
      <c r="B35" s="3" t="s">
        <v>89</v>
      </c>
      <c r="C35" s="10">
        <v>1</v>
      </c>
      <c r="D35" s="72">
        <v>2000000</v>
      </c>
      <c r="E35" s="71">
        <f t="shared" si="0"/>
        <v>2000000</v>
      </c>
    </row>
    <row r="36" spans="1:5" ht="30" x14ac:dyDescent="0.5">
      <c r="A36" s="70">
        <v>34</v>
      </c>
      <c r="B36" s="3" t="s">
        <v>120</v>
      </c>
      <c r="C36" s="10">
        <v>8</v>
      </c>
      <c r="D36" s="72">
        <v>360000</v>
      </c>
      <c r="E36" s="71">
        <f t="shared" si="0"/>
        <v>2880000</v>
      </c>
    </row>
    <row r="37" spans="1:5" ht="105" x14ac:dyDescent="0.5">
      <c r="A37" s="70">
        <v>35</v>
      </c>
      <c r="B37" s="3" t="s">
        <v>121</v>
      </c>
      <c r="C37" s="27">
        <v>1</v>
      </c>
      <c r="D37" s="71">
        <v>3000000</v>
      </c>
      <c r="E37" s="71">
        <f t="shared" si="0"/>
        <v>3000000</v>
      </c>
    </row>
    <row r="38" spans="1:5" x14ac:dyDescent="0.5">
      <c r="A38" s="85" t="s">
        <v>3</v>
      </c>
      <c r="B38" s="85"/>
      <c r="C38" s="85"/>
      <c r="D38" s="85"/>
      <c r="E38" s="69">
        <f>SUM(E3:E37)</f>
        <v>42903400</v>
      </c>
    </row>
  </sheetData>
  <mergeCells count="2">
    <mergeCell ref="A38:D38"/>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F4DE6-1CF8-2549-A5F7-6F52D5D98F25}">
  <dimension ref="A1:F28"/>
  <sheetViews>
    <sheetView zoomScale="110" zoomScaleNormal="110" workbookViewId="0">
      <selection activeCell="B11" sqref="B11"/>
    </sheetView>
  </sheetViews>
  <sheetFormatPr baseColWidth="10" defaultRowHeight="15.75" x14ac:dyDescent="0.5"/>
  <cols>
    <col min="1" max="1" width="10.8125" style="12"/>
    <col min="2" max="2" width="37.5" style="13" customWidth="1"/>
    <col min="3" max="3" width="14" style="13" customWidth="1"/>
    <col min="4" max="4" width="17.3125" style="14" customWidth="1"/>
    <col min="5" max="5" width="15.6875" style="13" customWidth="1"/>
    <col min="6" max="6" width="12.6875" bestFit="1" customWidth="1"/>
  </cols>
  <sheetData>
    <row r="1" spans="1:5" ht="17.649999999999999" x14ac:dyDescent="0.5">
      <c r="A1" s="86" t="s">
        <v>99</v>
      </c>
      <c r="B1" s="86"/>
      <c r="C1" s="86"/>
      <c r="D1" s="86"/>
      <c r="E1" s="86"/>
    </row>
    <row r="2" spans="1:5" ht="22.05" customHeight="1" x14ac:dyDescent="0.5">
      <c r="A2" s="29" t="s">
        <v>5</v>
      </c>
      <c r="B2" s="30" t="s">
        <v>9</v>
      </c>
      <c r="C2" s="31" t="s">
        <v>10</v>
      </c>
      <c r="D2" s="32" t="s">
        <v>11</v>
      </c>
      <c r="E2" s="32" t="s">
        <v>3</v>
      </c>
    </row>
    <row r="3" spans="1:5" ht="155.25" x14ac:dyDescent="0.5">
      <c r="A3" s="33">
        <v>1</v>
      </c>
      <c r="B3" s="34" t="s">
        <v>26</v>
      </c>
      <c r="C3" s="35">
        <v>3</v>
      </c>
      <c r="D3" s="36">
        <v>500000</v>
      </c>
      <c r="E3" s="37">
        <f>D3*C3</f>
        <v>1500000</v>
      </c>
    </row>
    <row r="4" spans="1:5" ht="120.75" x14ac:dyDescent="0.5">
      <c r="A4" s="33">
        <f>+A3+1</f>
        <v>2</v>
      </c>
      <c r="B4" s="34" t="s">
        <v>27</v>
      </c>
      <c r="C4" s="35">
        <v>1</v>
      </c>
      <c r="D4" s="36">
        <v>900000</v>
      </c>
      <c r="E4" s="37">
        <f t="shared" ref="E4:E27" si="0">D4*C4</f>
        <v>900000</v>
      </c>
    </row>
    <row r="5" spans="1:5" ht="120.75" x14ac:dyDescent="0.5">
      <c r="A5" s="33">
        <f t="shared" ref="A5:A22" si="1">+A4+1</f>
        <v>3</v>
      </c>
      <c r="B5" s="34" t="s">
        <v>28</v>
      </c>
      <c r="C5" s="35">
        <v>1300</v>
      </c>
      <c r="D5" s="36">
        <v>700</v>
      </c>
      <c r="E5" s="37">
        <f t="shared" si="0"/>
        <v>910000</v>
      </c>
    </row>
    <row r="6" spans="1:5" ht="120.75" x14ac:dyDescent="0.5">
      <c r="A6" s="33">
        <f t="shared" si="1"/>
        <v>4</v>
      </c>
      <c r="B6" s="38" t="s">
        <v>48</v>
      </c>
      <c r="C6" s="35">
        <v>20</v>
      </c>
      <c r="D6" s="36">
        <v>5000</v>
      </c>
      <c r="E6" s="37">
        <f t="shared" si="0"/>
        <v>100000</v>
      </c>
    </row>
    <row r="7" spans="1:5" ht="215" customHeight="1" x14ac:dyDescent="0.5">
      <c r="A7" s="33">
        <f t="shared" si="1"/>
        <v>5</v>
      </c>
      <c r="B7" s="34" t="s">
        <v>29</v>
      </c>
      <c r="C7" s="35">
        <v>1</v>
      </c>
      <c r="D7" s="36">
        <v>2000000</v>
      </c>
      <c r="E7" s="37">
        <f t="shared" si="0"/>
        <v>2000000</v>
      </c>
    </row>
    <row r="8" spans="1:5" ht="137" customHeight="1" x14ac:dyDescent="0.5">
      <c r="A8" s="33">
        <f t="shared" si="1"/>
        <v>6</v>
      </c>
      <c r="B8" s="39" t="s">
        <v>30</v>
      </c>
      <c r="C8" s="35">
        <v>1</v>
      </c>
      <c r="D8" s="36">
        <v>500000</v>
      </c>
      <c r="E8" s="37">
        <f t="shared" si="0"/>
        <v>500000</v>
      </c>
    </row>
    <row r="9" spans="1:5" ht="120.75" x14ac:dyDescent="0.5">
      <c r="A9" s="33">
        <f t="shared" si="1"/>
        <v>7</v>
      </c>
      <c r="B9" s="38" t="s">
        <v>49</v>
      </c>
      <c r="C9" s="35">
        <v>100</v>
      </c>
      <c r="D9" s="36">
        <v>70000</v>
      </c>
      <c r="E9" s="37">
        <f t="shared" si="0"/>
        <v>7000000</v>
      </c>
    </row>
    <row r="10" spans="1:5" ht="30" x14ac:dyDescent="0.5">
      <c r="A10" s="33">
        <f t="shared" si="1"/>
        <v>8</v>
      </c>
      <c r="B10" s="48" t="s">
        <v>116</v>
      </c>
      <c r="C10" s="35">
        <v>1300</v>
      </c>
      <c r="D10" s="36">
        <v>3000</v>
      </c>
      <c r="E10" s="37">
        <f t="shared" si="0"/>
        <v>3900000</v>
      </c>
    </row>
    <row r="11" spans="1:5" ht="60" x14ac:dyDescent="0.5">
      <c r="A11" s="33">
        <f t="shared" si="1"/>
        <v>9</v>
      </c>
      <c r="B11" s="3" t="s">
        <v>130</v>
      </c>
      <c r="C11" s="35">
        <v>1300</v>
      </c>
      <c r="D11" s="36">
        <v>5000</v>
      </c>
      <c r="E11" s="37">
        <f t="shared" si="0"/>
        <v>6500000</v>
      </c>
    </row>
    <row r="12" spans="1:5" ht="292.05" customHeight="1" x14ac:dyDescent="0.5">
      <c r="A12" s="33">
        <f t="shared" si="1"/>
        <v>10</v>
      </c>
      <c r="B12" s="34" t="s">
        <v>19</v>
      </c>
      <c r="C12" s="35">
        <v>1300</v>
      </c>
      <c r="D12" s="36">
        <v>15000</v>
      </c>
      <c r="E12" s="37">
        <f t="shared" si="0"/>
        <v>19500000</v>
      </c>
    </row>
    <row r="13" spans="1:5" ht="69" x14ac:dyDescent="0.5">
      <c r="A13" s="33">
        <f t="shared" si="1"/>
        <v>11</v>
      </c>
      <c r="B13" s="34" t="s">
        <v>31</v>
      </c>
      <c r="C13" s="35">
        <v>2</v>
      </c>
      <c r="D13" s="36">
        <v>300000</v>
      </c>
      <c r="E13" s="37">
        <f t="shared" si="0"/>
        <v>600000</v>
      </c>
    </row>
    <row r="14" spans="1:5" ht="17.649999999999999" x14ac:dyDescent="0.5">
      <c r="A14" s="33">
        <f>+A13+1</f>
        <v>12</v>
      </c>
      <c r="B14" s="34" t="s">
        <v>102</v>
      </c>
      <c r="C14" s="35">
        <v>1</v>
      </c>
      <c r="D14" s="36">
        <v>2000000</v>
      </c>
      <c r="E14" s="37">
        <f t="shared" si="0"/>
        <v>2000000</v>
      </c>
    </row>
    <row r="15" spans="1:5" ht="155.25" x14ac:dyDescent="0.5">
      <c r="A15" s="33">
        <f t="shared" si="1"/>
        <v>13</v>
      </c>
      <c r="B15" s="34" t="s">
        <v>32</v>
      </c>
      <c r="C15" s="35">
        <v>3</v>
      </c>
      <c r="D15" s="36">
        <v>2000000</v>
      </c>
      <c r="E15" s="37">
        <f t="shared" si="0"/>
        <v>6000000</v>
      </c>
    </row>
    <row r="16" spans="1:5" ht="86.25" x14ac:dyDescent="0.5">
      <c r="A16" s="33">
        <f t="shared" si="1"/>
        <v>14</v>
      </c>
      <c r="B16" s="34" t="s">
        <v>126</v>
      </c>
      <c r="C16" s="35">
        <v>3</v>
      </c>
      <c r="D16" s="36">
        <v>30000</v>
      </c>
      <c r="E16" s="37">
        <f t="shared" si="0"/>
        <v>90000</v>
      </c>
    </row>
    <row r="17" spans="1:6" ht="40.5" x14ac:dyDescent="0.5">
      <c r="A17" s="33"/>
      <c r="B17" s="63" t="s">
        <v>128</v>
      </c>
      <c r="C17" s="35">
        <v>1</v>
      </c>
      <c r="D17" s="36">
        <v>30000</v>
      </c>
      <c r="E17" s="37">
        <f t="shared" si="0"/>
        <v>30000</v>
      </c>
    </row>
    <row r="18" spans="1:6" ht="86.25" x14ac:dyDescent="0.5">
      <c r="A18" s="33">
        <f>+A16+1</f>
        <v>15</v>
      </c>
      <c r="B18" s="34" t="s">
        <v>33</v>
      </c>
      <c r="C18" s="35">
        <v>3</v>
      </c>
      <c r="D18" s="36">
        <v>160000</v>
      </c>
      <c r="E18" s="37">
        <f t="shared" si="0"/>
        <v>480000</v>
      </c>
    </row>
    <row r="19" spans="1:6" ht="86.25" x14ac:dyDescent="0.5">
      <c r="A19" s="33">
        <f t="shared" si="1"/>
        <v>16</v>
      </c>
      <c r="B19" s="34" t="s">
        <v>13</v>
      </c>
      <c r="C19" s="35">
        <v>12</v>
      </c>
      <c r="D19" s="36">
        <v>12700</v>
      </c>
      <c r="E19" s="37">
        <f t="shared" si="0"/>
        <v>152400</v>
      </c>
    </row>
    <row r="20" spans="1:6" ht="172.5" x14ac:dyDescent="0.5">
      <c r="A20" s="33">
        <f t="shared" si="1"/>
        <v>17</v>
      </c>
      <c r="B20" s="40" t="s">
        <v>50</v>
      </c>
      <c r="C20" s="35">
        <v>1</v>
      </c>
      <c r="D20" s="36">
        <v>2000000</v>
      </c>
      <c r="E20" s="37">
        <f t="shared" si="0"/>
        <v>2000000</v>
      </c>
    </row>
    <row r="21" spans="1:6" ht="172.5" x14ac:dyDescent="0.5">
      <c r="A21" s="33">
        <f t="shared" si="1"/>
        <v>18</v>
      </c>
      <c r="B21" s="34" t="s">
        <v>22</v>
      </c>
      <c r="C21" s="35">
        <v>1</v>
      </c>
      <c r="D21" s="36">
        <v>6100000</v>
      </c>
      <c r="E21" s="37">
        <f t="shared" si="0"/>
        <v>6100000</v>
      </c>
    </row>
    <row r="22" spans="1:6" ht="120.75" x14ac:dyDescent="0.5">
      <c r="A22" s="33">
        <f t="shared" si="1"/>
        <v>19</v>
      </c>
      <c r="B22" s="34" t="s">
        <v>34</v>
      </c>
      <c r="C22" s="35">
        <v>50</v>
      </c>
      <c r="D22" s="36">
        <v>60000</v>
      </c>
      <c r="E22" s="37">
        <f t="shared" si="0"/>
        <v>3000000</v>
      </c>
    </row>
    <row r="23" spans="1:6" ht="34.5" x14ac:dyDescent="0.5">
      <c r="A23" s="33">
        <f>+A22+1</f>
        <v>20</v>
      </c>
      <c r="B23" s="34" t="s">
        <v>88</v>
      </c>
      <c r="C23" s="35">
        <v>1</v>
      </c>
      <c r="D23" s="36">
        <v>2000000</v>
      </c>
      <c r="E23" s="37">
        <f t="shared" si="0"/>
        <v>2000000</v>
      </c>
    </row>
    <row r="24" spans="1:6" ht="34.5" x14ac:dyDescent="0.5">
      <c r="A24" s="33">
        <f t="shared" ref="A24:A25" si="2">+A23+1</f>
        <v>21</v>
      </c>
      <c r="B24" s="34" t="s">
        <v>87</v>
      </c>
      <c r="C24" s="35">
        <v>1</v>
      </c>
      <c r="D24" s="36">
        <v>2000000</v>
      </c>
      <c r="E24" s="37">
        <f t="shared" si="0"/>
        <v>2000000</v>
      </c>
    </row>
    <row r="25" spans="1:6" ht="34.5" x14ac:dyDescent="0.5">
      <c r="A25" s="33">
        <f t="shared" si="2"/>
        <v>22</v>
      </c>
      <c r="B25" s="34" t="s">
        <v>89</v>
      </c>
      <c r="C25" s="35">
        <v>1</v>
      </c>
      <c r="D25" s="36">
        <v>2000000</v>
      </c>
      <c r="E25" s="37">
        <f t="shared" si="0"/>
        <v>2000000</v>
      </c>
    </row>
    <row r="26" spans="1:6" ht="17.649999999999999" x14ac:dyDescent="0.5">
      <c r="A26" s="33">
        <v>23</v>
      </c>
      <c r="B26" s="34" t="s">
        <v>103</v>
      </c>
      <c r="C26" s="35">
        <v>1</v>
      </c>
      <c r="D26" s="36">
        <v>1500000</v>
      </c>
      <c r="E26" s="37">
        <f t="shared" si="0"/>
        <v>1500000</v>
      </c>
    </row>
    <row r="27" spans="1:6" ht="34.5" x14ac:dyDescent="0.5">
      <c r="A27" s="33">
        <v>24</v>
      </c>
      <c r="B27" s="34" t="s">
        <v>35</v>
      </c>
      <c r="C27" s="35">
        <v>1</v>
      </c>
      <c r="D27" s="36">
        <v>4000000</v>
      </c>
      <c r="E27" s="37">
        <f t="shared" si="0"/>
        <v>4000000</v>
      </c>
    </row>
    <row r="28" spans="1:6" ht="17.649999999999999" x14ac:dyDescent="0.5">
      <c r="A28" s="84" t="s">
        <v>3</v>
      </c>
      <c r="B28" s="84"/>
      <c r="C28" s="84"/>
      <c r="D28" s="84"/>
      <c r="E28" s="41">
        <f>SUM(E3:E27)</f>
        <v>74762400</v>
      </c>
      <c r="F28" s="57"/>
    </row>
  </sheetData>
  <mergeCells count="2">
    <mergeCell ref="A28:D28"/>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2180E-1EBB-AC47-A1DA-DC098CEF10F9}">
  <dimension ref="A1:G5"/>
  <sheetViews>
    <sheetView zoomScale="85" zoomScaleNormal="85" workbookViewId="0">
      <selection activeCell="F8" sqref="F8"/>
    </sheetView>
  </sheetViews>
  <sheetFormatPr baseColWidth="10" defaultRowHeight="15.75" x14ac:dyDescent="0.5"/>
  <cols>
    <col min="1" max="1" width="11" style="19" bestFit="1" customWidth="1"/>
    <col min="2" max="2" width="20.1875" style="19" customWidth="1"/>
    <col min="3" max="3" width="19.6875" style="19" customWidth="1"/>
    <col min="4" max="4" width="14.1875" style="19" customWidth="1"/>
    <col min="5" max="5" width="12.1875" style="47" customWidth="1"/>
    <col min="6" max="6" width="15.5" style="21" bestFit="1" customWidth="1"/>
    <col min="7" max="7" width="15.1875" style="21" bestFit="1" customWidth="1"/>
  </cols>
  <sheetData>
    <row r="1" spans="1:7" x14ac:dyDescent="0.5">
      <c r="A1" s="90" t="s">
        <v>100</v>
      </c>
      <c r="B1" s="90"/>
      <c r="C1" s="90"/>
      <c r="D1" s="90"/>
      <c r="E1" s="90"/>
      <c r="F1" s="90"/>
      <c r="G1" s="90"/>
    </row>
    <row r="2" spans="1:7" x14ac:dyDescent="0.5">
      <c r="A2" s="5" t="s">
        <v>5</v>
      </c>
      <c r="B2" s="4" t="s">
        <v>9</v>
      </c>
      <c r="C2" s="4" t="s">
        <v>39</v>
      </c>
      <c r="D2" s="4" t="s">
        <v>95</v>
      </c>
      <c r="E2" s="45" t="s">
        <v>10</v>
      </c>
      <c r="F2" s="6" t="s">
        <v>11</v>
      </c>
      <c r="G2" s="6" t="s">
        <v>3</v>
      </c>
    </row>
    <row r="3" spans="1:7" x14ac:dyDescent="0.5">
      <c r="A3" s="7">
        <v>1</v>
      </c>
      <c r="B3" s="7" t="s">
        <v>37</v>
      </c>
      <c r="C3" s="7">
        <v>50</v>
      </c>
      <c r="D3" s="7">
        <v>50</v>
      </c>
      <c r="E3" s="46">
        <f>D3*C3</f>
        <v>2500</v>
      </c>
      <c r="F3" s="8">
        <f>3000</f>
        <v>3000</v>
      </c>
      <c r="G3" s="8">
        <f>F3*E3</f>
        <v>7500000</v>
      </c>
    </row>
    <row r="4" spans="1:7" x14ac:dyDescent="0.5">
      <c r="A4" s="7">
        <v>2</v>
      </c>
      <c r="B4" s="7" t="s">
        <v>38</v>
      </c>
      <c r="C4" s="7">
        <v>50</v>
      </c>
      <c r="D4" s="7">
        <v>50</v>
      </c>
      <c r="E4" s="46">
        <f>D4*C4</f>
        <v>2500</v>
      </c>
      <c r="F4" s="8">
        <v>5000</v>
      </c>
      <c r="G4" s="8">
        <f>F4*E4</f>
        <v>12500000</v>
      </c>
    </row>
    <row r="5" spans="1:7" x14ac:dyDescent="0.5">
      <c r="A5" s="87" t="s">
        <v>3</v>
      </c>
      <c r="B5" s="88"/>
      <c r="C5" s="88"/>
      <c r="D5" s="88"/>
      <c r="E5" s="88"/>
      <c r="F5" s="89"/>
      <c r="G5" s="6">
        <f>SUM(G3:G4)</f>
        <v>20000000</v>
      </c>
    </row>
  </sheetData>
  <mergeCells count="2">
    <mergeCell ref="A5:F5"/>
    <mergeCell ref="A1:G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4B2E-DF0B-5A44-9672-0CFD48703C32}">
  <dimension ref="A1:F36"/>
  <sheetViews>
    <sheetView zoomScale="40" zoomScaleNormal="40" workbookViewId="0">
      <selection activeCell="A69" sqref="A69"/>
    </sheetView>
  </sheetViews>
  <sheetFormatPr baseColWidth="10" defaultRowHeight="15.75" x14ac:dyDescent="0.5"/>
  <cols>
    <col min="1" max="1" width="92.5" style="17" customWidth="1"/>
    <col min="2" max="3" width="10.8125" style="17"/>
    <col min="4" max="4" width="19.5" style="17" customWidth="1"/>
    <col min="5" max="5" width="16.3125" customWidth="1"/>
    <col min="6" max="6" width="12.5" bestFit="1" customWidth="1"/>
  </cols>
  <sheetData>
    <row r="1" spans="1:5" x14ac:dyDescent="0.5">
      <c r="A1" s="94" t="s">
        <v>101</v>
      </c>
      <c r="B1" s="94"/>
      <c r="C1" s="94"/>
      <c r="D1" s="94"/>
    </row>
    <row r="2" spans="1:5" ht="30" x14ac:dyDescent="0.5">
      <c r="A2" s="51" t="s">
        <v>51</v>
      </c>
      <c r="B2" s="52" t="s">
        <v>10</v>
      </c>
      <c r="C2" s="52" t="s">
        <v>52</v>
      </c>
      <c r="D2" s="52" t="s">
        <v>53</v>
      </c>
      <c r="E2" s="59"/>
    </row>
    <row r="3" spans="1:5" x14ac:dyDescent="0.5">
      <c r="A3" s="48" t="s">
        <v>54</v>
      </c>
      <c r="B3" s="27">
        <v>200</v>
      </c>
      <c r="C3" s="50">
        <v>4000</v>
      </c>
      <c r="D3" s="53">
        <f t="shared" ref="D3:D35" si="0">B3*C3</f>
        <v>800000</v>
      </c>
    </row>
    <row r="4" spans="1:5" x14ac:dyDescent="0.5">
      <c r="A4" s="48" t="s">
        <v>55</v>
      </c>
      <c r="B4" s="27">
        <v>8</v>
      </c>
      <c r="C4" s="50">
        <v>51000</v>
      </c>
      <c r="D4" s="53">
        <f t="shared" si="0"/>
        <v>408000</v>
      </c>
    </row>
    <row r="5" spans="1:5" x14ac:dyDescent="0.5">
      <c r="A5" s="48" t="s">
        <v>56</v>
      </c>
      <c r="B5" s="27">
        <v>200</v>
      </c>
      <c r="C5" s="50">
        <v>7800</v>
      </c>
      <c r="D5" s="53">
        <f t="shared" si="0"/>
        <v>1560000</v>
      </c>
    </row>
    <row r="6" spans="1:5" x14ac:dyDescent="0.5">
      <c r="A6" s="48" t="s">
        <v>57</v>
      </c>
      <c r="B6" s="27">
        <v>200</v>
      </c>
      <c r="C6" s="50">
        <v>4000</v>
      </c>
      <c r="D6" s="53">
        <f t="shared" si="0"/>
        <v>800000</v>
      </c>
    </row>
    <row r="7" spans="1:5" x14ac:dyDescent="0.5">
      <c r="A7" s="48" t="s">
        <v>58</v>
      </c>
      <c r="B7" s="27">
        <v>200</v>
      </c>
      <c r="C7" s="50">
        <v>5500</v>
      </c>
      <c r="D7" s="53">
        <f t="shared" si="0"/>
        <v>1100000</v>
      </c>
    </row>
    <row r="8" spans="1:5" x14ac:dyDescent="0.5">
      <c r="A8" s="48" t="s">
        <v>59</v>
      </c>
      <c r="B8" s="27">
        <v>20</v>
      </c>
      <c r="C8" s="50">
        <v>20000</v>
      </c>
      <c r="D8" s="53">
        <f t="shared" si="0"/>
        <v>400000</v>
      </c>
    </row>
    <row r="9" spans="1:5" x14ac:dyDescent="0.5">
      <c r="A9" s="48" t="s">
        <v>60</v>
      </c>
      <c r="B9" s="27">
        <v>20</v>
      </c>
      <c r="C9" s="50">
        <v>20000</v>
      </c>
      <c r="D9" s="53">
        <f t="shared" si="0"/>
        <v>400000</v>
      </c>
    </row>
    <row r="10" spans="1:5" x14ac:dyDescent="0.5">
      <c r="A10" s="48" t="s">
        <v>61</v>
      </c>
      <c r="B10" s="27">
        <v>20</v>
      </c>
      <c r="C10" s="50">
        <v>20000</v>
      </c>
      <c r="D10" s="53">
        <f t="shared" si="0"/>
        <v>400000</v>
      </c>
    </row>
    <row r="11" spans="1:5" x14ac:dyDescent="0.5">
      <c r="A11" s="48" t="s">
        <v>62</v>
      </c>
      <c r="B11" s="27">
        <v>20</v>
      </c>
      <c r="C11" s="50">
        <v>40000</v>
      </c>
      <c r="D11" s="53">
        <f t="shared" si="0"/>
        <v>800000</v>
      </c>
    </row>
    <row r="12" spans="1:5" x14ac:dyDescent="0.5">
      <c r="A12" s="48" t="s">
        <v>63</v>
      </c>
      <c r="B12" s="27">
        <v>20</v>
      </c>
      <c r="C12" s="50">
        <v>40000</v>
      </c>
      <c r="D12" s="53">
        <f t="shared" si="0"/>
        <v>800000</v>
      </c>
    </row>
    <row r="13" spans="1:5" ht="30" x14ac:dyDescent="0.5">
      <c r="A13" s="48" t="s">
        <v>64</v>
      </c>
      <c r="B13" s="27">
        <v>20</v>
      </c>
      <c r="C13" s="50">
        <v>24000</v>
      </c>
      <c r="D13" s="53">
        <f t="shared" si="0"/>
        <v>480000</v>
      </c>
    </row>
    <row r="14" spans="1:5" ht="45" x14ac:dyDescent="0.5">
      <c r="A14" s="48" t="s">
        <v>65</v>
      </c>
      <c r="B14" s="27">
        <v>15</v>
      </c>
      <c r="C14" s="50">
        <v>30000</v>
      </c>
      <c r="D14" s="53">
        <f t="shared" si="0"/>
        <v>450000</v>
      </c>
    </row>
    <row r="15" spans="1:5" x14ac:dyDescent="0.5">
      <c r="A15" s="48" t="s">
        <v>66</v>
      </c>
      <c r="B15" s="27">
        <v>69</v>
      </c>
      <c r="C15" s="50">
        <v>30000</v>
      </c>
      <c r="D15" s="53">
        <f t="shared" si="0"/>
        <v>2070000</v>
      </c>
    </row>
    <row r="16" spans="1:5" x14ac:dyDescent="0.5">
      <c r="A16" s="48" t="s">
        <v>67</v>
      </c>
      <c r="B16" s="27">
        <v>69</v>
      </c>
      <c r="C16" s="50">
        <v>48000</v>
      </c>
      <c r="D16" s="53">
        <f t="shared" si="0"/>
        <v>3312000</v>
      </c>
    </row>
    <row r="17" spans="1:4" x14ac:dyDescent="0.5">
      <c r="A17" s="48" t="s">
        <v>68</v>
      </c>
      <c r="B17" s="27">
        <v>200</v>
      </c>
      <c r="C17" s="50">
        <v>15000</v>
      </c>
      <c r="D17" s="53">
        <f t="shared" si="0"/>
        <v>3000000</v>
      </c>
    </row>
    <row r="18" spans="1:4" x14ac:dyDescent="0.5">
      <c r="A18" s="48" t="s">
        <v>69</v>
      </c>
      <c r="B18" s="27">
        <v>200</v>
      </c>
      <c r="C18" s="50">
        <v>2500</v>
      </c>
      <c r="D18" s="53">
        <f t="shared" si="0"/>
        <v>500000</v>
      </c>
    </row>
    <row r="19" spans="1:4" x14ac:dyDescent="0.5">
      <c r="A19" s="48" t="s">
        <v>70</v>
      </c>
      <c r="B19" s="27">
        <v>200</v>
      </c>
      <c r="C19" s="50">
        <v>3800</v>
      </c>
      <c r="D19" s="53">
        <f t="shared" si="0"/>
        <v>760000</v>
      </c>
    </row>
    <row r="20" spans="1:4" ht="30" x14ac:dyDescent="0.5">
      <c r="A20" s="48" t="s">
        <v>71</v>
      </c>
      <c r="B20" s="27">
        <v>300</v>
      </c>
      <c r="C20" s="50">
        <v>14700</v>
      </c>
      <c r="D20" s="53">
        <f t="shared" si="0"/>
        <v>4410000</v>
      </c>
    </row>
    <row r="21" spans="1:4" x14ac:dyDescent="0.5">
      <c r="A21" s="48" t="s">
        <v>72</v>
      </c>
      <c r="B21" s="27">
        <v>20</v>
      </c>
      <c r="C21" s="50">
        <v>30000</v>
      </c>
      <c r="D21" s="53">
        <f t="shared" si="0"/>
        <v>600000</v>
      </c>
    </row>
    <row r="22" spans="1:4" x14ac:dyDescent="0.5">
      <c r="A22" s="48" t="s">
        <v>73</v>
      </c>
      <c r="B22" s="27">
        <v>300</v>
      </c>
      <c r="C22" s="50">
        <v>16000</v>
      </c>
      <c r="D22" s="53">
        <f t="shared" si="0"/>
        <v>4800000</v>
      </c>
    </row>
    <row r="23" spans="1:4" x14ac:dyDescent="0.5">
      <c r="A23" s="48" t="s">
        <v>74</v>
      </c>
      <c r="B23" s="27">
        <v>6</v>
      </c>
      <c r="C23" s="50">
        <v>78000</v>
      </c>
      <c r="D23" s="53">
        <f t="shared" si="0"/>
        <v>468000</v>
      </c>
    </row>
    <row r="24" spans="1:4" x14ac:dyDescent="0.5">
      <c r="A24" s="48" t="s">
        <v>75</v>
      </c>
      <c r="B24" s="27">
        <v>6</v>
      </c>
      <c r="C24" s="50">
        <v>78000</v>
      </c>
      <c r="D24" s="53">
        <f t="shared" si="0"/>
        <v>468000</v>
      </c>
    </row>
    <row r="25" spans="1:4" x14ac:dyDescent="0.5">
      <c r="A25" s="48" t="s">
        <v>76</v>
      </c>
      <c r="B25" s="27">
        <v>6</v>
      </c>
      <c r="C25" s="50">
        <v>78000</v>
      </c>
      <c r="D25" s="53">
        <f t="shared" si="0"/>
        <v>468000</v>
      </c>
    </row>
    <row r="26" spans="1:4" x14ac:dyDescent="0.5">
      <c r="A26" s="48" t="s">
        <v>77</v>
      </c>
      <c r="B26" s="27">
        <v>6</v>
      </c>
      <c r="C26" s="50">
        <v>78000</v>
      </c>
      <c r="D26" s="53">
        <f t="shared" si="0"/>
        <v>468000</v>
      </c>
    </row>
    <row r="27" spans="1:4" x14ac:dyDescent="0.5">
      <c r="A27" s="48" t="s">
        <v>78</v>
      </c>
      <c r="B27" s="27">
        <v>6</v>
      </c>
      <c r="C27" s="50">
        <v>78000</v>
      </c>
      <c r="D27" s="53">
        <f t="shared" si="0"/>
        <v>468000</v>
      </c>
    </row>
    <row r="28" spans="1:4" x14ac:dyDescent="0.5">
      <c r="A28" s="48" t="s">
        <v>79</v>
      </c>
      <c r="B28" s="27">
        <v>6</v>
      </c>
      <c r="C28" s="50">
        <v>78000</v>
      </c>
      <c r="D28" s="53">
        <f t="shared" si="0"/>
        <v>468000</v>
      </c>
    </row>
    <row r="29" spans="1:4" x14ac:dyDescent="0.5">
      <c r="A29" s="48" t="s">
        <v>80</v>
      </c>
      <c r="B29" s="27">
        <v>6</v>
      </c>
      <c r="C29" s="50">
        <v>78000</v>
      </c>
      <c r="D29" s="53">
        <f t="shared" si="0"/>
        <v>468000</v>
      </c>
    </row>
    <row r="30" spans="1:4" x14ac:dyDescent="0.5">
      <c r="A30" s="48" t="s">
        <v>81</v>
      </c>
      <c r="B30" s="27">
        <v>6</v>
      </c>
      <c r="C30" s="50">
        <v>78000</v>
      </c>
      <c r="D30" s="53">
        <f t="shared" si="0"/>
        <v>468000</v>
      </c>
    </row>
    <row r="31" spans="1:4" x14ac:dyDescent="0.5">
      <c r="A31" s="48" t="s">
        <v>82</v>
      </c>
      <c r="B31" s="27">
        <v>6</v>
      </c>
      <c r="C31" s="50">
        <v>78000</v>
      </c>
      <c r="D31" s="53">
        <f t="shared" si="0"/>
        <v>468000</v>
      </c>
    </row>
    <row r="32" spans="1:4" x14ac:dyDescent="0.5">
      <c r="A32" s="48" t="s">
        <v>83</v>
      </c>
      <c r="B32" s="27">
        <v>6</v>
      </c>
      <c r="C32" s="50">
        <v>78000</v>
      </c>
      <c r="D32" s="53">
        <f t="shared" si="0"/>
        <v>468000</v>
      </c>
    </row>
    <row r="33" spans="1:6" x14ac:dyDescent="0.5">
      <c r="A33" s="48" t="s">
        <v>84</v>
      </c>
      <c r="B33" s="27">
        <v>40</v>
      </c>
      <c r="C33" s="50">
        <v>7000</v>
      </c>
      <c r="D33" s="53">
        <f t="shared" si="0"/>
        <v>280000</v>
      </c>
    </row>
    <row r="34" spans="1:6" x14ac:dyDescent="0.5">
      <c r="A34" s="48" t="s">
        <v>85</v>
      </c>
      <c r="B34" s="27">
        <v>40</v>
      </c>
      <c r="C34" s="50">
        <v>21000</v>
      </c>
      <c r="D34" s="53">
        <f t="shared" si="0"/>
        <v>840000</v>
      </c>
    </row>
    <row r="35" spans="1:6" x14ac:dyDescent="0.5">
      <c r="A35" s="48" t="s">
        <v>86</v>
      </c>
      <c r="B35" s="27">
        <v>19</v>
      </c>
      <c r="C35" s="50">
        <v>11000</v>
      </c>
      <c r="D35" s="53">
        <f t="shared" si="0"/>
        <v>209000</v>
      </c>
    </row>
    <row r="36" spans="1:6" x14ac:dyDescent="0.5">
      <c r="A36" s="91" t="s">
        <v>3</v>
      </c>
      <c r="B36" s="92"/>
      <c r="C36" s="93"/>
      <c r="D36" s="54">
        <f>SUM(D3:D35)</f>
        <v>33859000</v>
      </c>
      <c r="E36" s="64"/>
      <c r="F36" s="65"/>
    </row>
  </sheetData>
  <mergeCells count="2">
    <mergeCell ref="A36:C36"/>
    <mergeCell ref="A1:D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B44D4-F83A-C544-8FE7-5A8C8E4AEB2A}">
  <dimension ref="A1:F9"/>
  <sheetViews>
    <sheetView zoomScale="55" zoomScaleNormal="55" workbookViewId="0">
      <selection activeCell="B5" sqref="B5"/>
    </sheetView>
  </sheetViews>
  <sheetFormatPr baseColWidth="10" defaultRowHeight="15.75" x14ac:dyDescent="0.5"/>
  <cols>
    <col min="1" max="1" width="10.8125" style="68"/>
    <col min="2" max="2" width="29.1875" style="68" customWidth="1"/>
    <col min="3" max="3" width="13.5" style="68" customWidth="1"/>
    <col min="4" max="4" width="17.5" style="68" customWidth="1"/>
    <col min="5" max="5" width="16.3125" style="68" customWidth="1"/>
    <col min="6" max="6" width="11.6875" bestFit="1" customWidth="1"/>
  </cols>
  <sheetData>
    <row r="1" spans="1:6" x14ac:dyDescent="0.5">
      <c r="A1" s="95" t="s">
        <v>94</v>
      </c>
      <c r="B1" s="96"/>
      <c r="C1" s="96"/>
      <c r="D1" s="96"/>
      <c r="E1" s="97"/>
    </row>
    <row r="2" spans="1:6" x14ac:dyDescent="0.5">
      <c r="A2" s="4" t="s">
        <v>5</v>
      </c>
      <c r="B2" s="4" t="s">
        <v>9</v>
      </c>
      <c r="C2" s="76" t="s">
        <v>10</v>
      </c>
      <c r="D2" s="77" t="s">
        <v>11</v>
      </c>
      <c r="E2" s="77" t="s">
        <v>3</v>
      </c>
    </row>
    <row r="3" spans="1:6" x14ac:dyDescent="0.5">
      <c r="A3" s="78">
        <v>1</v>
      </c>
      <c r="B3" s="3" t="s">
        <v>91</v>
      </c>
      <c r="C3" s="10">
        <v>200</v>
      </c>
      <c r="D3" s="72">
        <v>700</v>
      </c>
      <c r="E3" s="79">
        <f t="shared" ref="E3:E8" si="0">D3*C3</f>
        <v>140000</v>
      </c>
    </row>
    <row r="4" spans="1:6" x14ac:dyDescent="0.5">
      <c r="A4" s="78">
        <f>+A3+1</f>
        <v>2</v>
      </c>
      <c r="B4" s="3" t="s">
        <v>92</v>
      </c>
      <c r="C4" s="10">
        <v>15</v>
      </c>
      <c r="D4" s="72">
        <v>3000</v>
      </c>
      <c r="E4" s="79">
        <f t="shared" si="0"/>
        <v>45000</v>
      </c>
    </row>
    <row r="5" spans="1:6" ht="397.05" customHeight="1" x14ac:dyDescent="0.5">
      <c r="A5" s="78">
        <f t="shared" ref="A5:A8" si="1">+A4+1</f>
        <v>3</v>
      </c>
      <c r="B5" s="34" t="s">
        <v>19</v>
      </c>
      <c r="C5" s="10">
        <v>200</v>
      </c>
      <c r="D5" s="72">
        <v>15000</v>
      </c>
      <c r="E5" s="79">
        <f t="shared" si="0"/>
        <v>3000000</v>
      </c>
    </row>
    <row r="6" spans="1:6" ht="30" x14ac:dyDescent="0.5">
      <c r="A6" s="78">
        <f t="shared" si="1"/>
        <v>4</v>
      </c>
      <c r="B6" s="3" t="s">
        <v>129</v>
      </c>
      <c r="C6" s="10">
        <v>1</v>
      </c>
      <c r="D6" s="72">
        <v>2000000</v>
      </c>
      <c r="E6" s="79">
        <f t="shared" si="0"/>
        <v>2000000</v>
      </c>
    </row>
    <row r="7" spans="1:6" ht="79.05" customHeight="1" x14ac:dyDescent="0.5">
      <c r="A7" s="78">
        <f t="shared" si="1"/>
        <v>5</v>
      </c>
      <c r="B7" s="3" t="s">
        <v>130</v>
      </c>
      <c r="C7" s="10">
        <v>200</v>
      </c>
      <c r="D7" s="72">
        <v>5000</v>
      </c>
      <c r="E7" s="79">
        <f t="shared" si="0"/>
        <v>1000000</v>
      </c>
    </row>
    <row r="8" spans="1:6" ht="30" x14ac:dyDescent="0.5">
      <c r="A8" s="78">
        <f t="shared" si="1"/>
        <v>6</v>
      </c>
      <c r="B8" s="3" t="s">
        <v>93</v>
      </c>
      <c r="C8" s="10">
        <v>1</v>
      </c>
      <c r="D8" s="72">
        <v>2000000</v>
      </c>
      <c r="E8" s="79">
        <f t="shared" si="0"/>
        <v>2000000</v>
      </c>
    </row>
    <row r="9" spans="1:6" x14ac:dyDescent="0.5">
      <c r="A9" s="98" t="s">
        <v>3</v>
      </c>
      <c r="B9" s="99"/>
      <c r="C9" s="99"/>
      <c r="D9" s="100"/>
      <c r="E9" s="80">
        <f>SUM(E3:E8)</f>
        <v>8185000</v>
      </c>
      <c r="F9" s="57"/>
    </row>
  </sheetData>
  <mergeCells count="2">
    <mergeCell ref="A1:E1"/>
    <mergeCell ref="A9:D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ACEB5-C45A-2148-95C8-2BA5063B55A3}">
  <dimension ref="A1:J14"/>
  <sheetViews>
    <sheetView zoomScale="55" zoomScaleNormal="55" workbookViewId="0">
      <selection activeCell="D6" sqref="D6"/>
    </sheetView>
  </sheetViews>
  <sheetFormatPr baseColWidth="10" defaultRowHeight="15.75" x14ac:dyDescent="0.5"/>
  <cols>
    <col min="1" max="1" width="10.8125" style="20"/>
    <col min="2" max="2" width="62.1875" style="20" customWidth="1"/>
    <col min="3" max="3" width="24.6875" style="20" customWidth="1"/>
    <col min="4" max="4" width="16.5" style="20" customWidth="1"/>
    <col min="5" max="5" width="15.3125" style="20" customWidth="1"/>
    <col min="6" max="6" width="22.6875" style="20" customWidth="1"/>
    <col min="9" max="9" width="12.5" bestFit="1" customWidth="1"/>
    <col min="10" max="10" width="11.5" bestFit="1" customWidth="1"/>
  </cols>
  <sheetData>
    <row r="1" spans="1:10" x14ac:dyDescent="0.5">
      <c r="A1" s="95" t="s">
        <v>104</v>
      </c>
      <c r="B1" s="96"/>
      <c r="C1" s="96"/>
      <c r="D1" s="96"/>
      <c r="E1" s="96"/>
      <c r="F1" s="97"/>
    </row>
    <row r="2" spans="1:10" x14ac:dyDescent="0.5">
      <c r="A2" s="4" t="s">
        <v>5</v>
      </c>
      <c r="B2" s="4" t="s">
        <v>9</v>
      </c>
      <c r="C2" s="4" t="s">
        <v>141</v>
      </c>
      <c r="D2" s="76" t="s">
        <v>10</v>
      </c>
      <c r="E2" s="77" t="s">
        <v>11</v>
      </c>
      <c r="F2" s="77" t="s">
        <v>3</v>
      </c>
    </row>
    <row r="3" spans="1:10" ht="150" x14ac:dyDescent="0.5">
      <c r="A3" s="10">
        <v>1</v>
      </c>
      <c r="B3" s="28" t="s">
        <v>138</v>
      </c>
      <c r="C3" s="28" t="s">
        <v>142</v>
      </c>
      <c r="D3" s="10">
        <v>400</v>
      </c>
      <c r="E3" s="72">
        <v>9000</v>
      </c>
      <c r="F3" s="79">
        <f t="shared" ref="F3:F13" si="0">E3*D3</f>
        <v>3600000</v>
      </c>
      <c r="G3" s="64"/>
    </row>
    <row r="4" spans="1:10" ht="45" x14ac:dyDescent="0.5">
      <c r="A4" s="10">
        <f>+A3+1</f>
        <v>2</v>
      </c>
      <c r="B4" s="3" t="s">
        <v>139</v>
      </c>
      <c r="C4" s="3" t="s">
        <v>142</v>
      </c>
      <c r="D4" s="10">
        <v>400</v>
      </c>
      <c r="E4" s="72">
        <v>8000</v>
      </c>
      <c r="F4" s="79">
        <f t="shared" si="0"/>
        <v>3200000</v>
      </c>
      <c r="G4" s="64"/>
    </row>
    <row r="5" spans="1:10" ht="45" x14ac:dyDescent="0.5">
      <c r="A5" s="10">
        <f t="shared" ref="A5:A7" si="1">+A4+1</f>
        <v>3</v>
      </c>
      <c r="B5" s="3" t="s">
        <v>140</v>
      </c>
      <c r="C5" s="3" t="s">
        <v>142</v>
      </c>
      <c r="D5" s="10">
        <v>400</v>
      </c>
      <c r="E5" s="72">
        <v>6500</v>
      </c>
      <c r="F5" s="79">
        <f t="shared" si="0"/>
        <v>2600000</v>
      </c>
      <c r="G5" s="64"/>
    </row>
    <row r="6" spans="1:10" ht="178.05" customHeight="1" x14ac:dyDescent="0.5">
      <c r="A6" s="10">
        <f t="shared" si="1"/>
        <v>4</v>
      </c>
      <c r="B6" s="20" t="s">
        <v>131</v>
      </c>
      <c r="C6" s="20" t="s">
        <v>143</v>
      </c>
      <c r="D6" s="10">
        <v>400</v>
      </c>
      <c r="E6" s="72">
        <v>3500</v>
      </c>
      <c r="F6" s="79">
        <f t="shared" si="0"/>
        <v>1400000</v>
      </c>
      <c r="G6" s="64"/>
    </row>
    <row r="7" spans="1:10" ht="195" x14ac:dyDescent="0.5">
      <c r="A7" s="10">
        <f t="shared" si="1"/>
        <v>5</v>
      </c>
      <c r="B7" s="3" t="s">
        <v>150</v>
      </c>
      <c r="C7" s="3" t="s">
        <v>144</v>
      </c>
      <c r="D7" s="10">
        <v>400</v>
      </c>
      <c r="E7" s="72">
        <v>14000</v>
      </c>
      <c r="F7" s="79">
        <f t="shared" si="0"/>
        <v>5600000</v>
      </c>
      <c r="G7" s="64"/>
    </row>
    <row r="8" spans="1:10" ht="195.75" x14ac:dyDescent="0.5">
      <c r="A8" s="10">
        <v>6</v>
      </c>
      <c r="B8" s="20" t="s">
        <v>135</v>
      </c>
      <c r="C8" s="20" t="s">
        <v>145</v>
      </c>
      <c r="D8" s="10">
        <v>400</v>
      </c>
      <c r="E8" s="72">
        <v>2300</v>
      </c>
      <c r="F8" s="79">
        <f t="shared" si="0"/>
        <v>920000</v>
      </c>
      <c r="G8" s="64"/>
    </row>
    <row r="9" spans="1:10" ht="75.75" x14ac:dyDescent="0.5">
      <c r="A9" s="10">
        <v>7</v>
      </c>
      <c r="B9" s="20" t="s">
        <v>136</v>
      </c>
      <c r="C9" s="20" t="s">
        <v>143</v>
      </c>
      <c r="D9" s="10">
        <v>400</v>
      </c>
      <c r="E9" s="72">
        <v>1200</v>
      </c>
      <c r="F9" s="79">
        <f t="shared" si="0"/>
        <v>480000</v>
      </c>
      <c r="G9" s="64"/>
    </row>
    <row r="10" spans="1:10" ht="120.75" x14ac:dyDescent="0.5">
      <c r="A10" s="10">
        <f>+A9+1</f>
        <v>8</v>
      </c>
      <c r="B10" s="20" t="s">
        <v>133</v>
      </c>
      <c r="C10" s="20" t="s">
        <v>143</v>
      </c>
      <c r="D10" s="10">
        <v>400</v>
      </c>
      <c r="E10" s="72">
        <v>3500</v>
      </c>
      <c r="F10" s="79">
        <f t="shared" si="0"/>
        <v>1400000</v>
      </c>
      <c r="G10" s="64"/>
    </row>
    <row r="11" spans="1:10" ht="135.75" x14ac:dyDescent="0.5">
      <c r="A11" s="10">
        <f t="shared" ref="A11:A12" si="2">+A10+1</f>
        <v>9</v>
      </c>
      <c r="B11" s="20" t="s">
        <v>132</v>
      </c>
      <c r="C11" s="20" t="s">
        <v>146</v>
      </c>
      <c r="D11" s="10">
        <v>400</v>
      </c>
      <c r="E11" s="72">
        <v>2900</v>
      </c>
      <c r="F11" s="79">
        <f t="shared" si="0"/>
        <v>1160000</v>
      </c>
      <c r="G11" s="64"/>
    </row>
    <row r="12" spans="1:10" ht="150.75" x14ac:dyDescent="0.5">
      <c r="A12" s="10">
        <f t="shared" si="2"/>
        <v>10</v>
      </c>
      <c r="B12" s="20" t="s">
        <v>137</v>
      </c>
      <c r="C12" s="20" t="s">
        <v>146</v>
      </c>
      <c r="D12" s="10">
        <v>400</v>
      </c>
      <c r="E12" s="72">
        <f>E11</f>
        <v>2900</v>
      </c>
      <c r="F12" s="79">
        <f t="shared" si="0"/>
        <v>1160000</v>
      </c>
      <c r="G12" s="64"/>
    </row>
    <row r="13" spans="1:10" ht="105.75" x14ac:dyDescent="0.5">
      <c r="A13" s="10">
        <f>+A12+1</f>
        <v>11</v>
      </c>
      <c r="B13" s="20" t="s">
        <v>134</v>
      </c>
      <c r="C13" s="20" t="s">
        <v>143</v>
      </c>
      <c r="D13" s="10">
        <v>400</v>
      </c>
      <c r="E13" s="72">
        <v>3900</v>
      </c>
      <c r="F13" s="79">
        <f t="shared" si="0"/>
        <v>1560000</v>
      </c>
      <c r="G13" s="64"/>
    </row>
    <row r="14" spans="1:10" x14ac:dyDescent="0.5">
      <c r="A14" s="95" t="s">
        <v>3</v>
      </c>
      <c r="B14" s="96"/>
      <c r="C14" s="96"/>
      <c r="D14" s="96"/>
      <c r="E14" s="97"/>
      <c r="F14" s="80">
        <f>SUM(F3:F13)</f>
        <v>23080000</v>
      </c>
      <c r="G14" s="64"/>
      <c r="I14" s="57"/>
      <c r="J14" s="57"/>
    </row>
  </sheetData>
  <mergeCells count="2">
    <mergeCell ref="A1:F1"/>
    <mergeCell ref="A14:E14"/>
  </mergeCells>
  <phoneticPr fontId="1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89245-60BC-1946-BC1C-24603501E319}">
  <dimension ref="A1:F9"/>
  <sheetViews>
    <sheetView topLeftCell="A7" zoomScale="70" zoomScaleNormal="70" workbookViewId="0">
      <selection activeCell="A6" sqref="A6"/>
    </sheetView>
  </sheetViews>
  <sheetFormatPr baseColWidth="10" defaultRowHeight="15.75" x14ac:dyDescent="0.5"/>
  <cols>
    <col min="1" max="1" width="10.8125" style="19"/>
    <col min="2" max="2" width="36.6875" style="20" customWidth="1"/>
    <col min="3" max="3" width="13.5" style="19" customWidth="1"/>
    <col min="4" max="4" width="14.6875" style="21" customWidth="1"/>
    <col min="5" max="5" width="16.8125" style="19" customWidth="1"/>
    <col min="6" max="6" width="11.5" bestFit="1" customWidth="1"/>
  </cols>
  <sheetData>
    <row r="1" spans="1:6" x14ac:dyDescent="0.5">
      <c r="A1" s="90" t="s">
        <v>112</v>
      </c>
      <c r="B1" s="90"/>
      <c r="C1" s="90"/>
      <c r="D1" s="90"/>
      <c r="E1" s="90"/>
    </row>
    <row r="2" spans="1:6" x14ac:dyDescent="0.5">
      <c r="A2" s="58" t="s">
        <v>5</v>
      </c>
      <c r="B2" s="4" t="s">
        <v>9</v>
      </c>
      <c r="C2" s="55" t="s">
        <v>10</v>
      </c>
      <c r="D2" s="56" t="s">
        <v>11</v>
      </c>
      <c r="E2" s="56" t="s">
        <v>3</v>
      </c>
    </row>
    <row r="3" spans="1:6" ht="195" x14ac:dyDescent="0.5">
      <c r="A3" s="7">
        <v>1</v>
      </c>
      <c r="B3" s="60" t="s">
        <v>106</v>
      </c>
      <c r="C3" s="7">
        <v>24</v>
      </c>
      <c r="D3" s="8">
        <v>580000</v>
      </c>
      <c r="E3" s="9">
        <f>D3*C3</f>
        <v>13920000</v>
      </c>
    </row>
    <row r="4" spans="1:6" ht="90" x14ac:dyDescent="0.5">
      <c r="A4" s="7">
        <v>2</v>
      </c>
      <c r="B4" s="61" t="s">
        <v>107</v>
      </c>
      <c r="C4" s="7">
        <v>20</v>
      </c>
      <c r="D4" s="8">
        <v>180000</v>
      </c>
      <c r="E4" s="9">
        <f t="shared" ref="E4:E8" si="0">D4*C4</f>
        <v>3600000</v>
      </c>
    </row>
    <row r="5" spans="1:6" ht="105" x14ac:dyDescent="0.5">
      <c r="A5" s="7">
        <v>3</v>
      </c>
      <c r="B5" s="62" t="s">
        <v>108</v>
      </c>
      <c r="C5" s="7">
        <v>40</v>
      </c>
      <c r="D5" s="8">
        <v>44000</v>
      </c>
      <c r="E5" s="9">
        <f t="shared" si="0"/>
        <v>1760000</v>
      </c>
    </row>
    <row r="6" spans="1:6" ht="180.75" x14ac:dyDescent="0.5">
      <c r="A6" s="7">
        <v>4</v>
      </c>
      <c r="B6" s="10" t="s">
        <v>109</v>
      </c>
      <c r="C6" s="7">
        <v>20</v>
      </c>
      <c r="D6" s="8">
        <v>57000</v>
      </c>
      <c r="E6" s="9">
        <f t="shared" si="0"/>
        <v>1140000</v>
      </c>
    </row>
    <row r="7" spans="1:6" ht="75.75" x14ac:dyDescent="0.5">
      <c r="A7" s="7">
        <v>5</v>
      </c>
      <c r="B7" s="10" t="s">
        <v>110</v>
      </c>
      <c r="C7" s="7">
        <v>14</v>
      </c>
      <c r="D7" s="8">
        <v>90000</v>
      </c>
      <c r="E7" s="9">
        <f t="shared" si="0"/>
        <v>1260000</v>
      </c>
    </row>
    <row r="8" spans="1:6" ht="75.75" x14ac:dyDescent="0.5">
      <c r="A8" s="7">
        <v>6</v>
      </c>
      <c r="B8" s="10" t="s">
        <v>111</v>
      </c>
      <c r="C8" s="7">
        <v>16</v>
      </c>
      <c r="D8" s="8">
        <v>400000</v>
      </c>
      <c r="E8" s="9">
        <f t="shared" si="0"/>
        <v>6400000</v>
      </c>
    </row>
    <row r="9" spans="1:6" s="1" customFormat="1" x14ac:dyDescent="0.5">
      <c r="A9" s="84" t="s">
        <v>41</v>
      </c>
      <c r="B9" s="84"/>
      <c r="C9" s="84"/>
      <c r="D9" s="84"/>
      <c r="E9" s="11">
        <f>SUM(E3:E8)</f>
        <v>28080000</v>
      </c>
      <c r="F9" s="67"/>
    </row>
  </sheetData>
  <mergeCells count="2">
    <mergeCell ref="A9:D9"/>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CONSOLIDADO</vt:lpstr>
      <vt:lpstr>PERSONAL</vt:lpstr>
      <vt:lpstr>NUEVO COMIENZO</vt:lpstr>
      <vt:lpstr>ADULTO MAYOR</vt:lpstr>
      <vt:lpstr>ACTIVIDADES LUDICAS</vt:lpstr>
      <vt:lpstr>INSUMOS</vt:lpstr>
      <vt:lpstr>ENCUENTRO DE SABERES</vt:lpstr>
      <vt:lpstr>ENTREGA ANCHETAS DE DICIEMBRE</vt:lpstr>
      <vt:lpstr>AYUDAS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Municipio de Sandoná</dc:creator>
  <cp:lastModifiedBy>Equipo asesor</cp:lastModifiedBy>
  <dcterms:created xsi:type="dcterms:W3CDTF">2022-06-27T19:36:50Z</dcterms:created>
  <dcterms:modified xsi:type="dcterms:W3CDTF">2022-08-25T00:02:48Z</dcterms:modified>
</cp:coreProperties>
</file>