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187156\Desktop\ROCERIA NEIVA\PUBLICACION 29 AGO 2021\"/>
    </mc:Choice>
  </mc:AlternateContent>
  <xr:revisionPtr revIDLastSave="0" documentId="13_ncr:1_{C98A3B7C-2241-4B7E-81D2-E0F7602E992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esupuesto Oficial" sheetId="5" r:id="rId1"/>
    <sheet name="Propuesta Económica" sheetId="6" r:id="rId2"/>
  </sheets>
  <definedNames>
    <definedName name="_xlnm.Print_Area" localSheetId="0">'Presupuesto Oficial'!$A$1:$K$30</definedName>
    <definedName name="_xlnm.Print_Area" localSheetId="1">'Propuesta Económica'!$A$1:$I$32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7" i="5" l="1"/>
  <c r="K20" i="5" s="1"/>
  <c r="K10" i="5"/>
  <c r="K11" i="5"/>
  <c r="K12" i="5"/>
  <c r="K13" i="5"/>
  <c r="K14" i="5"/>
  <c r="M21" i="5" l="1"/>
  <c r="M22" i="5" s="1"/>
  <c r="K27" i="5" l="1"/>
</calcChain>
</file>

<file path=xl/sharedStrings.xml><?xml version="1.0" encoding="utf-8"?>
<sst xmlns="http://schemas.openxmlformats.org/spreadsheetml/2006/main" count="84" uniqueCount="50">
  <si>
    <t>FORMULARIO 1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</si>
  <si>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</si>
  <si>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</si>
  <si>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</si>
  <si>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</si>
  <si>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</si>
  <si>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</si>
  <si>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</si>
  <si>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 DE REFERENCIA DE LA ENTIDAD</t>
  </si>
  <si>
    <t>VALOR UNTARIO OFRECIDO SIN AIU OFRECIDO</t>
  </si>
  <si>
    <t>VALOR UNITARIO OFRECIDO + AIU OFRECIDO</t>
  </si>
  <si>
    <t xml:space="preserve">VALOR TOTAL                                </t>
  </si>
  <si>
    <t>GENERAL</t>
  </si>
  <si>
    <t>PARTICULAR</t>
  </si>
  <si>
    <t xml:space="preserve">SUBTOTAL OBRAS </t>
  </si>
  <si>
    <t>SUBTOTAL OBRAS (INCLUYE IVA)</t>
  </si>
  <si>
    <t>VALOR TOTAL</t>
  </si>
  <si>
    <r>
      <rPr>
        <b/>
        <sz val="10"/>
        <rFont val="Arial"/>
        <family val="2"/>
      </rPr>
      <t xml:space="preserve">NOTA 1: </t>
    </r>
    <r>
      <rPr>
        <sz val="10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</si>
  <si>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</si>
  <si>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</si>
  <si>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t>ADMINISTRACIÓN</t>
  </si>
  <si>
    <t>A=</t>
  </si>
  <si>
    <r>
      <rPr>
        <b/>
        <sz val="10"/>
        <rFont val="Arial"/>
        <family val="2"/>
      </rPr>
      <t>NOTA 3:</t>
    </r>
    <r>
      <rPr>
        <sz val="10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</si>
  <si>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</si>
  <si>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</si>
  <si>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</si>
  <si>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</si>
  <si>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</si>
  <si>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</si>
  <si>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VALOR UNITARIO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</si>
  <si>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</si>
  <si>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</si>
  <si>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</si>
  <si>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</si>
  <si>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	Firma del Proponente o de su Representante Legal</t>
  </si>
  <si>
    <t>1.1</t>
  </si>
  <si>
    <t>ROCERÍA Y LIMPIEZA MANUAL Y/O CON EQUIPO, CONTROL DE MALEZA Y CRECIMIENTO DE MATERIAL VEGETAL (INCLUYE RETIRO Y DISPOSICIÓN FINAL)</t>
  </si>
  <si>
    <t>1.2</t>
  </si>
  <si>
    <t>LIMPIEZA MANUAL DEL CERRAMIENTO (INCLUYE RETIRO Y DISPOSICIÓN FINAL)</t>
  </si>
  <si>
    <t>1.3</t>
  </si>
  <si>
    <t>LIMPIEZA DE CANALES (INCLUYE RETIRO Y DISPOSICIÓN FINAL)</t>
  </si>
  <si>
    <t>HA</t>
  </si>
  <si>
    <t>ML</t>
  </si>
  <si>
    <t>BOLSA DE MONTO AGOTABLE PARA REPARACIONES, INSTALACIONES Y ATENCIÓN ANTE CUALQUIER EVENTUALIDAD SURGIDA EN EL AEROPUERTO.</t>
  </si>
  <si>
    <t>VALOR TOTAL PROYECTO</t>
  </si>
  <si>
    <t>SUBTOTAL OBRAS</t>
  </si>
  <si>
    <r>
      <rPr>
        <b/>
        <sz val="10"/>
        <rFont val="Arial"/>
        <family val="2"/>
      </rPr>
      <t>NOTA 2:</t>
    </r>
    <r>
      <rPr>
        <sz val="10"/>
        <rFont val="Arial"/>
        <family val="2"/>
      </rPr>
      <t xml:space="preserve"> Cuando la fracción decimal del peso sea  igual o superior a 5 se aproximará por exceso al número entero siguiente del peso y cuando la fracción decimal del peso sea inferior a 5 se aproximará por defecto al número entero del peso. </t>
    </r>
  </si>
  <si>
    <t>BMA</t>
  </si>
  <si>
    <t>PROPUESTA ECONOMICA</t>
  </si>
  <si>
    <t>REALIZAR EL MANTENIMIENTO DE FRANJAS DE SEGURIDAD, ZONAS VERDES Y LADO TIERRA DEL AEROPUERTO BENITO SALAS DE NEIVA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</si>
</sst>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$&quot;\ * #,##0.00_-;\-&quot;$&quot;\ * #,##0.00_-;_-&quot;$&quot;\ * &quot;-&quot;??_-;_-@_-"/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.00_);\(&quot;$&quot;\ #,##0.00\)"/>
    <numFmt numFmtId="167" formatCode="&quot;$&quot;\ #,##0.00"/>
    <numFmt numFmtId="168" formatCode="_-[$$-240A]* #,##0.00_-;\-[$$-240A]* #,##0.00_-;_-[$$-240A]* &quot;-&quot;??_-;_-@_-"/>
    <numFmt numFmtId="169" formatCode="_-[$$-240A]\ * #,##0.00_ ;_-[$$-240A]\ * \-#,##0.00\ ;_-[$$-240A]\ * &quot;-&quot;??_ ;_-@_ "/>
    <numFmt numFmtId="170" formatCode="_-* #,##0.00\ &quot;Pts&quot;_-;\-* #,##0.00\ &quot;Pts&quot;_-;_-* &quot;-&quot;??\ &quot;Pts&quot;_-;_-@_-"/>
    <numFmt numFmtId="171" formatCode="_([$$-240A]\ * #,##0.00_);_([$$-240A]\ * \(#,##0.00\);_([$$-240A]\ * &quot;-&quot;??_);_(@_)"/>
    <numFmt numFmtId="172" formatCode="0.0%"/>
    <numFmt numFmtId="173" formatCode="0#.00\ \L\t"/>
    <numFmt numFmtId="174" formatCode="_-[$$-240A]\ * #,##0.00_-;\-[$$-240A]\ * #,##0.00_-;_-[$$-240A]\ * &quot;-&quot;??_-;_-@_-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4">
    <xf numFmtId="0" fontId="0" fillId="0" borderId="0"/>
    <xf numFmtId="0" fontId="1" fillId="0" borderId="0"/>
    <xf numFmtId="0" fontId="1" fillId="0" borderId="0"/>
    <xf numFmtId="9" fontId="4" fillId="0" borderId="0" applyFont="0" applyFill="0" applyBorder="0" applyAlignment="0" applyProtection="0"/>
    <xf numFmtId="0" fontId="4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0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204">
    <xf numFmtId="0" fontId="0" fillId="0" borderId="0" xfId="0"/>
    <xf numFmtId="0" fontId="3" fillId="0" borderId="0" xfId="0" applyFont="1"/>
    <xf numFmtId="0" fontId="5" fillId="0" borderId="12" xfId="5" applyFont="1" applyBorder="1" applyAlignment="1">
      <alignment horizontal="center" vertical="center" wrapText="1"/>
    </xf>
    <xf numFmtId="167" fontId="5" fillId="0" borderId="19" xfId="6" applyNumberFormat="1" applyFont="1" applyBorder="1" applyAlignment="1">
      <alignment horizontal="right" vertical="center"/>
    </xf>
    <xf numFmtId="49" fontId="5" fillId="0" borderId="0" xfId="9" applyNumberFormat="1" applyFont="1" applyAlignment="1">
      <alignment horizontal="right" vertical="center"/>
    </xf>
    <xf numFmtId="169" fontId="5" fillId="0" borderId="0" xfId="9" applyNumberFormat="1" applyFont="1" applyAlignment="1">
      <alignment vertical="center"/>
    </xf>
    <xf numFmtId="0" fontId="6" fillId="0" borderId="0" xfId="10" applyFont="1"/>
    <xf numFmtId="0" fontId="6" fillId="0" borderId="0" xfId="10" applyFont="1" applyAlignment="1">
      <alignment horizontal="center"/>
    </xf>
    <xf numFmtId="0" fontId="6" fillId="0" borderId="0" xfId="5" applyFont="1" applyAlignment="1">
      <alignment horizontal="center" vertical="center"/>
    </xf>
    <xf numFmtId="9" fontId="6" fillId="0" borderId="3" xfId="11" applyNumberFormat="1" applyFont="1" applyBorder="1" applyAlignment="1">
      <alignment horizontal="center" vertical="center"/>
    </xf>
    <xf numFmtId="171" fontId="6" fillId="0" borderId="3" xfId="11" applyNumberFormat="1" applyFont="1" applyBorder="1" applyAlignment="1">
      <alignment vertical="center"/>
    </xf>
    <xf numFmtId="171" fontId="5" fillId="0" borderId="20" xfId="11" applyNumberFormat="1" applyFont="1" applyBorder="1" applyAlignment="1">
      <alignment vertical="center"/>
    </xf>
    <xf numFmtId="0" fontId="6" fillId="0" borderId="25" xfId="10" applyFont="1" applyBorder="1" applyAlignment="1">
      <alignment horizontal="left" vertical="center" wrapText="1"/>
    </xf>
    <xf numFmtId="0" fontId="6" fillId="0" borderId="4" xfId="10" applyFont="1" applyBorder="1" applyAlignment="1">
      <alignment horizontal="right" vertical="center"/>
    </xf>
    <xf numFmtId="2" fontId="6" fillId="0" borderId="0" xfId="10" applyNumberFormat="1" applyFont="1"/>
    <xf numFmtId="171" fontId="6" fillId="0" borderId="0" xfId="11" applyNumberFormat="1" applyFont="1"/>
    <xf numFmtId="39" fontId="5" fillId="0" borderId="0" xfId="11" applyNumberFormat="1" applyFont="1" applyAlignment="1">
      <alignment vertical="center"/>
    </xf>
    <xf numFmtId="0" fontId="5" fillId="0" borderId="23" xfId="2" applyFont="1" applyBorder="1" applyAlignment="1">
      <alignment vertical="center"/>
    </xf>
    <xf numFmtId="0" fontId="2" fillId="0" borderId="12" xfId="5" applyFont="1" applyBorder="1" applyAlignment="1">
      <alignment horizontal="center" vertical="center" wrapText="1"/>
    </xf>
    <xf numFmtId="0" fontId="1" fillId="0" borderId="1" xfId="5" applyBorder="1" applyAlignment="1">
      <alignment horizontal="center" vertical="center"/>
    </xf>
    <xf numFmtId="0" fontId="1" fillId="0" borderId="1" xfId="5" applyBorder="1" applyAlignment="1">
      <alignment horizontal="left" vertical="center" wrapText="1"/>
    </xf>
    <xf numFmtId="4" fontId="1" fillId="0" borderId="1" xfId="6" applyNumberFormat="1" applyFont="1" applyBorder="1" applyAlignment="1">
      <alignment vertical="center" wrapText="1"/>
    </xf>
    <xf numFmtId="166" fontId="1" fillId="0" borderId="1" xfId="7" applyNumberFormat="1" applyFont="1" applyBorder="1" applyAlignment="1">
      <alignment horizontal="right" vertical="center" wrapText="1"/>
    </xf>
    <xf numFmtId="166" fontId="1" fillId="0" borderId="20" xfId="7" applyNumberFormat="1" applyFont="1" applyBorder="1" applyAlignment="1">
      <alignment horizontal="right" vertical="center" wrapText="1"/>
    </xf>
    <xf numFmtId="0" fontId="1" fillId="0" borderId="1" xfId="2" applyBorder="1" applyAlignment="1">
      <alignment horizontal="center" vertical="center"/>
    </xf>
    <xf numFmtId="0" fontId="1" fillId="0" borderId="1" xfId="2" applyBorder="1" applyAlignment="1">
      <alignment horizontal="left" vertical="center" wrapText="1"/>
    </xf>
    <xf numFmtId="0" fontId="1" fillId="0" borderId="0" xfId="10"/>
    <xf numFmtId="0" fontId="1" fillId="0" borderId="0" xfId="10" applyAlignment="1">
      <alignment horizontal="center"/>
    </xf>
    <xf numFmtId="172" fontId="1" fillId="0" borderId="3" xfId="11" applyNumberFormat="1" applyFont="1" applyBorder="1" applyAlignment="1">
      <alignment horizontal="center" vertical="center"/>
    </xf>
    <xf numFmtId="0" fontId="2" fillId="0" borderId="3" xfId="10" applyFont="1" applyBorder="1" applyAlignment="1">
      <alignment vertical="center"/>
    </xf>
    <xf numFmtId="0" fontId="2" fillId="0" borderId="4" xfId="10" applyFont="1" applyBorder="1" applyAlignment="1">
      <alignment horizontal="right" vertical="center"/>
    </xf>
    <xf numFmtId="0" fontId="1" fillId="0" borderId="0" xfId="5" applyAlignment="1">
      <alignment horizontal="center" vertical="center"/>
    </xf>
    <xf numFmtId="9" fontId="1" fillId="0" borderId="3" xfId="11" applyNumberFormat="1" applyFont="1" applyBorder="1" applyAlignment="1">
      <alignment horizontal="center" vertical="center"/>
    </xf>
    <xf numFmtId="171" fontId="1" fillId="0" borderId="3" xfId="11" applyNumberFormat="1" applyFont="1" applyBorder="1" applyAlignment="1">
      <alignment vertical="center"/>
    </xf>
    <xf numFmtId="0" fontId="1" fillId="0" borderId="4" xfId="10" applyBorder="1" applyAlignment="1">
      <alignment vertical="center"/>
    </xf>
    <xf numFmtId="0" fontId="1" fillId="0" borderId="0" xfId="10" applyAlignment="1">
      <alignment horizontal="center" vertical="center" wrapText="1"/>
    </xf>
    <xf numFmtId="2" fontId="1" fillId="0" borderId="0" xfId="10" applyNumberFormat="1"/>
    <xf numFmtId="171" fontId="1" fillId="0" borderId="0" xfId="11" applyNumberFormat="1" applyFont="1"/>
    <xf numFmtId="39" fontId="2" fillId="0" borderId="0" xfId="11" applyNumberFormat="1" applyFont="1" applyAlignment="1">
      <alignment vertical="center"/>
    </xf>
    <xf numFmtId="0" fontId="2" fillId="0" borderId="23" xfId="2" applyFont="1" applyBorder="1" applyAlignment="1">
      <alignment vertical="center"/>
    </xf>
    <xf numFmtId="0" fontId="2" fillId="0" borderId="0" xfId="4" applyFont="1" applyAlignment="1">
      <alignment horizontal="center"/>
    </xf>
    <xf numFmtId="168" fontId="5" fillId="3" borderId="16" xfId="8" applyNumberFormat="1" applyFont="1" applyFill="1" applyBorder="1" applyAlignment="1">
      <alignment vertical="center"/>
    </xf>
    <xf numFmtId="0" fontId="5" fillId="0" borderId="25" xfId="10" applyFont="1" applyBorder="1" applyAlignment="1">
      <alignment horizontal="left" vertical="center" wrapText="1"/>
    </xf>
    <xf numFmtId="0" fontId="6" fillId="4" borderId="0" xfId="4" applyFont="1" applyFill="1" applyAlignment="1">
      <alignment horizontal="center" vertical="center" wrapText="1"/>
    </xf>
    <xf numFmtId="0" fontId="2" fillId="0" borderId="0" xfId="2" applyFont="1" applyAlignment="1">
      <alignment vertical="center"/>
    </xf>
    <xf numFmtId="166" fontId="1" fillId="0" borderId="0" xfId="7" applyNumberFormat="1" applyFont="1" applyFill="1" applyBorder="1" applyAlignment="1">
      <alignment horizontal="right" vertical="center" wrapText="1"/>
    </xf>
    <xf numFmtId="167" fontId="2" fillId="0" borderId="0" xfId="6" applyNumberFormat="1" applyFont="1" applyFill="1" applyBorder="1" applyAlignment="1">
      <alignment horizontal="right" vertical="center"/>
    </xf>
    <xf numFmtId="168" fontId="2" fillId="0" borderId="0" xfId="2" applyNumberFormat="1" applyFont="1" applyAlignment="1">
      <alignment vertical="center"/>
    </xf>
    <xf numFmtId="49" fontId="2" fillId="0" borderId="0" xfId="9" applyNumberFormat="1" applyFont="1" applyAlignment="1">
      <alignment horizontal="right" vertical="center"/>
    </xf>
    <xf numFmtId="169" fontId="2" fillId="0" borderId="0" xfId="9" applyNumberFormat="1" applyFont="1" applyAlignment="1">
      <alignment vertical="center"/>
    </xf>
    <xf numFmtId="171" fontId="1" fillId="0" borderId="0" xfId="11" applyNumberFormat="1" applyFont="1" applyFill="1" applyBorder="1" applyAlignment="1">
      <alignment vertical="center"/>
    </xf>
    <xf numFmtId="0" fontId="2" fillId="0" borderId="0" xfId="10" applyFont="1" applyAlignment="1">
      <alignment horizontal="right" vertical="center"/>
    </xf>
    <xf numFmtId="0" fontId="1" fillId="0" borderId="0" xfId="10" applyAlignment="1">
      <alignment vertical="center"/>
    </xf>
    <xf numFmtId="171" fontId="2" fillId="0" borderId="0" xfId="11" applyNumberFormat="1" applyFont="1" applyFill="1" applyBorder="1" applyAlignment="1">
      <alignment vertical="center"/>
    </xf>
    <xf numFmtId="0" fontId="1" fillId="0" borderId="0" xfId="10" applyAlignment="1">
      <alignment horizontal="right" vertical="center"/>
    </xf>
    <xf numFmtId="171" fontId="1" fillId="0" borderId="0" xfId="11" applyNumberFormat="1" applyFont="1" applyFill="1" applyBorder="1"/>
    <xf numFmtId="39" fontId="2" fillId="0" borderId="0" xfId="11" applyNumberFormat="1" applyFont="1" applyFill="1" applyBorder="1" applyAlignment="1">
      <alignment vertical="center"/>
    </xf>
    <xf numFmtId="169" fontId="2" fillId="0" borderId="0" xfId="12" applyNumberFormat="1" applyFont="1" applyFill="1" applyBorder="1" applyAlignment="1">
      <alignment horizontal="center" vertical="center"/>
    </xf>
    <xf numFmtId="9" fontId="1" fillId="0" borderId="0" xfId="3" applyFont="1" applyFill="1" applyBorder="1" applyAlignment="1">
      <alignment horizontal="center" vertical="center" wrapText="1"/>
    </xf>
    <xf numFmtId="3" fontId="2" fillId="0" borderId="0" xfId="4" applyNumberFormat="1" applyFont="1" applyAlignment="1">
      <alignment vertical="center" wrapText="1"/>
    </xf>
    <xf numFmtId="0" fontId="2" fillId="0" borderId="0" xfId="4" applyFont="1"/>
    <xf numFmtId="0" fontId="1" fillId="0" borderId="0" xfId="2" applyAlignment="1">
      <alignment vertical="center"/>
    </xf>
    <xf numFmtId="4" fontId="2" fillId="0" borderId="0" xfId="2" applyNumberFormat="1" applyFont="1" applyAlignment="1">
      <alignment vertical="center" wrapText="1"/>
    </xf>
    <xf numFmtId="0" fontId="1" fillId="0" borderId="0" xfId="4" applyFont="1" applyAlignment="1">
      <alignment vertical="top" wrapText="1"/>
    </xf>
    <xf numFmtId="0" fontId="3" fillId="0" borderId="0" xfId="0" applyFont="1" applyAlignment="1">
      <alignment vertical="top"/>
    </xf>
    <xf numFmtId="0" fontId="1" fillId="0" borderId="2" xfId="10" applyBorder="1" applyAlignment="1">
      <alignment horizontal="left" vertical="center"/>
    </xf>
    <xf numFmtId="171" fontId="1" fillId="0" borderId="1" xfId="11" applyNumberFormat="1" applyFont="1" applyBorder="1" applyAlignment="1">
      <alignment vertical="center"/>
    </xf>
    <xf numFmtId="9" fontId="3" fillId="0" borderId="0" xfId="0" applyNumberFormat="1" applyFont="1"/>
    <xf numFmtId="44" fontId="3" fillId="0" borderId="0" xfId="13" applyFont="1"/>
    <xf numFmtId="44" fontId="3" fillId="0" borderId="0" xfId="0" applyNumberFormat="1" applyFont="1"/>
    <xf numFmtId="169" fontId="2" fillId="5" borderId="1" xfId="12" applyNumberFormat="1" applyFont="1" applyFill="1" applyBorder="1" applyAlignment="1">
      <alignment horizontal="center" vertical="center"/>
    </xf>
    <xf numFmtId="169" fontId="2" fillId="5" borderId="17" xfId="12" applyNumberFormat="1" applyFont="1" applyFill="1" applyBorder="1" applyAlignment="1">
      <alignment horizontal="center" vertical="center"/>
    </xf>
    <xf numFmtId="174" fontId="3" fillId="0" borderId="0" xfId="0" applyNumberFormat="1" applyFont="1"/>
    <xf numFmtId="0" fontId="5" fillId="3" borderId="41" xfId="8" applyFont="1" applyFill="1" applyBorder="1" applyAlignment="1">
      <alignment vertical="center"/>
    </xf>
    <xf numFmtId="0" fontId="5" fillId="3" borderId="37" xfId="8" applyFont="1" applyFill="1" applyBorder="1" applyAlignment="1">
      <alignment vertical="center"/>
    </xf>
    <xf numFmtId="0" fontId="5" fillId="3" borderId="38" xfId="8" applyFont="1" applyFill="1" applyBorder="1" applyAlignment="1">
      <alignment vertical="center"/>
    </xf>
    <xf numFmtId="0" fontId="2" fillId="3" borderId="41" xfId="2" applyFont="1" applyFill="1" applyBorder="1" applyAlignment="1">
      <alignment vertical="center"/>
    </xf>
    <xf numFmtId="0" fontId="2" fillId="3" borderId="37" xfId="2" applyFont="1" applyFill="1" applyBorder="1" applyAlignment="1">
      <alignment vertical="center"/>
    </xf>
    <xf numFmtId="0" fontId="2" fillId="3" borderId="38" xfId="2" applyFont="1" applyFill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9" xfId="5" applyBorder="1" applyAlignment="1">
      <alignment horizontal="center" vertical="center"/>
    </xf>
    <xf numFmtId="0" fontId="1" fillId="0" borderId="9" xfId="2" applyBorder="1" applyAlignment="1">
      <alignment horizontal="center" vertical="center"/>
    </xf>
    <xf numFmtId="0" fontId="1" fillId="0" borderId="9" xfId="5" applyBorder="1" applyAlignment="1">
      <alignment horizontal="left" vertical="center" wrapText="1"/>
    </xf>
    <xf numFmtId="4" fontId="1" fillId="0" borderId="9" xfId="6" applyNumberFormat="1" applyFont="1" applyBorder="1" applyAlignment="1">
      <alignment vertical="center" wrapText="1"/>
    </xf>
    <xf numFmtId="166" fontId="1" fillId="0" borderId="9" xfId="7" applyNumberFormat="1" applyFont="1" applyBorder="1" applyAlignment="1">
      <alignment horizontal="right" vertical="center" wrapText="1"/>
    </xf>
    <xf numFmtId="166" fontId="1" fillId="0" borderId="10" xfId="7" applyNumberFormat="1" applyFont="1" applyBorder="1" applyAlignment="1">
      <alignment horizontal="right" vertical="center" wrapText="1"/>
    </xf>
    <xf numFmtId="0" fontId="1" fillId="0" borderId="21" xfId="2" applyBorder="1" applyAlignment="1">
      <alignment horizontal="center" vertical="center"/>
    </xf>
    <xf numFmtId="0" fontId="1" fillId="0" borderId="11" xfId="2" applyBorder="1" applyAlignment="1">
      <alignment horizontal="center" vertical="center"/>
    </xf>
    <xf numFmtId="0" fontId="1" fillId="0" borderId="12" xfId="2" applyBorder="1" applyAlignment="1">
      <alignment horizontal="center" vertical="center"/>
    </xf>
    <xf numFmtId="0" fontId="1" fillId="0" borderId="12" xfId="2" applyBorder="1" applyAlignment="1">
      <alignment horizontal="left" vertical="center" wrapText="1"/>
    </xf>
    <xf numFmtId="4" fontId="1" fillId="0" borderId="12" xfId="6" applyNumberFormat="1" applyFont="1" applyBorder="1" applyAlignment="1">
      <alignment vertical="center" wrapText="1"/>
    </xf>
    <xf numFmtId="166" fontId="1" fillId="0" borderId="12" xfId="7" applyNumberFormat="1" applyFont="1" applyBorder="1" applyAlignment="1">
      <alignment horizontal="right" vertical="center" wrapText="1"/>
    </xf>
    <xf numFmtId="166" fontId="1" fillId="0" borderId="13" xfId="7" applyNumberFormat="1" applyFont="1" applyBorder="1" applyAlignment="1">
      <alignment horizontal="right" vertical="center" wrapText="1"/>
    </xf>
    <xf numFmtId="0" fontId="1" fillId="0" borderId="1" xfId="8" applyBorder="1" applyAlignment="1">
      <alignment horizontal="center" vertical="center"/>
    </xf>
    <xf numFmtId="171" fontId="6" fillId="0" borderId="17" xfId="11" applyNumberFormat="1" applyFont="1" applyBorder="1" applyAlignment="1">
      <alignment vertical="center"/>
    </xf>
    <xf numFmtId="171" fontId="5" fillId="0" borderId="43" xfId="11" applyNumberFormat="1" applyFont="1" applyBorder="1" applyAlignment="1">
      <alignment vertical="center"/>
    </xf>
    <xf numFmtId="169" fontId="5" fillId="5" borderId="1" xfId="12" applyNumberFormat="1" applyFont="1" applyFill="1" applyBorder="1" applyAlignment="1">
      <alignment horizontal="center" vertical="center"/>
    </xf>
    <xf numFmtId="0" fontId="1" fillId="0" borderId="8" xfId="8" applyBorder="1" applyAlignment="1">
      <alignment horizontal="center" vertical="center"/>
    </xf>
    <xf numFmtId="0" fontId="1" fillId="0" borderId="9" xfId="8" applyBorder="1" applyAlignment="1">
      <alignment horizontal="center" vertical="center"/>
    </xf>
    <xf numFmtId="0" fontId="1" fillId="0" borderId="9" xfId="8" applyBorder="1" applyAlignment="1">
      <alignment horizontal="left" vertical="center" wrapText="1"/>
    </xf>
    <xf numFmtId="0" fontId="1" fillId="0" borderId="21" xfId="8" applyBorder="1" applyAlignment="1">
      <alignment horizontal="center" vertical="center"/>
    </xf>
    <xf numFmtId="0" fontId="1" fillId="0" borderId="11" xfId="8" applyBorder="1" applyAlignment="1">
      <alignment horizontal="center" vertical="center"/>
    </xf>
    <xf numFmtId="0" fontId="1" fillId="0" borderId="12" xfId="8" applyBorder="1" applyAlignment="1">
      <alignment horizontal="center" vertical="center"/>
    </xf>
    <xf numFmtId="9" fontId="6" fillId="4" borderId="20" xfId="3" applyFont="1" applyFill="1" applyBorder="1" applyAlignment="1">
      <alignment horizontal="center" vertical="center" wrapText="1"/>
    </xf>
    <xf numFmtId="169" fontId="5" fillId="5" borderId="17" xfId="12" applyNumberFormat="1" applyFont="1" applyFill="1" applyBorder="1" applyAlignment="1">
      <alignment horizontal="center" vertical="center"/>
    </xf>
    <xf numFmtId="44" fontId="6" fillId="0" borderId="9" xfId="13" applyFont="1" applyBorder="1" applyAlignment="1">
      <alignment horizontal="right" vertical="center" wrapText="1"/>
    </xf>
    <xf numFmtId="44" fontId="6" fillId="0" borderId="10" xfId="13" applyFont="1" applyBorder="1" applyAlignment="1">
      <alignment horizontal="right" vertical="center" wrapText="1"/>
    </xf>
    <xf numFmtId="44" fontId="6" fillId="0" borderId="1" xfId="13" applyFont="1" applyBorder="1" applyAlignment="1">
      <alignment horizontal="right" vertical="center" wrapText="1"/>
    </xf>
    <xf numFmtId="44" fontId="6" fillId="0" borderId="20" xfId="13" applyFont="1" applyBorder="1" applyAlignment="1">
      <alignment horizontal="right" vertical="center" wrapText="1"/>
    </xf>
    <xf numFmtId="44" fontId="1" fillId="0" borderId="12" xfId="13" applyFont="1" applyBorder="1" applyAlignment="1">
      <alignment vertical="center" wrapText="1"/>
    </xf>
    <xf numFmtId="171" fontId="1" fillId="0" borderId="30" xfId="11" applyNumberFormat="1" applyFont="1" applyBorder="1" applyAlignment="1">
      <alignment vertical="center"/>
    </xf>
    <xf numFmtId="167" fontId="2" fillId="0" borderId="43" xfId="6" applyNumberFormat="1" applyFont="1" applyBorder="1" applyAlignment="1">
      <alignment horizontal="right" vertical="center"/>
    </xf>
    <xf numFmtId="168" fontId="2" fillId="4" borderId="22" xfId="2" applyNumberFormat="1" applyFont="1" applyFill="1" applyBorder="1" applyAlignment="1">
      <alignment vertical="center"/>
    </xf>
    <xf numFmtId="0" fontId="1" fillId="0" borderId="32" xfId="10" applyBorder="1" applyAlignment="1">
      <alignment horizontal="left" vertical="center" wrapText="1"/>
    </xf>
    <xf numFmtId="9" fontId="1" fillId="0" borderId="31" xfId="11" applyNumberFormat="1" applyFont="1" applyBorder="1" applyAlignment="1">
      <alignment horizontal="center" vertical="center"/>
    </xf>
    <xf numFmtId="171" fontId="1" fillId="0" borderId="31" xfId="11" applyNumberFormat="1" applyFont="1" applyBorder="1" applyAlignment="1">
      <alignment vertical="center"/>
    </xf>
    <xf numFmtId="0" fontId="1" fillId="0" borderId="33" xfId="10" applyBorder="1" applyAlignment="1">
      <alignment horizontal="right" vertical="center"/>
    </xf>
    <xf numFmtId="171" fontId="1" fillId="0" borderId="39" xfId="11" applyNumberFormat="1" applyFont="1" applyBorder="1" applyAlignment="1">
      <alignment vertical="center"/>
    </xf>
    <xf numFmtId="171" fontId="5" fillId="0" borderId="44" xfId="11" applyNumberFormat="1" applyFont="1" applyBorder="1" applyAlignment="1">
      <alignment vertical="center"/>
    </xf>
    <xf numFmtId="9" fontId="6" fillId="2" borderId="20" xfId="3" applyFont="1" applyFill="1" applyBorder="1" applyAlignment="1">
      <alignment horizontal="center" vertical="center" wrapText="1"/>
    </xf>
    <xf numFmtId="167" fontId="3" fillId="0" borderId="0" xfId="0" applyNumberFormat="1" applyFont="1"/>
    <xf numFmtId="0" fontId="2" fillId="0" borderId="0" xfId="4" applyFont="1" applyAlignment="1">
      <alignment horizontal="center" vertical="top"/>
    </xf>
    <xf numFmtId="0" fontId="2" fillId="0" borderId="0" xfId="4" applyFont="1" applyAlignment="1">
      <alignment horizontal="center"/>
    </xf>
    <xf numFmtId="0" fontId="2" fillId="2" borderId="1" xfId="4" applyFont="1" applyFill="1" applyBorder="1" applyAlignment="1">
      <alignment horizontal="center" vertical="center" wrapText="1"/>
    </xf>
    <xf numFmtId="0" fontId="2" fillId="3" borderId="5" xfId="2" applyFont="1" applyFill="1" applyBorder="1" applyAlignment="1">
      <alignment horizontal="left" vertical="center"/>
    </xf>
    <xf numFmtId="0" fontId="2" fillId="3" borderId="6" xfId="2" applyFont="1" applyFill="1" applyBorder="1" applyAlignment="1">
      <alignment horizontal="left" vertical="center"/>
    </xf>
    <xf numFmtId="0" fontId="2" fillId="3" borderId="7" xfId="2" applyFont="1" applyFill="1" applyBorder="1" applyAlignment="1">
      <alignment horizontal="left" vertical="center"/>
    </xf>
    <xf numFmtId="4" fontId="2" fillId="4" borderId="10" xfId="2" applyNumberFormat="1" applyFont="1" applyFill="1" applyBorder="1" applyAlignment="1">
      <alignment horizontal="center" vertical="center" wrapText="1"/>
    </xf>
    <xf numFmtId="4" fontId="2" fillId="4" borderId="13" xfId="2" applyNumberFormat="1" applyFont="1" applyFill="1" applyBorder="1" applyAlignment="1">
      <alignment horizontal="center" vertical="center" wrapText="1"/>
    </xf>
    <xf numFmtId="0" fontId="1" fillId="0" borderId="24" xfId="2" applyBorder="1" applyAlignment="1">
      <alignment horizontal="center" vertical="center"/>
    </xf>
    <xf numFmtId="0" fontId="1" fillId="0" borderId="29" xfId="2" applyBorder="1" applyAlignment="1">
      <alignment horizontal="center" vertical="center"/>
    </xf>
    <xf numFmtId="0" fontId="1" fillId="5" borderId="21" xfId="4" applyFont="1" applyFill="1" applyBorder="1" applyAlignment="1">
      <alignment vertical="center" wrapText="1"/>
    </xf>
    <xf numFmtId="0" fontId="1" fillId="5" borderId="1" xfId="4" applyFont="1" applyFill="1" applyBorder="1" applyAlignment="1">
      <alignment vertical="center" wrapText="1"/>
    </xf>
    <xf numFmtId="3" fontId="2" fillId="5" borderId="30" xfId="4" applyNumberFormat="1" applyFont="1" applyFill="1" applyBorder="1" applyAlignment="1">
      <alignment horizontal="center" vertical="center" wrapText="1"/>
    </xf>
    <xf numFmtId="0" fontId="2" fillId="4" borderId="8" xfId="2" applyFont="1" applyFill="1" applyBorder="1" applyAlignment="1">
      <alignment horizontal="center" vertical="center" wrapText="1"/>
    </xf>
    <xf numFmtId="0" fontId="2" fillId="4" borderId="11" xfId="2" applyFont="1" applyFill="1" applyBorder="1" applyAlignment="1">
      <alignment horizontal="center" vertical="center" wrapText="1"/>
    </xf>
    <xf numFmtId="0" fontId="2" fillId="4" borderId="9" xfId="2" applyFont="1" applyFill="1" applyBorder="1" applyAlignment="1">
      <alignment horizontal="center" vertical="center" wrapText="1"/>
    </xf>
    <xf numFmtId="0" fontId="2" fillId="4" borderId="12" xfId="2" applyFont="1" applyFill="1" applyBorder="1" applyAlignment="1">
      <alignment horizontal="center" vertical="center" wrapText="1"/>
    </xf>
    <xf numFmtId="0" fontId="2" fillId="0" borderId="9" xfId="5" applyFont="1" applyBorder="1" applyAlignment="1">
      <alignment horizontal="center" vertical="center" wrapText="1"/>
    </xf>
    <xf numFmtId="4" fontId="2" fillId="4" borderId="9" xfId="2" applyNumberFormat="1" applyFont="1" applyFill="1" applyBorder="1" applyAlignment="1">
      <alignment horizontal="center" vertical="center" wrapText="1"/>
    </xf>
    <xf numFmtId="4" fontId="2" fillId="4" borderId="12" xfId="2" applyNumberFormat="1" applyFont="1" applyFill="1" applyBorder="1" applyAlignment="1">
      <alignment horizontal="center" vertical="center" wrapText="1"/>
    </xf>
    <xf numFmtId="0" fontId="2" fillId="0" borderId="2" xfId="10" applyFont="1" applyBorder="1" applyAlignment="1">
      <alignment horizontal="right" vertical="center"/>
    </xf>
    <xf numFmtId="0" fontId="2" fillId="0" borderId="3" xfId="10" applyFont="1" applyBorder="1" applyAlignment="1">
      <alignment horizontal="right" vertical="center"/>
    </xf>
    <xf numFmtId="0" fontId="2" fillId="0" borderId="4" xfId="10" applyFont="1" applyBorder="1" applyAlignment="1">
      <alignment horizontal="right" vertical="center"/>
    </xf>
    <xf numFmtId="0" fontId="5" fillId="0" borderId="14" xfId="10" applyFont="1" applyBorder="1" applyAlignment="1">
      <alignment horizontal="right" vertical="center"/>
    </xf>
    <xf numFmtId="0" fontId="5" fillId="0" borderId="15" xfId="10" applyFont="1" applyBorder="1" applyAlignment="1">
      <alignment horizontal="right" vertical="center"/>
    </xf>
    <xf numFmtId="0" fontId="5" fillId="0" borderId="22" xfId="10" applyFont="1" applyBorder="1" applyAlignment="1">
      <alignment horizontal="right" vertical="center"/>
    </xf>
    <xf numFmtId="0" fontId="7" fillId="6" borderId="5" xfId="2" applyFont="1" applyFill="1" applyBorder="1" applyAlignment="1">
      <alignment horizontal="right" vertical="center"/>
    </xf>
    <xf numFmtId="0" fontId="7" fillId="6" borderId="6" xfId="2" applyFont="1" applyFill="1" applyBorder="1" applyAlignment="1">
      <alignment horizontal="right" vertical="center"/>
    </xf>
    <xf numFmtId="0" fontId="1" fillId="5" borderId="40" xfId="0" applyFont="1" applyFill="1" applyBorder="1" applyAlignment="1">
      <alignment horizontal="center" vertical="center" wrapText="1"/>
    </xf>
    <xf numFmtId="0" fontId="1" fillId="5" borderId="31" xfId="0" applyFont="1" applyFill="1" applyBorder="1" applyAlignment="1">
      <alignment horizontal="center" vertical="center" wrapText="1"/>
    </xf>
    <xf numFmtId="0" fontId="1" fillId="5" borderId="33" xfId="0" applyFont="1" applyFill="1" applyBorder="1" applyAlignment="1">
      <alignment horizontal="center" vertical="center" wrapText="1"/>
    </xf>
    <xf numFmtId="0" fontId="1" fillId="5" borderId="42" xfId="0" applyFont="1" applyFill="1" applyBorder="1" applyAlignment="1">
      <alignment horizontal="center" vertical="center" wrapText="1"/>
    </xf>
    <xf numFmtId="0" fontId="1" fillId="5" borderId="35" xfId="0" applyFont="1" applyFill="1" applyBorder="1" applyAlignment="1">
      <alignment horizontal="center" vertical="center" wrapText="1"/>
    </xf>
    <xf numFmtId="0" fontId="1" fillId="5" borderId="36" xfId="0" applyFont="1" applyFill="1" applyBorder="1" applyAlignment="1">
      <alignment horizontal="center" vertical="center" wrapText="1"/>
    </xf>
    <xf numFmtId="3" fontId="2" fillId="5" borderId="2" xfId="4" applyNumberFormat="1" applyFont="1" applyFill="1" applyBorder="1" applyAlignment="1">
      <alignment horizontal="center" vertical="center"/>
    </xf>
    <xf numFmtId="3" fontId="2" fillId="5" borderId="3" xfId="4" applyNumberFormat="1" applyFont="1" applyFill="1" applyBorder="1" applyAlignment="1">
      <alignment horizontal="center" vertical="center"/>
    </xf>
    <xf numFmtId="3" fontId="2" fillId="5" borderId="4" xfId="4" applyNumberFormat="1" applyFont="1" applyFill="1" applyBorder="1" applyAlignment="1">
      <alignment horizontal="center" vertical="center"/>
    </xf>
    <xf numFmtId="0" fontId="6" fillId="5" borderId="21" xfId="4" applyFont="1" applyFill="1" applyBorder="1" applyAlignment="1">
      <alignment vertical="center" wrapText="1"/>
    </xf>
    <xf numFmtId="0" fontId="6" fillId="5" borderId="1" xfId="4" applyFont="1" applyFill="1" applyBorder="1" applyAlignment="1">
      <alignment vertical="center" wrapText="1"/>
    </xf>
    <xf numFmtId="0" fontId="5" fillId="2" borderId="32" xfId="4" applyFont="1" applyFill="1" applyBorder="1" applyAlignment="1">
      <alignment horizontal="center" vertical="center" wrapText="1"/>
    </xf>
    <xf numFmtId="0" fontId="5" fillId="2" borderId="31" xfId="4" applyFont="1" applyFill="1" applyBorder="1" applyAlignment="1">
      <alignment horizontal="center" vertical="center" wrapText="1"/>
    </xf>
    <xf numFmtId="0" fontId="5" fillId="2" borderId="33" xfId="4" applyFont="1" applyFill="1" applyBorder="1" applyAlignment="1">
      <alignment horizontal="center" vertical="center" wrapText="1"/>
    </xf>
    <xf numFmtId="0" fontId="5" fillId="2" borderId="34" xfId="4" applyFont="1" applyFill="1" applyBorder="1" applyAlignment="1">
      <alignment horizontal="center" vertical="center" wrapText="1"/>
    </xf>
    <xf numFmtId="0" fontId="5" fillId="2" borderId="35" xfId="4" applyFont="1" applyFill="1" applyBorder="1" applyAlignment="1">
      <alignment horizontal="center" vertical="center" wrapText="1"/>
    </xf>
    <xf numFmtId="0" fontId="5" fillId="2" borderId="36" xfId="4" applyFont="1" applyFill="1" applyBorder="1" applyAlignment="1">
      <alignment horizontal="center" vertical="center" wrapText="1"/>
    </xf>
    <xf numFmtId="0" fontId="5" fillId="3" borderId="5" xfId="8" applyFont="1" applyFill="1" applyBorder="1" applyAlignment="1">
      <alignment horizontal="left" vertical="center"/>
    </xf>
    <xf numFmtId="0" fontId="5" fillId="3" borderId="6" xfId="8" applyFont="1" applyFill="1" applyBorder="1" applyAlignment="1">
      <alignment horizontal="left" vertical="center"/>
    </xf>
    <xf numFmtId="0" fontId="5" fillId="3" borderId="7" xfId="8" applyFont="1" applyFill="1" applyBorder="1" applyAlignment="1">
      <alignment horizontal="left" vertical="center"/>
    </xf>
    <xf numFmtId="0" fontId="6" fillId="0" borderId="5" xfId="8" applyFont="1" applyBorder="1" applyAlignment="1">
      <alignment horizontal="center" vertical="center"/>
    </xf>
    <xf numFmtId="0" fontId="6" fillId="0" borderId="6" xfId="8" applyFont="1" applyBorder="1" applyAlignment="1">
      <alignment horizontal="center" vertical="center"/>
    </xf>
    <xf numFmtId="0" fontId="6" fillId="0" borderId="18" xfId="8" applyFont="1" applyBorder="1" applyAlignment="1">
      <alignment horizontal="center" vertical="center"/>
    </xf>
    <xf numFmtId="0" fontId="5" fillId="0" borderId="23" xfId="10" applyFont="1" applyBorder="1" applyAlignment="1">
      <alignment horizontal="right" vertical="center"/>
    </xf>
    <xf numFmtId="0" fontId="5" fillId="0" borderId="24" xfId="10" applyFont="1" applyBorder="1" applyAlignment="1">
      <alignment horizontal="right" vertical="center"/>
    </xf>
    <xf numFmtId="0" fontId="5" fillId="0" borderId="29" xfId="10" applyFont="1" applyBorder="1" applyAlignment="1">
      <alignment horizontal="right" vertical="center"/>
    </xf>
    <xf numFmtId="0" fontId="5" fillId="0" borderId="26" xfId="10" applyFont="1" applyBorder="1" applyAlignment="1">
      <alignment horizontal="right" vertical="center"/>
    </xf>
    <xf numFmtId="0" fontId="5" fillId="0" borderId="27" xfId="10" applyFont="1" applyBorder="1" applyAlignment="1">
      <alignment horizontal="right" vertical="center"/>
    </xf>
    <xf numFmtId="0" fontId="5" fillId="0" borderId="28" xfId="10" applyFont="1" applyBorder="1" applyAlignment="1">
      <alignment horizontal="right" vertical="center"/>
    </xf>
    <xf numFmtId="0" fontId="5" fillId="4" borderId="9" xfId="8" applyFont="1" applyFill="1" applyBorder="1" applyAlignment="1">
      <alignment horizontal="center" vertical="center" wrapText="1"/>
    </xf>
    <xf numFmtId="0" fontId="5" fillId="4" borderId="12" xfId="8" applyFont="1" applyFill="1" applyBorder="1" applyAlignment="1">
      <alignment horizontal="center" vertical="center" wrapText="1"/>
    </xf>
    <xf numFmtId="4" fontId="5" fillId="4" borderId="9" xfId="8" applyNumberFormat="1" applyFont="1" applyFill="1" applyBorder="1" applyAlignment="1">
      <alignment horizontal="center" vertical="center" wrapText="1"/>
    </xf>
    <xf numFmtId="4" fontId="5" fillId="4" borderId="12" xfId="8" applyNumberFormat="1" applyFont="1" applyFill="1" applyBorder="1" applyAlignment="1">
      <alignment horizontal="center" vertical="center" wrapText="1"/>
    </xf>
    <xf numFmtId="0" fontId="6" fillId="0" borderId="24" xfId="2" applyFont="1" applyBorder="1" applyAlignment="1">
      <alignment horizontal="center" vertical="center"/>
    </xf>
    <xf numFmtId="0" fontId="6" fillId="0" borderId="29" xfId="2" applyFont="1" applyBorder="1" applyAlignment="1">
      <alignment horizontal="center" vertical="center"/>
    </xf>
    <xf numFmtId="3" fontId="5" fillId="5" borderId="30" xfId="4" applyNumberFormat="1" applyFont="1" applyFill="1" applyBorder="1" applyAlignment="1">
      <alignment horizontal="center" vertical="center" wrapText="1"/>
    </xf>
    <xf numFmtId="0" fontId="5" fillId="5" borderId="1" xfId="4" applyFont="1" applyFill="1" applyBorder="1" applyAlignment="1">
      <alignment horizontal="center" vertical="center" wrapText="1"/>
    </xf>
    <xf numFmtId="0" fontId="5" fillId="5" borderId="1" xfId="4" applyFont="1" applyFill="1" applyBorder="1" applyAlignment="1">
      <alignment horizontal="center" vertical="center"/>
    </xf>
    <xf numFmtId="3" fontId="5" fillId="5" borderId="1" xfId="4" applyNumberFormat="1" applyFont="1" applyFill="1" applyBorder="1" applyAlignment="1">
      <alignment horizontal="center" vertical="center"/>
    </xf>
    <xf numFmtId="4" fontId="5" fillId="4" borderId="10" xfId="8" applyNumberFormat="1" applyFont="1" applyFill="1" applyBorder="1" applyAlignment="1">
      <alignment horizontal="center" vertical="center" wrapText="1"/>
    </xf>
    <xf numFmtId="4" fontId="5" fillId="4" borderId="13" xfId="8" applyNumberFormat="1" applyFont="1" applyFill="1" applyBorder="1" applyAlignment="1">
      <alignment horizontal="center" vertical="center" wrapText="1"/>
    </xf>
    <xf numFmtId="0" fontId="5" fillId="3" borderId="14" xfId="8" applyFont="1" applyFill="1" applyBorder="1" applyAlignment="1">
      <alignment horizontal="right" vertical="center"/>
    </xf>
    <xf numFmtId="0" fontId="5" fillId="3" borderId="15" xfId="8" applyFont="1" applyFill="1" applyBorder="1" applyAlignment="1">
      <alignment horizontal="right" vertical="center"/>
    </xf>
    <xf numFmtId="0" fontId="5" fillId="3" borderId="22" xfId="8" applyFont="1" applyFill="1" applyBorder="1" applyAlignment="1">
      <alignment horizontal="right" vertical="center"/>
    </xf>
    <xf numFmtId="0" fontId="5" fillId="4" borderId="8" xfId="8" applyFont="1" applyFill="1" applyBorder="1" applyAlignment="1">
      <alignment horizontal="center" vertical="center" wrapText="1"/>
    </xf>
    <xf numFmtId="0" fontId="5" fillId="4" borderId="11" xfId="8" applyFont="1" applyFill="1" applyBorder="1" applyAlignment="1">
      <alignment horizontal="center" vertical="center" wrapText="1"/>
    </xf>
    <xf numFmtId="0" fontId="5" fillId="0" borderId="9" xfId="5" applyFont="1" applyBorder="1" applyAlignment="1">
      <alignment horizontal="center" vertical="center" wrapText="1"/>
    </xf>
    <xf numFmtId="3" fontId="5" fillId="5" borderId="1" xfId="4" applyNumberFormat="1" applyFont="1" applyFill="1" applyBorder="1" applyAlignment="1">
      <alignment horizontal="center" vertical="center" wrapText="1"/>
    </xf>
    <xf numFmtId="0" fontId="5" fillId="4" borderId="31" xfId="4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</cellXfs>
  <cellStyles count="14">
    <cellStyle name="Millares 2" xfId="6" xr:uid="{B2151F82-791E-4E5A-A702-1E45915A72F0}"/>
    <cellStyle name="Millares_FORMULARIO 4 - M-OFERENTE PPTA ECONOMICA" xfId="12" xr:uid="{B577F391-C4A9-4A7F-8B6F-4AFDF8C4C753}"/>
    <cellStyle name="Moneda" xfId="13" builtinId="4"/>
    <cellStyle name="Moneda 2" xfId="7" xr:uid="{3B03EB80-593D-47F2-A7FA-6D0DEE039FCE}"/>
    <cellStyle name="Moneda 2 2 2 2 2" xfId="11" xr:uid="{AD3DF480-928F-43CC-A1AA-D8CF9BDBA602}"/>
    <cellStyle name="Normal" xfId="0" builtinId="0"/>
    <cellStyle name="Normal 2 10 2 2" xfId="8" xr:uid="{8E0E1833-831A-4247-9BFD-7E4210EFD7AB}"/>
    <cellStyle name="Normal 2 10 3" xfId="5" xr:uid="{A2EC5564-BC97-4F33-B712-086F33398DC3}"/>
    <cellStyle name="Normal 2 2" xfId="2" xr:uid="{00000000-0005-0000-0000-000002000000}"/>
    <cellStyle name="Normal 3" xfId="1" xr:uid="{00000000-0005-0000-0000-000003000000}"/>
    <cellStyle name="Normal 3 11" xfId="4" xr:uid="{58FB1D77-0FB8-4C82-9975-1AD4EA26564A}"/>
    <cellStyle name="Normal 3 2 2" xfId="10" xr:uid="{9CD7A003-EC5D-457B-B930-C59205A388D8}"/>
    <cellStyle name="Normal_PTO OFICIAL PREPLIEGO (CORREGIDO) 2" xfId="9" xr:uid="{766F33F6-43B9-4942-B2DB-3891B6F7A999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7"/>
  <sheetViews>
    <sheetView showGridLines="0" tabSelected="1" zoomScale="85" zoomScaleNormal="85" zoomScaleSheetLayoutView="115" zoomScalePageLayoutView="85" workbookViewId="0">
      <selection activeCell="G13" sqref="G13"/>
    </sheetView>
  </sheetViews>
  <sheetFormatPr baseColWidth="10" defaultColWidth="11.42578125" defaultRowHeight="12.75" x14ac:dyDescent="0.2"/>
  <cols>
    <col min="1" max="2" width="11.42578125" style="1" customWidth="1"/>
    <col min="3" max="3" width="12" style="1" customWidth="1"/>
    <col min="4" max="4" width="13" style="1" customWidth="1"/>
    <col min="5" max="5" width="49.85546875" style="1" customWidth="1"/>
    <col min="6" max="6" width="11.42578125" style="1" customWidth="1"/>
    <col min="7" max="7" width="14" style="1" customWidth="1"/>
    <col min="8" max="8" width="17.42578125" style="1" customWidth="1"/>
    <col min="9" max="9" width="19" style="1" customWidth="1"/>
    <col min="10" max="10" width="17.42578125" style="1" customWidth="1"/>
    <col min="11" max="11" width="20" style="1" customWidth="1"/>
    <col min="12" max="12" width="11.42578125" style="1"/>
    <col min="13" max="13" width="15.85546875" style="1" hidden="1" customWidth="1"/>
    <col min="14" max="14" width="0" style="1" hidden="1" customWidth="1"/>
    <col min="15" max="15" width="15.5703125" style="1" bestFit="1" customWidth="1"/>
    <col min="16" max="16" width="14.28515625" style="1" bestFit="1" customWidth="1"/>
    <col min="17" max="16384" width="11.42578125" style="1"/>
  </cols>
  <sheetData>
    <row r="1" spans="1:15" x14ac:dyDescent="0.2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</row>
    <row r="2" spans="1:15" x14ac:dyDescent="0.2">
      <c r="A2" s="122" t="s">
        <v>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</row>
    <row r="3" spans="1:15" x14ac:dyDescent="0.2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5" ht="27" customHeight="1" x14ac:dyDescent="0.2">
      <c r="A4" s="123" t="s">
        <v>49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</row>
    <row r="5" spans="1:15" ht="17.25" customHeight="1" x14ac:dyDescent="0.2">
      <c r="A5" s="123"/>
      <c r="B5" s="123"/>
      <c r="C5" s="123"/>
      <c r="D5" s="123"/>
      <c r="E5" s="123"/>
      <c r="F5" s="123"/>
      <c r="G5" s="123"/>
      <c r="H5" s="123"/>
      <c r="I5" s="123"/>
      <c r="J5" s="123"/>
      <c r="K5" s="123"/>
    </row>
    <row r="6" spans="1:15" ht="13.5" thickBot="1" x14ac:dyDescent="0.25">
      <c r="A6" s="124"/>
      <c r="B6" s="125"/>
      <c r="C6" s="125"/>
      <c r="D6" s="125"/>
      <c r="E6" s="125"/>
      <c r="F6" s="125"/>
      <c r="G6" s="125"/>
      <c r="H6" s="125"/>
      <c r="I6" s="125"/>
      <c r="J6" s="125"/>
      <c r="K6" s="126"/>
    </row>
    <row r="7" spans="1:15" ht="42" customHeight="1" x14ac:dyDescent="0.2">
      <c r="A7" s="134" t="s">
        <v>2</v>
      </c>
      <c r="B7" s="136" t="s">
        <v>3</v>
      </c>
      <c r="C7" s="138" t="s">
        <v>4</v>
      </c>
      <c r="D7" s="138"/>
      <c r="E7" s="134" t="s">
        <v>5</v>
      </c>
      <c r="F7" s="136" t="s">
        <v>6</v>
      </c>
      <c r="G7" s="136" t="s">
        <v>7</v>
      </c>
      <c r="H7" s="136" t="s">
        <v>8</v>
      </c>
      <c r="I7" s="136" t="s">
        <v>9</v>
      </c>
      <c r="J7" s="139" t="s">
        <v>10</v>
      </c>
      <c r="K7" s="127" t="s">
        <v>11</v>
      </c>
    </row>
    <row r="8" spans="1:15" ht="26.25" customHeight="1" thickBot="1" x14ac:dyDescent="0.25">
      <c r="A8" s="135"/>
      <c r="B8" s="137"/>
      <c r="C8" s="18" t="s">
        <v>12</v>
      </c>
      <c r="D8" s="18" t="s">
        <v>13</v>
      </c>
      <c r="E8" s="135"/>
      <c r="F8" s="137"/>
      <c r="G8" s="137"/>
      <c r="H8" s="137"/>
      <c r="I8" s="137"/>
      <c r="J8" s="140"/>
      <c r="K8" s="128"/>
    </row>
    <row r="9" spans="1:15" ht="13.5" thickBot="1" x14ac:dyDescent="0.25">
      <c r="A9" s="76"/>
      <c r="B9" s="77"/>
      <c r="C9" s="77"/>
      <c r="D9" s="77"/>
      <c r="E9" s="77"/>
      <c r="F9" s="77"/>
      <c r="G9" s="77"/>
      <c r="H9" s="77"/>
      <c r="I9" s="77"/>
      <c r="J9" s="77"/>
      <c r="K9" s="78"/>
    </row>
    <row r="10" spans="1:15" ht="38.25" x14ac:dyDescent="0.2">
      <c r="A10" s="79">
        <v>1</v>
      </c>
      <c r="B10" s="80">
        <v>1.1000000000000001</v>
      </c>
      <c r="C10" s="80"/>
      <c r="D10" s="81" t="s">
        <v>35</v>
      </c>
      <c r="E10" s="82" t="s">
        <v>36</v>
      </c>
      <c r="F10" s="80" t="s">
        <v>41</v>
      </c>
      <c r="G10" s="83">
        <v>112</v>
      </c>
      <c r="H10" s="84">
        <v>419106</v>
      </c>
      <c r="I10" s="83"/>
      <c r="J10" s="84"/>
      <c r="K10" s="85">
        <f>+G10*H10</f>
        <v>46939872</v>
      </c>
    </row>
    <row r="11" spans="1:15" ht="30" customHeight="1" x14ac:dyDescent="0.2">
      <c r="A11" s="86">
        <v>2</v>
      </c>
      <c r="B11" s="19">
        <v>1.2</v>
      </c>
      <c r="C11" s="19"/>
      <c r="D11" s="24" t="s">
        <v>37</v>
      </c>
      <c r="E11" s="20" t="s">
        <v>38</v>
      </c>
      <c r="F11" s="19" t="s">
        <v>42</v>
      </c>
      <c r="G11" s="21">
        <v>4120</v>
      </c>
      <c r="H11" s="22">
        <v>2444</v>
      </c>
      <c r="I11" s="21"/>
      <c r="J11" s="22"/>
      <c r="K11" s="23">
        <f>+G11*H11</f>
        <v>10069280</v>
      </c>
    </row>
    <row r="12" spans="1:15" ht="32.25" customHeight="1" x14ac:dyDescent="0.2">
      <c r="A12" s="86">
        <v>3</v>
      </c>
      <c r="B12" s="24">
        <v>1.3</v>
      </c>
      <c r="C12" s="24"/>
      <c r="D12" s="24" t="s">
        <v>39</v>
      </c>
      <c r="E12" s="25" t="s">
        <v>40</v>
      </c>
      <c r="F12" s="24" t="s">
        <v>42</v>
      </c>
      <c r="G12" s="21">
        <v>1300</v>
      </c>
      <c r="H12" s="22">
        <v>1715</v>
      </c>
      <c r="I12" s="21"/>
      <c r="J12" s="22"/>
      <c r="K12" s="23">
        <f>+G12*H12</f>
        <v>2229500</v>
      </c>
    </row>
    <row r="13" spans="1:15" ht="51.75" thickBot="1" x14ac:dyDescent="0.25">
      <c r="A13" s="87">
        <v>4</v>
      </c>
      <c r="B13" s="88">
        <v>1.4</v>
      </c>
      <c r="C13" s="88"/>
      <c r="D13" s="88">
        <v>1.4</v>
      </c>
      <c r="E13" s="89" t="s">
        <v>43</v>
      </c>
      <c r="F13" s="88" t="s">
        <v>47</v>
      </c>
      <c r="G13" s="90">
        <v>1</v>
      </c>
      <c r="H13" s="90">
        <v>10233360.999999994</v>
      </c>
      <c r="I13" s="90"/>
      <c r="J13" s="91"/>
      <c r="K13" s="92">
        <f>+G13*H13</f>
        <v>10233360.999999994</v>
      </c>
      <c r="O13" s="120"/>
    </row>
    <row r="14" spans="1:15" ht="15.75" thickBot="1" x14ac:dyDescent="0.25">
      <c r="A14" s="147" t="s">
        <v>45</v>
      </c>
      <c r="B14" s="148"/>
      <c r="C14" s="148"/>
      <c r="D14" s="148"/>
      <c r="E14" s="148"/>
      <c r="F14" s="148"/>
      <c r="G14" s="148"/>
      <c r="H14" s="148"/>
      <c r="I14" s="148"/>
      <c r="J14" s="148"/>
      <c r="K14" s="111">
        <f>+K12+K11+K10+K13</f>
        <v>69472013</v>
      </c>
    </row>
    <row r="15" spans="1:15" x14ac:dyDescent="0.2">
      <c r="A15" s="26"/>
      <c r="B15" s="27"/>
      <c r="C15" s="26"/>
      <c r="D15" s="26"/>
      <c r="E15" s="65"/>
      <c r="F15" s="28"/>
      <c r="G15" s="29"/>
      <c r="H15" s="29"/>
      <c r="I15" s="29"/>
      <c r="J15" s="30"/>
      <c r="K15" s="110"/>
    </row>
    <row r="16" spans="1:15" ht="13.5" thickBot="1" x14ac:dyDescent="0.25">
      <c r="A16" s="26"/>
      <c r="B16" s="31"/>
      <c r="C16" s="31"/>
      <c r="D16" s="31"/>
      <c r="E16" s="65"/>
      <c r="F16" s="32"/>
      <c r="G16" s="33"/>
      <c r="H16" s="33"/>
      <c r="I16" s="33"/>
      <c r="J16" s="34"/>
      <c r="K16" s="66"/>
    </row>
    <row r="17" spans="1:16" ht="13.5" thickBot="1" x14ac:dyDescent="0.25">
      <c r="A17" s="26"/>
      <c r="B17" s="31"/>
      <c r="C17" s="31"/>
      <c r="D17" s="31"/>
      <c r="E17" s="141" t="s">
        <v>15</v>
      </c>
      <c r="F17" s="142"/>
      <c r="G17" s="142"/>
      <c r="H17" s="142"/>
      <c r="I17" s="142"/>
      <c r="J17" s="143"/>
      <c r="K17" s="112">
        <f>ROUND(K14+((K14/(1+K27)*K26*19%)),0)</f>
        <v>70000000</v>
      </c>
      <c r="O17" s="72"/>
    </row>
    <row r="18" spans="1:16" x14ac:dyDescent="0.2">
      <c r="A18" s="26"/>
      <c r="B18" s="27"/>
      <c r="C18" s="26"/>
      <c r="D18" s="26"/>
      <c r="E18" s="65"/>
      <c r="F18" s="28"/>
      <c r="G18" s="29"/>
      <c r="H18" s="29"/>
      <c r="I18" s="29"/>
      <c r="J18" s="30"/>
      <c r="K18" s="66"/>
    </row>
    <row r="19" spans="1:16" ht="13.5" thickBot="1" x14ac:dyDescent="0.25">
      <c r="A19" s="26"/>
      <c r="B19" s="27"/>
      <c r="C19" s="26"/>
      <c r="D19" s="35"/>
      <c r="E19" s="113"/>
      <c r="F19" s="114"/>
      <c r="G19" s="115"/>
      <c r="H19" s="115"/>
      <c r="I19" s="115"/>
      <c r="J19" s="116"/>
      <c r="K19" s="117"/>
    </row>
    <row r="20" spans="1:16" ht="15.75" thickBot="1" x14ac:dyDescent="0.25">
      <c r="A20" s="26"/>
      <c r="B20" s="27"/>
      <c r="C20" s="26"/>
      <c r="D20" s="26"/>
      <c r="E20" s="144" t="s">
        <v>44</v>
      </c>
      <c r="F20" s="145"/>
      <c r="G20" s="145"/>
      <c r="H20" s="145"/>
      <c r="I20" s="145"/>
      <c r="J20" s="146"/>
      <c r="K20" s="118">
        <f>+K17</f>
        <v>70000000</v>
      </c>
      <c r="M20" s="68">
        <v>90000000</v>
      </c>
      <c r="N20" s="67">
        <v>1</v>
      </c>
      <c r="P20" s="120"/>
    </row>
    <row r="21" spans="1:16" ht="13.5" thickBot="1" x14ac:dyDescent="0.25">
      <c r="A21" s="26"/>
      <c r="B21" s="27"/>
      <c r="C21" s="27"/>
      <c r="D21" s="27"/>
      <c r="E21" s="26"/>
      <c r="F21" s="26"/>
      <c r="G21" s="36"/>
      <c r="H21" s="36"/>
      <c r="I21" s="36"/>
      <c r="J21" s="37"/>
      <c r="K21" s="38"/>
      <c r="M21" s="68">
        <f>+(N21*M20)/N20</f>
        <v>18000000</v>
      </c>
      <c r="N21" s="67">
        <v>0.2</v>
      </c>
    </row>
    <row r="22" spans="1:16" ht="13.5" thickBot="1" x14ac:dyDescent="0.25">
      <c r="A22" s="39"/>
      <c r="B22" s="129"/>
      <c r="C22" s="129"/>
      <c r="D22" s="129"/>
      <c r="E22" s="129"/>
      <c r="F22" s="129"/>
      <c r="G22" s="129"/>
      <c r="H22" s="129"/>
      <c r="I22" s="129"/>
      <c r="J22" s="129"/>
      <c r="K22" s="130"/>
      <c r="M22" s="69">
        <f>+M20-M21</f>
        <v>72000000</v>
      </c>
    </row>
    <row r="23" spans="1:16" ht="21.75" customHeight="1" x14ac:dyDescent="0.2">
      <c r="A23" s="131" t="s">
        <v>17</v>
      </c>
      <c r="B23" s="132"/>
      <c r="C23" s="132"/>
      <c r="D23" s="132"/>
      <c r="E23" s="132"/>
      <c r="F23" s="133" t="s">
        <v>18</v>
      </c>
      <c r="G23" s="133"/>
      <c r="H23" s="133"/>
      <c r="I23" s="133"/>
      <c r="J23" s="133"/>
      <c r="K23" s="71" t="s">
        <v>19</v>
      </c>
    </row>
    <row r="24" spans="1:16" ht="42" customHeight="1" x14ac:dyDescent="0.2">
      <c r="A24" s="131" t="s">
        <v>46</v>
      </c>
      <c r="B24" s="132"/>
      <c r="C24" s="132"/>
      <c r="D24" s="132"/>
      <c r="E24" s="132"/>
      <c r="F24" s="155" t="s">
        <v>20</v>
      </c>
      <c r="G24" s="156"/>
      <c r="H24" s="156"/>
      <c r="I24" s="157"/>
      <c r="J24" s="70" t="s">
        <v>21</v>
      </c>
      <c r="K24" s="119">
        <v>0.18</v>
      </c>
    </row>
    <row r="25" spans="1:16" ht="18" customHeight="1" x14ac:dyDescent="0.2">
      <c r="A25" s="131" t="s">
        <v>22</v>
      </c>
      <c r="B25" s="132"/>
      <c r="C25" s="132"/>
      <c r="D25" s="132"/>
      <c r="E25" s="132"/>
      <c r="F25" s="155" t="s">
        <v>23</v>
      </c>
      <c r="G25" s="156"/>
      <c r="H25" s="156"/>
      <c r="I25" s="157"/>
      <c r="J25" s="70" t="s">
        <v>24</v>
      </c>
      <c r="K25" s="119">
        <v>0.02</v>
      </c>
    </row>
    <row r="26" spans="1:16" ht="18" customHeight="1" x14ac:dyDescent="0.2">
      <c r="A26" s="149"/>
      <c r="B26" s="150"/>
      <c r="C26" s="150"/>
      <c r="D26" s="150"/>
      <c r="E26" s="151"/>
      <c r="F26" s="155" t="s">
        <v>25</v>
      </c>
      <c r="G26" s="156"/>
      <c r="H26" s="156"/>
      <c r="I26" s="157"/>
      <c r="J26" s="70" t="s">
        <v>26</v>
      </c>
      <c r="K26" s="119">
        <v>0.05</v>
      </c>
    </row>
    <row r="27" spans="1:16" ht="45" customHeight="1" x14ac:dyDescent="0.2">
      <c r="A27" s="152"/>
      <c r="B27" s="153"/>
      <c r="C27" s="153"/>
      <c r="D27" s="153"/>
      <c r="E27" s="154"/>
      <c r="F27" s="155" t="s">
        <v>27</v>
      </c>
      <c r="G27" s="156"/>
      <c r="H27" s="156"/>
      <c r="I27" s="157"/>
      <c r="J27" s="70" t="s">
        <v>28</v>
      </c>
      <c r="K27" s="119">
        <f>+K26+K25+K24</f>
        <v>0.25</v>
      </c>
    </row>
  </sheetData>
  <mergeCells count="27">
    <mergeCell ref="A26:E27"/>
    <mergeCell ref="F27:I27"/>
    <mergeCell ref="A24:E24"/>
    <mergeCell ref="F24:I24"/>
    <mergeCell ref="A25:E25"/>
    <mergeCell ref="F25:I25"/>
    <mergeCell ref="F26:I26"/>
    <mergeCell ref="B22:K22"/>
    <mergeCell ref="A23:E23"/>
    <mergeCell ref="F23:J23"/>
    <mergeCell ref="A7:A8"/>
    <mergeCell ref="B7:B8"/>
    <mergeCell ref="C7:D7"/>
    <mergeCell ref="E7:E8"/>
    <mergeCell ref="F7:F8"/>
    <mergeCell ref="G7:G8"/>
    <mergeCell ref="H7:H8"/>
    <mergeCell ref="I7:I8"/>
    <mergeCell ref="J7:J8"/>
    <mergeCell ref="E17:J17"/>
    <mergeCell ref="E20:J20"/>
    <mergeCell ref="A14:J14"/>
    <mergeCell ref="A1:K1"/>
    <mergeCell ref="A2:K2"/>
    <mergeCell ref="A4:K5"/>
    <mergeCell ref="A6:K6"/>
    <mergeCell ref="K7:K8"/>
  </mergeCells>
  <pageMargins left="0.23622047244094491" right="0.23622047244094491" top="1.1023622047244095" bottom="0.74803149606299213" header="0.31496062992125984" footer="0.31496062992125984"/>
  <pageSetup orientation="landscape" horizontalDpi="300" verticalDpi="300" r:id="rId1"/>
  <headerFooter>
    <oddHeader>&amp;L&amp;"Arial,Normal"&amp;8&amp;K01+011CÓDIGO: CCE-EICP-FM-32
VERSIÓN: 1&amp;C&amp;"Arial,Negrita"&amp;8&amp;K01+010
MÍNIMA CUANTÍA DE INFRAESTRUCTURA DE TRANSPORTE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85723-12BD-474C-BE08-02628B44F27D}">
  <dimension ref="A1:K233"/>
  <sheetViews>
    <sheetView showGridLines="0" view="pageBreakPreview" zoomScaleNormal="100" zoomScaleSheetLayoutView="100" zoomScalePageLayoutView="50" workbookViewId="0">
      <selection activeCell="H12" sqref="H12"/>
    </sheetView>
  </sheetViews>
  <sheetFormatPr baseColWidth="10" defaultColWidth="11.42578125" defaultRowHeight="12.75" x14ac:dyDescent="0.2"/>
  <cols>
    <col min="1" max="3" width="13.5703125" style="1" customWidth="1"/>
    <col min="4" max="4" width="15.7109375" style="1" customWidth="1"/>
    <col min="5" max="5" width="60.42578125" style="1" customWidth="1"/>
    <col min="6" max="7" width="13.5703125" style="1" customWidth="1"/>
    <col min="8" max="8" width="15.5703125" style="1" customWidth="1"/>
    <col min="9" max="9" width="19" style="1" customWidth="1"/>
    <col min="10" max="10" width="9.85546875" style="1" customWidth="1"/>
    <col min="11" max="11" width="11.42578125" style="1" customWidth="1"/>
    <col min="12" max="16384" width="11.42578125" style="1"/>
  </cols>
  <sheetData>
    <row r="1" spans="1:11" x14ac:dyDescent="0.2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</row>
    <row r="2" spans="1:11" x14ac:dyDescent="0.2">
      <c r="A2" s="122" t="s">
        <v>48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</row>
    <row r="3" spans="1:11" x14ac:dyDescent="0.2">
      <c r="A3" s="60"/>
      <c r="B3" s="60"/>
      <c r="C3" s="60"/>
      <c r="D3" s="60"/>
      <c r="E3" s="60"/>
      <c r="F3" s="60"/>
      <c r="G3" s="60"/>
      <c r="H3" s="60"/>
      <c r="I3" s="60"/>
      <c r="J3" s="40"/>
      <c r="K3" s="40"/>
    </row>
    <row r="4" spans="1:11" s="64" customFormat="1" ht="20.25" customHeight="1" x14ac:dyDescent="0.25">
      <c r="A4" s="160" t="s">
        <v>49</v>
      </c>
      <c r="B4" s="161"/>
      <c r="C4" s="161"/>
      <c r="D4" s="161"/>
      <c r="E4" s="161"/>
      <c r="F4" s="161"/>
      <c r="G4" s="161"/>
      <c r="H4" s="161"/>
      <c r="I4" s="162"/>
      <c r="J4" s="63"/>
      <c r="K4" s="63"/>
    </row>
    <row r="5" spans="1:11" s="64" customFormat="1" ht="14.25" customHeight="1" x14ac:dyDescent="0.25">
      <c r="A5" s="163"/>
      <c r="B5" s="164"/>
      <c r="C5" s="164"/>
      <c r="D5" s="164"/>
      <c r="E5" s="164"/>
      <c r="F5" s="164"/>
      <c r="G5" s="164"/>
      <c r="H5" s="164"/>
      <c r="I5" s="165"/>
      <c r="J5" s="63"/>
      <c r="K5" s="63"/>
    </row>
    <row r="6" spans="1:11" ht="15.75" thickBot="1" x14ac:dyDescent="0.25">
      <c r="A6" s="166"/>
      <c r="B6" s="167"/>
      <c r="C6" s="167"/>
      <c r="D6" s="167"/>
      <c r="E6" s="167"/>
      <c r="F6" s="167"/>
      <c r="G6" s="167"/>
      <c r="H6" s="167"/>
      <c r="I6" s="168"/>
      <c r="J6" s="44"/>
      <c r="K6" s="44"/>
    </row>
    <row r="7" spans="1:11" ht="15" x14ac:dyDescent="0.2">
      <c r="A7" s="193" t="s">
        <v>2</v>
      </c>
      <c r="B7" s="178" t="s">
        <v>3</v>
      </c>
      <c r="C7" s="195" t="s">
        <v>4</v>
      </c>
      <c r="D7" s="195"/>
      <c r="E7" s="193" t="s">
        <v>5</v>
      </c>
      <c r="F7" s="178" t="s">
        <v>6</v>
      </c>
      <c r="G7" s="178" t="s">
        <v>7</v>
      </c>
      <c r="H7" s="180" t="s">
        <v>29</v>
      </c>
      <c r="I7" s="188" t="s">
        <v>11</v>
      </c>
      <c r="J7" s="62"/>
      <c r="K7" s="62"/>
    </row>
    <row r="8" spans="1:11" ht="15.75" thickBot="1" x14ac:dyDescent="0.25">
      <c r="A8" s="194"/>
      <c r="B8" s="179"/>
      <c r="C8" s="2" t="s">
        <v>12</v>
      </c>
      <c r="D8" s="2" t="s">
        <v>13</v>
      </c>
      <c r="E8" s="194"/>
      <c r="F8" s="179"/>
      <c r="G8" s="179"/>
      <c r="H8" s="181"/>
      <c r="I8" s="189"/>
      <c r="J8" s="62"/>
      <c r="K8" s="62"/>
    </row>
    <row r="9" spans="1:11" ht="15.75" thickBot="1" x14ac:dyDescent="0.25">
      <c r="A9" s="73"/>
      <c r="B9" s="74"/>
      <c r="C9" s="74"/>
      <c r="D9" s="74"/>
      <c r="E9" s="74"/>
      <c r="F9" s="74"/>
      <c r="G9" s="74"/>
      <c r="H9" s="74"/>
      <c r="I9" s="75"/>
      <c r="J9" s="44"/>
      <c r="K9" s="44"/>
    </row>
    <row r="10" spans="1:11" ht="38.25" x14ac:dyDescent="0.2">
      <c r="A10" s="97">
        <v>1</v>
      </c>
      <c r="B10" s="98">
        <v>1.1000000000000001</v>
      </c>
      <c r="C10" s="98"/>
      <c r="D10" s="98">
        <v>1.1000000000000001</v>
      </c>
      <c r="E10" s="99" t="s">
        <v>36</v>
      </c>
      <c r="F10" s="80" t="s">
        <v>41</v>
      </c>
      <c r="G10" s="83">
        <v>112</v>
      </c>
      <c r="H10" s="105"/>
      <c r="I10" s="106"/>
      <c r="J10" s="45"/>
      <c r="K10" s="45"/>
    </row>
    <row r="11" spans="1:11" ht="31.5" customHeight="1" x14ac:dyDescent="0.2">
      <c r="A11" s="100">
        <v>2</v>
      </c>
      <c r="B11" s="93">
        <v>1.2</v>
      </c>
      <c r="C11" s="93"/>
      <c r="D11" s="93">
        <v>1.2</v>
      </c>
      <c r="E11" s="20" t="s">
        <v>38</v>
      </c>
      <c r="F11" s="19" t="s">
        <v>42</v>
      </c>
      <c r="G11" s="21">
        <v>4120</v>
      </c>
      <c r="H11" s="107"/>
      <c r="I11" s="108"/>
      <c r="J11" s="45"/>
      <c r="K11" s="45"/>
    </row>
    <row r="12" spans="1:11" ht="21" customHeight="1" x14ac:dyDescent="0.2">
      <c r="A12" s="100">
        <v>3</v>
      </c>
      <c r="B12" s="93">
        <v>1.3</v>
      </c>
      <c r="C12" s="93"/>
      <c r="D12" s="93">
        <v>1.3</v>
      </c>
      <c r="E12" s="25" t="s">
        <v>40</v>
      </c>
      <c r="F12" s="24" t="s">
        <v>42</v>
      </c>
      <c r="G12" s="21">
        <v>1300</v>
      </c>
      <c r="H12" s="107"/>
      <c r="I12" s="108"/>
      <c r="J12" s="45"/>
      <c r="K12" s="45"/>
    </row>
    <row r="13" spans="1:11" ht="39" thickBot="1" x14ac:dyDescent="0.25">
      <c r="A13" s="101">
        <v>4</v>
      </c>
      <c r="B13" s="102">
        <v>1.4</v>
      </c>
      <c r="C13" s="102"/>
      <c r="D13" s="102">
        <v>1.4</v>
      </c>
      <c r="E13" s="89" t="s">
        <v>43</v>
      </c>
      <c r="F13" s="88" t="s">
        <v>47</v>
      </c>
      <c r="G13" s="90">
        <v>1</v>
      </c>
      <c r="H13" s="109">
        <v>10233360.999999994</v>
      </c>
      <c r="I13" s="109">
        <v>10233360.999999994</v>
      </c>
      <c r="J13" s="45"/>
      <c r="K13" s="45"/>
    </row>
    <row r="14" spans="1:11" ht="15.75" thickBot="1" x14ac:dyDescent="0.25">
      <c r="A14" s="169"/>
      <c r="B14" s="170"/>
      <c r="C14" s="170"/>
      <c r="D14" s="170"/>
      <c r="E14" s="170"/>
      <c r="F14" s="170"/>
      <c r="G14" s="170"/>
      <c r="H14" s="171"/>
      <c r="I14" s="3"/>
      <c r="J14" s="45"/>
      <c r="K14" s="46"/>
    </row>
    <row r="15" spans="1:11" ht="15.75" thickBot="1" x14ac:dyDescent="0.25">
      <c r="A15" s="190" t="s">
        <v>14</v>
      </c>
      <c r="B15" s="191"/>
      <c r="C15" s="191"/>
      <c r="D15" s="191"/>
      <c r="E15" s="191"/>
      <c r="F15" s="191"/>
      <c r="G15" s="191"/>
      <c r="H15" s="192"/>
      <c r="I15" s="41"/>
      <c r="J15" s="44"/>
      <c r="K15" s="47"/>
    </row>
    <row r="16" spans="1:11" ht="15.75" thickBot="1" x14ac:dyDescent="0.25">
      <c r="A16" s="4"/>
      <c r="B16" s="4"/>
      <c r="C16" s="4"/>
      <c r="D16" s="4"/>
      <c r="E16" s="4"/>
      <c r="F16" s="4"/>
      <c r="G16" s="4"/>
      <c r="H16" s="4"/>
      <c r="I16" s="5"/>
      <c r="J16" s="48"/>
      <c r="K16" s="49"/>
    </row>
    <row r="17" spans="1:11" ht="15.75" thickBot="1" x14ac:dyDescent="0.25">
      <c r="A17" s="6"/>
      <c r="B17" s="8"/>
      <c r="C17" s="8"/>
      <c r="D17" s="8"/>
      <c r="E17" s="172" t="s">
        <v>15</v>
      </c>
      <c r="F17" s="173"/>
      <c r="G17" s="173"/>
      <c r="H17" s="174"/>
      <c r="I17" s="95"/>
      <c r="J17" s="52"/>
      <c r="K17" s="53"/>
    </row>
    <row r="18" spans="1:11" ht="14.25" x14ac:dyDescent="0.2">
      <c r="A18" s="6"/>
      <c r="B18" s="7"/>
      <c r="C18" s="6"/>
      <c r="D18" s="6"/>
      <c r="E18" s="12"/>
      <c r="F18" s="9"/>
      <c r="G18" s="10"/>
      <c r="H18" s="13"/>
      <c r="I18" s="94"/>
      <c r="J18" s="51"/>
      <c r="K18" s="50"/>
    </row>
    <row r="19" spans="1:11" ht="15.75" thickBot="1" x14ac:dyDescent="0.25">
      <c r="A19" s="6"/>
      <c r="B19" s="7"/>
      <c r="C19" s="6"/>
      <c r="D19" s="6"/>
      <c r="E19" s="42"/>
      <c r="F19" s="9"/>
      <c r="G19" s="10"/>
      <c r="H19" s="13"/>
      <c r="I19" s="11"/>
      <c r="J19" s="54"/>
      <c r="K19" s="53"/>
    </row>
    <row r="20" spans="1:11" ht="15.75" thickBot="1" x14ac:dyDescent="0.25">
      <c r="A20" s="6"/>
      <c r="B20" s="7"/>
      <c r="C20" s="6"/>
      <c r="D20" s="6"/>
      <c r="E20" s="175" t="s">
        <v>16</v>
      </c>
      <c r="F20" s="176"/>
      <c r="G20" s="176"/>
      <c r="H20" s="177"/>
      <c r="I20" s="41"/>
      <c r="J20" s="52"/>
      <c r="K20" s="47"/>
    </row>
    <row r="21" spans="1:11" ht="15.75" thickBot="1" x14ac:dyDescent="0.25">
      <c r="A21" s="6"/>
      <c r="B21" s="7"/>
      <c r="C21" s="7"/>
      <c r="D21" s="7"/>
      <c r="E21" s="6"/>
      <c r="F21" s="6"/>
      <c r="G21" s="14"/>
      <c r="H21" s="15"/>
      <c r="I21" s="16"/>
      <c r="J21" s="55"/>
      <c r="K21" s="56"/>
    </row>
    <row r="22" spans="1:11" ht="15" x14ac:dyDescent="0.2">
      <c r="A22" s="17"/>
      <c r="B22" s="182"/>
      <c r="C22" s="182"/>
      <c r="D22" s="182"/>
      <c r="E22" s="182"/>
      <c r="F22" s="182"/>
      <c r="G22" s="182"/>
      <c r="H22" s="182"/>
      <c r="I22" s="183"/>
      <c r="J22" s="61"/>
      <c r="K22" s="61"/>
    </row>
    <row r="23" spans="1:11" ht="15" x14ac:dyDescent="0.2">
      <c r="A23" s="158" t="s">
        <v>30</v>
      </c>
      <c r="B23" s="159"/>
      <c r="C23" s="159"/>
      <c r="D23" s="159"/>
      <c r="E23" s="159"/>
      <c r="F23" s="184" t="s">
        <v>5</v>
      </c>
      <c r="G23" s="184"/>
      <c r="H23" s="184"/>
      <c r="I23" s="104" t="s">
        <v>19</v>
      </c>
      <c r="J23" s="59"/>
      <c r="K23" s="57"/>
    </row>
    <row r="24" spans="1:11" ht="33.75" customHeight="1" x14ac:dyDescent="0.2">
      <c r="A24" s="158" t="s">
        <v>31</v>
      </c>
      <c r="B24" s="159"/>
      <c r="C24" s="159"/>
      <c r="D24" s="159"/>
      <c r="E24" s="159"/>
      <c r="F24" s="187" t="s">
        <v>20</v>
      </c>
      <c r="G24" s="187"/>
      <c r="H24" s="96" t="s">
        <v>21</v>
      </c>
      <c r="I24" s="103" t="s">
        <v>32</v>
      </c>
      <c r="J24" s="57"/>
      <c r="K24" s="58"/>
    </row>
    <row r="25" spans="1:11" ht="28.5" x14ac:dyDescent="0.2">
      <c r="A25" s="158" t="s">
        <v>33</v>
      </c>
      <c r="B25" s="159"/>
      <c r="C25" s="159"/>
      <c r="D25" s="159"/>
      <c r="E25" s="159"/>
      <c r="F25" s="185" t="s">
        <v>23</v>
      </c>
      <c r="G25" s="186"/>
      <c r="H25" s="96" t="s">
        <v>24</v>
      </c>
      <c r="I25" s="103" t="s">
        <v>32</v>
      </c>
      <c r="J25" s="57"/>
      <c r="K25" s="58"/>
    </row>
    <row r="26" spans="1:11" ht="33.75" customHeight="1" x14ac:dyDescent="0.2">
      <c r="A26" s="198"/>
      <c r="B26" s="199"/>
      <c r="C26" s="199"/>
      <c r="D26" s="199"/>
      <c r="E26" s="200"/>
      <c r="F26" s="196" t="s">
        <v>25</v>
      </c>
      <c r="G26" s="187"/>
      <c r="H26" s="96" t="s">
        <v>26</v>
      </c>
      <c r="I26" s="103" t="s">
        <v>32</v>
      </c>
      <c r="J26" s="57"/>
      <c r="K26" s="58"/>
    </row>
    <row r="27" spans="1:11" ht="42.75" customHeight="1" x14ac:dyDescent="0.2">
      <c r="A27" s="201"/>
      <c r="B27" s="202"/>
      <c r="C27" s="202"/>
      <c r="D27" s="202"/>
      <c r="E27" s="203"/>
      <c r="F27" s="187" t="s">
        <v>27</v>
      </c>
      <c r="G27" s="187"/>
      <c r="H27" s="96" t="s">
        <v>28</v>
      </c>
      <c r="I27" s="103" t="s">
        <v>32</v>
      </c>
      <c r="J27" s="57"/>
      <c r="K27" s="58"/>
    </row>
    <row r="28" spans="1:11" ht="14.25" x14ac:dyDescent="0.2">
      <c r="A28" s="43"/>
      <c r="B28" s="43"/>
      <c r="C28" s="43"/>
      <c r="D28" s="43"/>
      <c r="E28" s="43"/>
      <c r="F28" s="43"/>
      <c r="G28" s="43"/>
      <c r="H28" s="43"/>
      <c r="I28" s="43"/>
    </row>
    <row r="29" spans="1:11" ht="14.25" x14ac:dyDescent="0.2">
      <c r="A29" s="43"/>
      <c r="B29" s="43"/>
      <c r="C29" s="43"/>
      <c r="D29" s="43"/>
      <c r="E29" s="43"/>
      <c r="F29" s="43"/>
      <c r="G29" s="43"/>
      <c r="H29" s="43"/>
      <c r="I29" s="43"/>
    </row>
    <row r="30" spans="1:11" ht="14.25" x14ac:dyDescent="0.2">
      <c r="A30" s="43"/>
      <c r="B30" s="43"/>
      <c r="C30" s="43"/>
      <c r="D30" s="43"/>
      <c r="H30" s="43"/>
      <c r="I30" s="43"/>
    </row>
    <row r="32" spans="1:11" ht="31.5" customHeight="1" x14ac:dyDescent="0.2">
      <c r="D32" s="197" t="s">
        <v>34</v>
      </c>
      <c r="E32" s="197"/>
      <c r="F32" s="197"/>
    </row>
    <row r="229" ht="12.75" customHeight="1" x14ac:dyDescent="0.2"/>
    <row r="230" ht="12.75" customHeight="1" x14ac:dyDescent="0.2"/>
    <row r="231" ht="14.25" customHeight="1" x14ac:dyDescent="0.2"/>
    <row r="233" ht="15" customHeight="1" x14ac:dyDescent="0.2"/>
  </sheetData>
  <mergeCells count="27">
    <mergeCell ref="F26:G26"/>
    <mergeCell ref="F27:G27"/>
    <mergeCell ref="D32:F32"/>
    <mergeCell ref="A26:E27"/>
    <mergeCell ref="A24:E24"/>
    <mergeCell ref="A25:E25"/>
    <mergeCell ref="F25:G25"/>
    <mergeCell ref="F24:G24"/>
    <mergeCell ref="I7:I8"/>
    <mergeCell ref="A15:H15"/>
    <mergeCell ref="F7:F8"/>
    <mergeCell ref="E7:E8"/>
    <mergeCell ref="C7:D7"/>
    <mergeCell ref="B7:B8"/>
    <mergeCell ref="A7:A8"/>
    <mergeCell ref="A1:K1"/>
    <mergeCell ref="A2:K2"/>
    <mergeCell ref="A23:E23"/>
    <mergeCell ref="A4:I5"/>
    <mergeCell ref="A6:I6"/>
    <mergeCell ref="A14:H14"/>
    <mergeCell ref="E17:H17"/>
    <mergeCell ref="E20:H20"/>
    <mergeCell ref="G7:G8"/>
    <mergeCell ref="H7:H8"/>
    <mergeCell ref="B22:I22"/>
    <mergeCell ref="F23:H23"/>
  </mergeCells>
  <pageMargins left="0.23622047244094491" right="0.23622047244094491" top="1.1023622047244095" bottom="0.74803149606299213" header="0.31496062992125984" footer="0.31496062992125984"/>
  <pageSetup scale="76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4E3FD0-759A-4829-ABDD-2911368E6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</vt:lpstr>
      <vt:lpstr>Propuesta Económica</vt:lpstr>
      <vt:lpstr>'Presupuesto Oficial'!Área_de_impresión</vt:lpstr>
      <vt:lpstr>'Propuesta Económica'!Área_de_impresión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Marco Andres Gutierrez Fajardo</cp:lastModifiedBy>
  <cp:revision/>
  <dcterms:created xsi:type="dcterms:W3CDTF">2018-04-18T13:08:10Z</dcterms:created>
  <dcterms:modified xsi:type="dcterms:W3CDTF">2022-08-29T14:14:17Z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19436300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