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F:\SENA\SENA 2022\1. CONTRATACION 2022\PROGRAMAS ESPECIALES 2\PARCHE TIC - 18422\ANEXOS_PARCHETICS\"/>
    </mc:Choice>
  </mc:AlternateContent>
  <xr:revisionPtr revIDLastSave="0" documentId="13_ncr:1_{C7FA6D35-8325-4F0A-BF47-C7C2D1EC0104}" xr6:coauthVersionLast="47" xr6:coauthVersionMax="47" xr10:uidLastSave="{00000000-0000-0000-0000-000000000000}"/>
  <bookViews>
    <workbookView xWindow="-120" yWindow="-120" windowWidth="29040" windowHeight="15840" tabRatio="598" xr2:uid="{00000000-000D-0000-FFFF-FFFF00000000}"/>
  </bookViews>
  <sheets>
    <sheet name="ANEXO 2_COMPLEMENTARIA_REG_2022" sheetId="28" r:id="rId1"/>
    <sheet name="JUSTIFICACION_ÓBLIGACIONES" sheetId="29" r:id="rId2"/>
    <sheet name="MATRIZ DE RIESGOS" sheetId="30" r:id="rId3"/>
    <sheet name="ANEXO 2 (IISem)" sheetId="26" state="hidden" r:id="rId4"/>
    <sheet name="Hoja1" sheetId="27" state="hidden" r:id="rId5"/>
  </sheets>
  <definedNames>
    <definedName name="_xlnm._FilterDatabase" localSheetId="3" hidden="1">'ANEXO 2 (IISem)'!$A$15:$Q$24</definedName>
    <definedName name="_xlnm._FilterDatabase" localSheetId="0" hidden="1">'ANEXO 2_COMPLEMENTARIA_REG_2022'!$A$15:$Q$18</definedName>
    <definedName name="_xlnm.Print_Area" localSheetId="3">'ANEXO 2 (IISem)'!$A$1:$Q$35</definedName>
    <definedName name="_xlnm.Print_Area" localSheetId="0">'ANEXO 2_COMPLEMENTARIA_REG_2022'!$A$1:$Q$27</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 i="28" l="1"/>
  <c r="N16" i="28"/>
  <c r="K16"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O16" i="28"/>
  <c r="K18" i="28"/>
  <c r="A10" i="28"/>
</calcChain>
</file>

<file path=xl/sharedStrings.xml><?xml version="1.0" encoding="utf-8"?>
<sst xmlns="http://schemas.openxmlformats.org/spreadsheetml/2006/main" count="346" uniqueCount="176">
  <si>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</si>
  <si>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</si>
  <si>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</si>
  <si>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</si>
  <si>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</si>
  <si>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</si>
  <si>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</si>
  <si>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</si>
  <si>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</si>
  <si>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</si>
  <si>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</si>
  <si>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</si>
  <si>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</si>
  <si>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</si>
  <si>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</si>
  <si>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</si>
  <si>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</si>
  <si>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</si>
  <si>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</si>
  <si>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</si>
  <si>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</si>
  <si>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</si>
  <si>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</si>
  <si>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</si>
  <si>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</si>
  <si>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</si>
  <si>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</si>
  <si>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</si>
  <si>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</si>
  <si>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Regional Cauca-Centro de Comercio y Servicios</t>
  </si>
  <si>
    <t>Prestación de servicios</t>
  </si>
  <si>
    <t>JOHN JAIRO MOTTA CALDERON</t>
  </si>
  <si>
    <t>Subdirector del Centro de Comercio y Servicios</t>
  </si>
  <si>
    <t>8220122
EXT 22413</t>
  </si>
  <si>
    <t>Experiencia</t>
  </si>
  <si>
    <t>Requisitos Academicos</t>
  </si>
  <si>
    <t>2212/2021</t>
  </si>
  <si>
    <t>La fecha de terminanción , se establace de acuerdo con la Resolución 1-1403 de 2020, en la cual se establece el calendario academico 2021.</t>
  </si>
  <si>
    <t>Operario,Tecnico</t>
  </si>
  <si>
    <t>2 Contratos nuevos de Peluqueria</t>
  </si>
  <si>
    <t xml:space="preserve">1 de Software </t>
  </si>
  <si>
    <t>1 Archivo</t>
  </si>
  <si>
    <t>1 Enfermeria</t>
  </si>
  <si>
    <t>1 Adicion tiempo completo peluqueria</t>
  </si>
  <si>
    <t>Contrato No  CO1.PCCNTR.2154269 (Jeison Solarte)</t>
  </si>
  <si>
    <t>Contrato No CO1.PCCNTR.2734831 (Wilson Campo)</t>
  </si>
  <si>
    <t>Contrato No CO1.PCCNTR.2405212 (Andrés Mongollón)</t>
  </si>
  <si>
    <t>Reversión de recurso</t>
  </si>
  <si>
    <t>Valor Adiciones</t>
  </si>
  <si>
    <t>VALOR TOTAL</t>
  </si>
  <si>
    <t>SOLICITUDES TITUALDA</t>
  </si>
  <si>
    <t>EXISTENCIA DEL CENTRO}</t>
  </si>
  <si>
    <t>PPTO  4421</t>
  </si>
  <si>
    <t>REVERSAR EL RECURSO DE CONTRATOS</t>
  </si>
  <si>
    <t>TOTAL DISPONIBLE DEL CENTRO</t>
  </si>
  <si>
    <t>alexandra COMPLEMENTARIA</t>
  </si>
  <si>
    <t>TITULADA</t>
  </si>
  <si>
    <t>SALDO A REVERSAR</t>
  </si>
  <si>
    <t>6 MESES</t>
  </si>
  <si>
    <t>Tecnico</t>
  </si>
  <si>
    <t>Opción 1: 
Requisitos Académicos:
Profesional universitario en desarrollo de Software o Ingeniero de Sistemas.                                                                 Opción 2: 
Requisitos Académicos:
Tecnologo en Análisis, diseño y desarrollo de software o afines.
Tarjeta profesional.</t>
  </si>
  <si>
    <t>químico farmacéutico o regente de farmacia</t>
  </si>
  <si>
    <t>Experiencia Relacionada: mínimo 24 meses de vinculación laboral en el desempeño de funciones relacionadas con los procesos farmacéuticos mínimo 6 meses de experiencia en formación y/o educación</t>
  </si>
  <si>
    <t xml:space="preserve">TITULADA 
Herramientas Ofimaticas-Tecnico en Sistemas - Computación en la nube </t>
  </si>
  <si>
    <t>Tecnico - Tecnologo</t>
  </si>
  <si>
    <t>TITULADA 
SEGUIMIENTOS Red Administrativa</t>
  </si>
  <si>
    <t>TITULADA 
SEGUIMIENTOS Red informatica, diseño y desarrollo de software</t>
  </si>
  <si>
    <t>Complementaria</t>
  </si>
  <si>
    <t>APOYO ADMINISTRATIVO EN SALUD - VIRTUAL</t>
  </si>
  <si>
    <t>MERCADOS - VIRTUAL</t>
  </si>
  <si>
    <t xml:space="preserve">TITULADA 
Servicos Farmacéuticos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</si>
  <si>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</si>
  <si>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</si>
  <si>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24 MESES</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</si>
  <si>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</si>
  <si>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</si>
  <si>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 xml:space="preserve">Turismo </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</si>
  <si>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</si>
  <si>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</si>
  <si>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</si>
  <si>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</si>
  <si>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</si>
  <si>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40 HORAS</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</si>
  <si>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</si>
  <si>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</si>
  <si>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PERIODO : AÑO 2022</t>
  </si>
  <si>
    <t>PRIMERA OFERTA</t>
  </si>
  <si>
    <t>ANA ALEXANDRA RODRIGUEZ VARGAS</t>
  </si>
  <si>
    <t>Justificación</t>
  </si>
  <si>
    <t>Obligaciones</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</si>
  <si>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</si>
  <si>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</si>
  <si>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</si>
  <si>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</si>
  <si>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</si>
  <si>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</si>
  <si>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</si>
  <si>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</si>
  <si>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</si>
  <si>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</si>
  <si>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</si>
  <si>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</si>
  <si>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</si>
  <si>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</si>
  <si>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</si>
  <si>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</si>
  <si>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</si>
  <si>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</si>
  <si>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</si>
  <si>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</si>
  <si>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</si>
  <si>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</si>
  <si>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</si>
  <si>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</si>
  <si>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</si>
  <si>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</si>
  <si>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</si>
  <si>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</si>
  <si>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</si>
  <si>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</si>
  <si>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</si>
  <si>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</si>
  <si>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</si>
  <si>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</si>
  <si>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</si>
  <si>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</si>
  <si>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</si>
  <si>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</si>
  <si>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</si>
  <si>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</si>
  <si>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</si>
  <si>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</si>
  <si>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</si>
  <si>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</si>
  <si>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</si>
  <si>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</si>
  <si>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</si>
  <si>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</si>
  <si>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</si>
  <si>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</si>
  <si>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</si>
  <si>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</si>
  <si>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</si>
  <si>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</si>
  <si>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</si>
  <si>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</si>
  <si>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</si>
  <si>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</si>
  <si>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</si>
  <si>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</si>
  <si>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</si>
  <si>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</si>
  <si>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</si>
  <si>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</si>
  <si>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</si>
  <si>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</si>
  <si>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</si>
  <si>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</si>
  <si>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</si>
  <si>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</si>
  <si>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</si>
  <si>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</si>
  <si>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</si>
  <si>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</si>
  <si>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VALOR ASIGNADO DE TITULADA</t>
  </si>
  <si>
    <t>- Apoyar en el fomento de los servicios educativos de la entidad 
- Realizar las gestiones necesarias para la ejecución del contrato en condiciones de eficiencia y calidad, de acuerdo a las especificaciones exigidas por el SENA.
- Cumplir el objeto y alcance del contrato, de acuerdo con la programación asignada por Coordinación Académica en el marco de las políticas de calidad, pertinencia y eficacia.
- Promuever en los aprendices la autoformación con actividades académicas desescolarizadas y garantizar el acompañamiento de los aprendices en las actividades desescolarizada haciendo uso de las diferentes tencologías dispuesta para tal fin.
- Registrar los resultados de la emisión de juicios de evaluación relacionados con los logros de los resultados de aprendizaje o novedades del aprendiz, en los tiempos establecidos por el procedimiento de Ejecución de la Formación Profesional, en el aplicativo dispuesto por la Entidad. 
- Entregar informes académicos que contenga: juicios evaluativos para la continuidad de los procesos, en especial el de certificación.
- Garantiza el autocontrol de la ejecución de horas de formación en el rango establecido por la entidad.  
- Participar de conformidad con las normas institucionales en los comités de seguimiento y evaluación de aprendices donde se requiera.
- Participar de las reuniones convocadas por la subdirección y/o coordinaciones. 
- Apoyar en la gestión de materiales de formacion, promoviendo la debida utilización y el uso racional para el desarrollo de las habilidades defindas en el programa de formación.
- Realizar todas las legalizaciones originadas en la obligación contractual. 
- Garantizar dentro de los primeros diez (10) días calendario de cada mes, el pago de la seguridad social en salud, pensión y riesgos a que haya a lugar. 
- El profesional, para el pago de sus honorarios, registrar cuenta de cobro en el SECOP II cargando dos archivos que se llaman GF (Gestión Financiera) y GC (Gestión Contractual) los cuales contienen los documentos necesarios para el trámite, en fechas establecidas por el grupo administrativo y financiero de la entidad, de forma oportuna y con información de calidad.</t>
  </si>
  <si>
    <t>La formación complementaria es un servicio del SENA representado en acciones de capacitación, diseñadas y ejecutadas por los centros de formación, que permiten la actualización o el desarrollo de competencias o elementos de competencia y corresponde a demandas específicas del sector productivo y la comunidad en general.
El Centro de Comercio y Servicios de la Regional Cauca, dinamiza formaciones complementarias presenciales o común mente llamados cursos cortos, en las diferentes redes de conocimiento en que se encuentra asociado y pretende seguir desarrolando estas acciones de formación en el 2022.
Sin embargo, el Centro de Formación, no cuenta con el suficiente número de instructores de Carrera Administrativa para la atención del programa, se requieren entonces la vinculación de profesionales que permitan dinamizar cada una de las familias asignadas para orientar Formación Profesional Integral en modalidad virtual.</t>
  </si>
  <si>
    <t>COMPLEMENTARIA REGULAR</t>
  </si>
  <si>
    <t>Obligaciones adicionales por contrato</t>
  </si>
  <si>
    <t xml:space="preserve"> 144 HORAS</t>
  </si>
  <si>
    <t>INGENIERÍA DE TELECOMUNICACIONES.
INGENIERÍA ELECTRÓNICA.
INGENIERÍA ELÉCTRICA.
INGENIERÍA MECATRÓNICA.
INGENIERÍA DE CONTROL O AUTOMÁTICA INDUSTRIAL.
INGENIERÍA MECÁNICA</t>
  </si>
  <si>
    <t>(24) MESES DE EXPERIENCIA PROFESIONAL DE LOS CUALES (12) MESES DEBEN ESTAR RELACIONADOS CON EL EJERCICIO DE LA PROFESIÓN Y (12) MESES RELACIONADOS  EN PEDAGOGÍA</t>
  </si>
  <si>
    <t>APLICACION DE LA ELECTRONICA Y ROBOTICA</t>
  </si>
  <si>
    <t>- Orientar procesos formativos en los programas formativos de la Red de Conocimiento en Informática, diseño y desarrollo de software y Electrónica y automatización</t>
  </si>
  <si>
    <t>TERCERA OFERTA</t>
  </si>
  <si>
    <t>APLICACION DE LA ELECTRONICA Y ROBOTICA EN PROYECTOS DE CIENCIA, TECNOLOGIA E INNOVACION (agrupación fija y/o unidad móvil)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</si>
</sst>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3"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b/>
      <sz val="11"/>
      <color theme="1"/>
      <name val="Calibri"/>
      <family val="2"/>
      <scheme val="minor"/>
    </font>
    <font>
      <sz val="8"/>
      <color rgb="FFFFFFFF"/>
      <name val="Arial"/>
      <family val="2"/>
    </font>
    <font>
      <sz val="8"/>
      <color rgb="FF000000"/>
      <name val="Arial"/>
      <family val="2"/>
    </font>
    <font>
      <sz val="11"/>
      <name val="Calibri"/>
      <family val="2"/>
      <scheme val="minor"/>
    </font>
    <font>
      <b/>
      <sz val="9"/>
      <name val="Arial"/>
      <family val="2"/>
    </font>
    <font>
      <sz val="10"/>
      <color rgb="FF5D5D5D"/>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144">
    <xf numFmtId="0" fontId="0" fillId="0" borderId="0" xfId="0"/>
    <xf numFmtId="0" fontId="3" fillId="0" borderId="1" xfId="5" applyFont="1" applyFill="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Fill="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Fill="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Fill="1" applyBorder="1" applyAlignment="1">
      <alignment horizontal="left"/>
    </xf>
    <xf numFmtId="165" fontId="2" fillId="0" borderId="0" xfId="3" applyNumberFormat="1" applyFont="1" applyFill="1" applyBorder="1" applyAlignment="1">
      <alignment horizontal="center" vertical="center" wrapText="1"/>
    </xf>
    <xf numFmtId="0" fontId="3" fillId="0" borderId="1" xfId="5" applyFont="1" applyFill="1" applyBorder="1" applyAlignment="1">
      <alignment horizontal="left" vertical="center"/>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0" fontId="8" fillId="0" borderId="0" xfId="0" applyFont="1"/>
    <xf numFmtId="0" fontId="8" fillId="0" borderId="1" xfId="0" applyFont="1" applyFill="1" applyBorder="1"/>
    <xf numFmtId="0" fontId="8" fillId="2" borderId="3" xfId="0" applyFont="1" applyFill="1" applyBorder="1" applyAlignment="1"/>
    <xf numFmtId="3" fontId="4" fillId="0" borderId="1" xfId="5" applyNumberFormat="1" applyFont="1" applyFill="1" applyBorder="1" applyAlignment="1">
      <alignment horizontal="center" vertical="center" wrapText="1"/>
    </xf>
    <xf numFmtId="0" fontId="8" fillId="0" borderId="0" xfId="0" applyFont="1" applyFill="1"/>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2" fillId="0" borderId="1" xfId="5" applyNumberFormat="1" applyFont="1" applyBorder="1" applyAlignment="1">
      <alignment horizontal="center" vertical="center" wrapText="1"/>
    </xf>
    <xf numFmtId="0" fontId="8" fillId="0" borderId="1" xfId="0" applyFont="1" applyBorder="1"/>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0" fontId="0" fillId="0" borderId="1" xfId="0" applyBorder="1" applyAlignment="1"/>
    <xf numFmtId="3" fontId="0" fillId="0" borderId="0" xfId="0" applyNumberFormat="1"/>
    <xf numFmtId="166" fontId="0" fillId="0" borderId="0" xfId="0" applyNumberFormat="1"/>
    <xf numFmtId="4" fontId="0" fillId="0" borderId="0" xfId="0" applyNumberFormat="1"/>
    <xf numFmtId="3" fontId="4" fillId="0" borderId="1" xfId="5" applyNumberFormat="1" applyFont="1" applyFill="1" applyBorder="1" applyAlignment="1">
      <alignment horizontal="center" vertical="center" wrapText="1"/>
    </xf>
    <xf numFmtId="3" fontId="4" fillId="0" borderId="1" xfId="5" applyNumberFormat="1" applyFont="1" applyBorder="1" applyAlignment="1">
      <alignment horizontal="center" vertical="center" wrapText="1"/>
    </xf>
    <xf numFmtId="41" fontId="4" fillId="4" borderId="1" xfId="2" applyFont="1" applyFill="1" applyBorder="1" applyAlignment="1">
      <alignment vertical="center"/>
    </xf>
    <xf numFmtId="41" fontId="4" fillId="4" borderId="1" xfId="2" applyFont="1" applyFill="1" applyBorder="1" applyAlignment="1">
      <alignment horizontal="center" vertical="center"/>
    </xf>
    <xf numFmtId="3" fontId="2" fillId="3" borderId="1" xfId="5" applyNumberFormat="1" applyFont="1" applyFill="1" applyBorder="1" applyAlignment="1">
      <alignment horizontal="center" vertical="center" wrapText="1"/>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3" fontId="3" fillId="4" borderId="1" xfId="5" applyNumberFormat="1" applyFont="1" applyFill="1" applyBorder="1" applyAlignment="1">
      <alignment horizontal="center" vertical="center" wrapText="1"/>
    </xf>
    <xf numFmtId="0" fontId="2" fillId="0" borderId="0" xfId="5" applyFont="1" applyFill="1" applyBorder="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43" fontId="8" fillId="0" borderId="0" xfId="0" applyNumberFormat="1" applyFont="1" applyAlignment="1">
      <alignment horizontal="left" vertical="center"/>
    </xf>
    <xf numFmtId="0" fontId="8" fillId="2" borderId="1" xfId="0" applyFont="1" applyFill="1" applyBorder="1" applyAlignment="1"/>
    <xf numFmtId="3" fontId="8" fillId="0" borderId="0" xfId="0" applyNumberFormat="1" applyFont="1" applyFill="1"/>
    <xf numFmtId="0" fontId="17"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20" fillId="0" borderId="0" xfId="0" applyFont="1" applyAlignment="1">
      <alignment wrapText="1"/>
    </xf>
    <xf numFmtId="0" fontId="21" fillId="4" borderId="1" xfId="0" applyFont="1" applyFill="1" applyBorder="1" applyAlignment="1">
      <alignment horizontal="center" vertical="center" wrapText="1"/>
    </xf>
    <xf numFmtId="0" fontId="3" fillId="4" borderId="1" xfId="5" applyFont="1" applyFill="1" applyBorder="1" applyAlignment="1">
      <alignment horizontal="center" vertical="center" wrapText="1"/>
    </xf>
    <xf numFmtId="0" fontId="9" fillId="4" borderId="1" xfId="10" applyFont="1" applyFill="1" applyBorder="1" applyAlignment="1">
      <alignment horizontal="center" vertical="center" wrapText="1"/>
    </xf>
    <xf numFmtId="0" fontId="9" fillId="4" borderId="1" xfId="10" applyFont="1" applyFill="1" applyBorder="1" applyAlignment="1">
      <alignment horizontal="center" vertical="center"/>
    </xf>
    <xf numFmtId="14" fontId="3" fillId="4" borderId="1" xfId="1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0" borderId="1" xfId="6" applyBorder="1" applyAlignment="1">
      <alignment vertical="center" wrapText="1"/>
    </xf>
    <xf numFmtId="0" fontId="22" fillId="0" borderId="0" xfId="0" applyFont="1" applyAlignment="1">
      <alignment horizontal="left" vertical="center" wrapText="1"/>
    </xf>
    <xf numFmtId="0" fontId="0" fillId="0" borderId="1" xfId="0" applyBorder="1" applyAlignment="1">
      <alignment vertical="center" wrapText="1"/>
    </xf>
    <xf numFmtId="0" fontId="0" fillId="0" borderId="0" xfId="0" quotePrefix="1" applyAlignment="1">
      <alignment vertical="center"/>
    </xf>
    <xf numFmtId="0" fontId="20" fillId="0" borderId="1" xfId="0" applyFont="1" applyBorder="1" applyAlignment="1">
      <alignment vertical="center" wrapText="1"/>
    </xf>
    <xf numFmtId="0" fontId="2" fillId="0" borderId="1" xfId="5" applyFont="1" applyFill="1" applyBorder="1" applyAlignment="1">
      <alignment horizontal="left"/>
    </xf>
    <xf numFmtId="0" fontId="8" fillId="0" borderId="1" xfId="0" applyFont="1" applyBorder="1" applyAlignment="1">
      <alignment horizontal="center"/>
    </xf>
    <xf numFmtId="0" fontId="11" fillId="3" borderId="1" xfId="0" applyFont="1" applyFill="1" applyBorder="1" applyAlignment="1">
      <alignment horizontal="center" vertical="center"/>
    </xf>
    <xf numFmtId="0" fontId="2" fillId="3" borderId="1" xfId="5" applyFont="1" applyFill="1" applyBorder="1" applyAlignment="1">
      <alignment horizontal="center" vertical="center"/>
    </xf>
    <xf numFmtId="0" fontId="2" fillId="0" borderId="6" xfId="5" applyFont="1" applyFill="1" applyBorder="1" applyAlignment="1">
      <alignment horizontal="center"/>
    </xf>
    <xf numFmtId="0" fontId="2" fillId="0" borderId="1" xfId="5" applyFont="1" applyFill="1" applyBorder="1" applyAlignment="1">
      <alignment horizontal="center"/>
    </xf>
    <xf numFmtId="0" fontId="2" fillId="0" borderId="2" xfId="5" applyFont="1" applyFill="1" applyBorder="1" applyAlignment="1">
      <alignment horizontal="center"/>
    </xf>
    <xf numFmtId="0" fontId="2" fillId="0" borderId="1" xfId="0" applyFont="1" applyBorder="1" applyAlignment="1">
      <alignment horizontal="center"/>
    </xf>
    <xf numFmtId="0" fontId="2" fillId="3" borderId="3" xfId="5" applyFont="1" applyFill="1" applyBorder="1" applyAlignment="1">
      <alignment horizontal="center" vertical="center" wrapText="1"/>
    </xf>
    <xf numFmtId="0" fontId="2" fillId="3" borderId="4" xfId="5" applyFont="1" applyFill="1" applyBorder="1" applyAlignment="1">
      <alignment horizontal="center" vertical="center" wrapText="1"/>
    </xf>
    <xf numFmtId="0" fontId="2" fillId="3" borderId="11"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Fill="1" applyBorder="1" applyAlignment="1">
      <alignment horizontal="left" vertical="center"/>
    </xf>
    <xf numFmtId="3" fontId="3" fillId="0" borderId="1" xfId="5" applyNumberFormat="1" applyFont="1" applyFill="1" applyBorder="1" applyAlignment="1">
      <alignment horizontal="left" vertical="center" wrapText="1"/>
    </xf>
    <xf numFmtId="0" fontId="3" fillId="0" borderId="1" xfId="5" applyFont="1" applyFill="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Fill="1" applyBorder="1" applyAlignment="1">
      <alignment horizontal="left" vertical="center" wrapText="1"/>
    </xf>
    <xf numFmtId="0" fontId="11"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18" fillId="5" borderId="12"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0" fontId="19" fillId="6" borderId="12"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6" borderId="12"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3">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 name="Normal 5" xfId="12" xr:uid="{5F1911EF-7515-4905-8705-B203C0BDF5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440346</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154781</xdr:colOff>
      <xdr:row>18</xdr:row>
      <xdr:rowOff>71438</xdr:rowOff>
    </xdr:from>
    <xdr:to>
      <xdr:col>11</xdr:col>
      <xdr:colOff>1881187</xdr:colOff>
      <xdr:row>20</xdr:row>
      <xdr:rowOff>38172</xdr:rowOff>
    </xdr:to>
    <xdr:pic>
      <xdr:nvPicPr>
        <xdr:cNvPr id="3" name="Imagen 2">
          <a:extLst>
            <a:ext uri="{FF2B5EF4-FFF2-40B4-BE49-F238E27FC236}">
              <a16:creationId xmlns:a16="http://schemas.microsoft.com/office/drawing/2014/main" id="{1E968149-FAF6-328A-A312-AD1F6EFC78EA}"/>
            </a:ext>
          </a:extLst>
        </xdr:cNvPr>
        <xdr:cNvPicPr>
          <a:picLocks noChangeAspect="1"/>
        </xdr:cNvPicPr>
      </xdr:nvPicPr>
      <xdr:blipFill>
        <a:blip xmlns:r="http://schemas.openxmlformats.org/officeDocument/2006/relationships" r:embed="rId2"/>
        <a:stretch>
          <a:fillRect/>
        </a:stretch>
      </xdr:blipFill>
      <xdr:spPr>
        <a:xfrm>
          <a:off x="14358937" y="5679282"/>
          <a:ext cx="1726406" cy="7287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S26"/>
  <sheetViews>
    <sheetView tabSelected="1" topLeftCell="A5" zoomScale="80" zoomScaleNormal="80" zoomScaleSheetLayoutView="70" workbookViewId="0">
      <selection activeCell="J16" sqref="J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customWidth="1"/>
    <col min="6" max="6" width="12.42578125" style="15" customWidth="1"/>
    <col min="7" max="7" width="10.42578125" style="15" customWidth="1"/>
    <col min="8" max="8" width="11.85546875" style="15" customWidth="1"/>
    <col min="9" max="9" width="14" style="15" customWidth="1"/>
    <col min="10" max="10" width="16.5703125" style="15" customWidth="1"/>
    <col min="11" max="11" width="15.5703125" style="15" customWidth="1"/>
    <col min="12" max="12" width="95.42578125" style="71" customWidth="1"/>
    <col min="13" max="13" width="90.42578125" style="71" customWidth="1"/>
    <col min="14" max="14" width="13.7109375" style="15" customWidth="1"/>
    <col min="15" max="15" width="13.85546875" style="15" customWidth="1"/>
    <col min="16" max="16" width="12.140625" style="15" bestFit="1" customWidth="1"/>
    <col min="17" max="17" width="19.5703125" style="15" customWidth="1"/>
    <col min="18" max="18" width="12.42578125" style="15" bestFit="1" customWidth="1"/>
    <col min="19" max="16384" width="11.42578125" style="15"/>
  </cols>
  <sheetData>
    <row r="1" spans="1:17" ht="21.75" customHeight="1" x14ac:dyDescent="0.2">
      <c r="A1" s="94"/>
      <c r="B1" s="94"/>
      <c r="C1" s="94"/>
      <c r="D1" s="94"/>
      <c r="E1" s="94"/>
      <c r="F1" s="94"/>
      <c r="G1" s="94"/>
      <c r="H1" s="94"/>
      <c r="I1" s="94"/>
      <c r="J1" s="94"/>
      <c r="K1" s="94"/>
      <c r="L1" s="94"/>
      <c r="M1" s="94"/>
      <c r="N1" s="94"/>
      <c r="O1" s="94"/>
      <c r="P1" s="94"/>
      <c r="Q1" s="25" t="s">
        <v>25</v>
      </c>
    </row>
    <row r="2" spans="1:17" ht="30.75" customHeight="1" x14ac:dyDescent="0.2">
      <c r="A2" s="94"/>
      <c r="B2" s="94"/>
      <c r="C2" s="94"/>
      <c r="D2" s="94"/>
      <c r="E2" s="94"/>
      <c r="F2" s="94"/>
      <c r="G2" s="94"/>
      <c r="H2" s="94"/>
      <c r="I2" s="94"/>
      <c r="J2" s="94"/>
      <c r="K2" s="94"/>
      <c r="L2" s="94"/>
      <c r="M2" s="94"/>
      <c r="N2" s="94"/>
      <c r="O2" s="94"/>
      <c r="P2" s="94"/>
      <c r="Q2" s="27" t="s">
        <v>28</v>
      </c>
    </row>
    <row r="3" spans="1:17" ht="34.5" customHeight="1" x14ac:dyDescent="0.2">
      <c r="A3" s="95" t="s">
        <v>26</v>
      </c>
      <c r="B3" s="95"/>
      <c r="C3" s="95"/>
      <c r="D3" s="95"/>
      <c r="E3" s="95"/>
      <c r="F3" s="95"/>
      <c r="G3" s="95"/>
      <c r="H3" s="95"/>
      <c r="I3" s="95"/>
      <c r="J3" s="95"/>
      <c r="K3" s="95"/>
      <c r="L3" s="95"/>
      <c r="M3" s="95"/>
      <c r="N3" s="95"/>
      <c r="O3" s="95"/>
      <c r="P3" s="95"/>
      <c r="Q3" s="95"/>
    </row>
    <row r="4" spans="1:17" x14ac:dyDescent="0.2">
      <c r="A4" s="96" t="s">
        <v>27</v>
      </c>
      <c r="B4" s="96"/>
      <c r="C4" s="96"/>
      <c r="D4" s="96"/>
      <c r="E4" s="96"/>
      <c r="F4" s="96"/>
      <c r="G4" s="96"/>
      <c r="H4" s="96"/>
      <c r="I4" s="96"/>
      <c r="J4" s="96"/>
      <c r="K4" s="96"/>
      <c r="L4" s="96"/>
      <c r="M4" s="96"/>
      <c r="N4" s="96"/>
      <c r="O4" s="96"/>
      <c r="P4" s="96"/>
      <c r="Q4" s="96"/>
    </row>
    <row r="5" spans="1:17" x14ac:dyDescent="0.2">
      <c r="A5" s="97"/>
      <c r="B5" s="98"/>
      <c r="C5" s="98"/>
      <c r="D5" s="98"/>
      <c r="E5" s="98"/>
      <c r="F5" s="98"/>
      <c r="G5" s="98"/>
      <c r="H5" s="98"/>
      <c r="I5" s="98"/>
      <c r="J5" s="98"/>
      <c r="K5" s="98"/>
      <c r="L5" s="98"/>
      <c r="M5" s="98"/>
      <c r="N5" s="98"/>
      <c r="O5" s="98"/>
      <c r="P5" s="98"/>
      <c r="Q5" s="99"/>
    </row>
    <row r="6" spans="1:17" x14ac:dyDescent="0.2">
      <c r="A6" s="100" t="s">
        <v>174</v>
      </c>
      <c r="B6" s="100"/>
      <c r="C6" s="100"/>
      <c r="D6" s="100"/>
      <c r="E6" s="100"/>
      <c r="F6" s="100"/>
      <c r="G6" s="100"/>
      <c r="H6" s="100"/>
      <c r="I6" s="100"/>
      <c r="J6" s="100"/>
      <c r="K6" s="100"/>
      <c r="L6" s="100"/>
      <c r="M6" s="100"/>
      <c r="N6" s="100"/>
      <c r="O6" s="100"/>
      <c r="P6" s="100"/>
      <c r="Q6" s="100"/>
    </row>
    <row r="8" spans="1:17" x14ac:dyDescent="0.2">
      <c r="A8" s="93" t="s">
        <v>85</v>
      </c>
      <c r="B8" s="93"/>
      <c r="C8" s="93"/>
      <c r="D8" s="93"/>
      <c r="E8" s="93"/>
      <c r="F8" s="93"/>
      <c r="G8" s="93"/>
      <c r="H8" s="93"/>
      <c r="I8" s="93"/>
      <c r="J8" s="93"/>
      <c r="K8" s="64"/>
      <c r="L8" s="66"/>
      <c r="M8" s="66"/>
      <c r="N8" s="10"/>
      <c r="O8" s="10"/>
      <c r="P8" s="10"/>
    </row>
    <row r="9" spans="1:17" x14ac:dyDescent="0.2">
      <c r="A9" s="108" t="s">
        <v>17</v>
      </c>
      <c r="B9" s="108"/>
      <c r="C9" s="108"/>
      <c r="D9" s="12"/>
      <c r="E9" s="1"/>
      <c r="F9" s="2"/>
      <c r="G9" s="2"/>
      <c r="H9" s="2"/>
      <c r="I9" s="2"/>
      <c r="J9" s="9"/>
      <c r="K9" s="9"/>
      <c r="L9" s="67"/>
      <c r="M9" s="67"/>
      <c r="N9" s="11"/>
      <c r="O9" s="11"/>
      <c r="P9" s="11"/>
    </row>
    <row r="10" spans="1:17" x14ac:dyDescent="0.2">
      <c r="A10" s="109">
        <f>K18</f>
        <v>79920000</v>
      </c>
      <c r="B10" s="110"/>
      <c r="C10" s="110"/>
      <c r="D10" s="63"/>
      <c r="E10" s="3"/>
      <c r="F10" s="2"/>
      <c r="G10" s="2"/>
      <c r="H10" s="1"/>
      <c r="I10" s="8"/>
      <c r="J10" s="111" t="s">
        <v>20</v>
      </c>
      <c r="K10" s="112"/>
      <c r="L10" s="112"/>
      <c r="M10" s="112"/>
      <c r="N10" s="112"/>
      <c r="O10" s="112"/>
      <c r="P10" s="112"/>
      <c r="Q10" s="113"/>
    </row>
    <row r="11" spans="1:17" x14ac:dyDescent="0.2">
      <c r="A11" s="114" t="s">
        <v>18</v>
      </c>
      <c r="B11" s="110"/>
      <c r="C11" s="110"/>
      <c r="D11" s="63"/>
      <c r="E11" s="3"/>
      <c r="F11" s="2"/>
      <c r="G11" s="2"/>
      <c r="H11" s="2"/>
      <c r="I11" s="8"/>
      <c r="J11" s="4" t="s">
        <v>0</v>
      </c>
      <c r="K11" s="112" t="s">
        <v>87</v>
      </c>
      <c r="L11" s="112"/>
      <c r="M11" s="112"/>
      <c r="N11" s="112"/>
      <c r="O11" s="112"/>
      <c r="P11" s="112"/>
      <c r="Q11" s="113"/>
    </row>
    <row r="12" spans="1:17" ht="22.5" x14ac:dyDescent="0.2">
      <c r="A12" s="114" t="s">
        <v>19</v>
      </c>
      <c r="B12" s="110"/>
      <c r="C12" s="110"/>
      <c r="D12" s="63"/>
      <c r="E12" s="5"/>
      <c r="F12" s="2"/>
      <c r="G12" s="2"/>
      <c r="H12" s="2"/>
      <c r="I12" s="8"/>
      <c r="J12" s="2" t="s">
        <v>1</v>
      </c>
      <c r="K12" s="4" t="s">
        <v>33</v>
      </c>
      <c r="L12" s="4"/>
      <c r="M12" s="4"/>
      <c r="N12" s="4"/>
      <c r="O12" s="4"/>
      <c r="P12" s="4"/>
      <c r="Q12" s="16"/>
    </row>
    <row r="13" spans="1:17" ht="42.75" customHeight="1" x14ac:dyDescent="0.2">
      <c r="A13" s="121" t="s">
        <v>2</v>
      </c>
      <c r="B13" s="101" t="s">
        <v>3</v>
      </c>
      <c r="C13" s="101" t="s">
        <v>21</v>
      </c>
      <c r="D13" s="101" t="s">
        <v>9</v>
      </c>
      <c r="E13" s="101" t="s">
        <v>22</v>
      </c>
      <c r="F13" s="104" t="s">
        <v>23</v>
      </c>
      <c r="G13" s="105"/>
      <c r="H13" s="116" t="s">
        <v>24</v>
      </c>
      <c r="I13" s="116"/>
      <c r="J13" s="117" t="s">
        <v>4</v>
      </c>
      <c r="K13" s="117" t="s">
        <v>5</v>
      </c>
      <c r="L13" s="68"/>
      <c r="M13" s="68"/>
      <c r="N13" s="117" t="s">
        <v>4</v>
      </c>
      <c r="O13" s="117" t="s">
        <v>5</v>
      </c>
      <c r="P13" s="26" t="s">
        <v>10</v>
      </c>
      <c r="Q13" s="95" t="s">
        <v>6</v>
      </c>
    </row>
    <row r="14" spans="1:17" ht="30.75" customHeight="1" x14ac:dyDescent="0.2">
      <c r="A14" s="122"/>
      <c r="B14" s="102"/>
      <c r="C14" s="102"/>
      <c r="D14" s="102"/>
      <c r="E14" s="102"/>
      <c r="F14" s="106"/>
      <c r="G14" s="107"/>
      <c r="H14" s="101" t="s">
        <v>7</v>
      </c>
      <c r="I14" s="101" t="s">
        <v>8</v>
      </c>
      <c r="J14" s="118"/>
      <c r="K14" s="118"/>
      <c r="L14" s="69"/>
      <c r="M14" s="69"/>
      <c r="N14" s="118"/>
      <c r="O14" s="118"/>
      <c r="P14" s="62" t="s">
        <v>11</v>
      </c>
      <c r="Q14" s="95"/>
    </row>
    <row r="15" spans="1:17" ht="18" customHeight="1" x14ac:dyDescent="0.2">
      <c r="A15" s="123"/>
      <c r="B15" s="103"/>
      <c r="C15" s="103"/>
      <c r="D15" s="103"/>
      <c r="E15" s="103"/>
      <c r="F15" s="6" t="s">
        <v>12</v>
      </c>
      <c r="G15" s="6" t="s">
        <v>13</v>
      </c>
      <c r="H15" s="103"/>
      <c r="I15" s="103"/>
      <c r="J15" s="119" t="s">
        <v>15</v>
      </c>
      <c r="K15" s="120"/>
      <c r="L15" s="70" t="s">
        <v>35</v>
      </c>
      <c r="M15" s="70" t="s">
        <v>34</v>
      </c>
      <c r="N15" s="119" t="s">
        <v>16</v>
      </c>
      <c r="O15" s="120"/>
      <c r="P15" s="7"/>
      <c r="Q15" s="74"/>
    </row>
    <row r="16" spans="1:17" ht="99.75" customHeight="1" x14ac:dyDescent="0.2">
      <c r="A16" s="87" t="s">
        <v>29</v>
      </c>
      <c r="B16" s="82" t="s">
        <v>167</v>
      </c>
      <c r="C16" s="88" t="s">
        <v>175</v>
      </c>
      <c r="D16" s="87" t="s">
        <v>30</v>
      </c>
      <c r="E16" s="84">
        <v>8</v>
      </c>
      <c r="F16" s="85">
        <v>3</v>
      </c>
      <c r="G16" s="83">
        <v>0</v>
      </c>
      <c r="H16" s="86">
        <v>44820</v>
      </c>
      <c r="I16" s="86">
        <v>44910</v>
      </c>
      <c r="J16" s="65">
        <v>3330000</v>
      </c>
      <c r="K16" s="51">
        <f>(F16*J16+(J16/30*G16))*E16</f>
        <v>79920000</v>
      </c>
      <c r="L16" s="90" t="s">
        <v>170</v>
      </c>
      <c r="M16" s="92" t="s">
        <v>171</v>
      </c>
      <c r="N16" s="30">
        <f t="shared" ref="N16:O16" si="0">+J16</f>
        <v>3330000</v>
      </c>
      <c r="O16" s="59">
        <f t="shared" si="0"/>
        <v>79920000</v>
      </c>
      <c r="P16" s="51" t="s">
        <v>169</v>
      </c>
      <c r="Q16" s="87"/>
    </row>
    <row r="17" spans="1:19" x14ac:dyDescent="0.2">
      <c r="O17" s="58"/>
    </row>
    <row r="18" spans="1:19" s="19" customFormat="1" x14ac:dyDescent="0.2">
      <c r="A18" s="31" t="s">
        <v>14</v>
      </c>
      <c r="B18" s="32"/>
      <c r="C18" s="33"/>
      <c r="D18" s="34"/>
      <c r="E18" s="41" t="e">
        <f>E16+#REF!</f>
        <v>#REF!</v>
      </c>
      <c r="F18" s="36"/>
      <c r="G18" s="35"/>
      <c r="H18" s="37"/>
      <c r="I18" s="38"/>
      <c r="J18" s="39"/>
      <c r="K18" s="40">
        <f>SUM(K16:K16)</f>
        <v>79920000</v>
      </c>
      <c r="L18" s="72"/>
      <c r="M18" s="72"/>
      <c r="N18" s="39"/>
      <c r="O18" s="58"/>
      <c r="P18" s="38"/>
      <c r="Q18" s="42"/>
      <c r="R18" s="75" t="s">
        <v>164</v>
      </c>
      <c r="S18" s="75"/>
    </row>
    <row r="19" spans="1:19" ht="29.25" customHeight="1" x14ac:dyDescent="0.2">
      <c r="B19" s="21"/>
      <c r="K19" s="46"/>
      <c r="N19" s="22"/>
      <c r="Q19" s="20"/>
    </row>
    <row r="20" spans="1:19" ht="30.75" customHeight="1" x14ac:dyDescent="0.2">
      <c r="K20" s="23"/>
      <c r="L20" s="73"/>
      <c r="M20" s="73"/>
      <c r="N20" s="23"/>
      <c r="O20" s="23"/>
      <c r="Q20" s="24"/>
    </row>
    <row r="21" spans="1:19" ht="15" x14ac:dyDescent="0.25">
      <c r="A21" s="115" t="s">
        <v>31</v>
      </c>
      <c r="B21" s="115"/>
      <c r="C21" s="115"/>
      <c r="D21" s="115"/>
      <c r="E21" s="115"/>
      <c r="F21" s="115"/>
      <c r="G21" s="115"/>
      <c r="H21" s="115"/>
      <c r="I21" s="115"/>
      <c r="J21" s="115"/>
      <c r="K21" s="115"/>
      <c r="L21" s="115"/>
      <c r="M21" s="115"/>
      <c r="N21" s="115"/>
      <c r="O21" s="115"/>
      <c r="P21" s="115"/>
      <c r="Q21" s="115"/>
    </row>
    <row r="22" spans="1:19" ht="15" x14ac:dyDescent="0.25">
      <c r="A22" s="115" t="s">
        <v>32</v>
      </c>
      <c r="B22" s="115"/>
      <c r="C22" s="115"/>
      <c r="D22" s="115"/>
      <c r="E22" s="115"/>
      <c r="F22" s="115"/>
      <c r="G22" s="115"/>
      <c r="H22" s="115"/>
      <c r="I22" s="115"/>
      <c r="J22" s="115"/>
      <c r="K22" s="115"/>
      <c r="L22" s="115"/>
      <c r="M22" s="115"/>
      <c r="N22" s="115"/>
      <c r="O22" s="115"/>
      <c r="P22" s="115"/>
      <c r="Q22" s="115"/>
    </row>
    <row r="23" spans="1:19" x14ac:dyDescent="0.2">
      <c r="I23" s="46"/>
    </row>
    <row r="24" spans="1:19" x14ac:dyDescent="0.2">
      <c r="J24" s="46"/>
    </row>
    <row r="25" spans="1:19" x14ac:dyDescent="0.2">
      <c r="H25" s="46"/>
    </row>
    <row r="26" spans="1:19" x14ac:dyDescent="0.2">
      <c r="J26" s="46"/>
    </row>
  </sheetData>
  <mergeCells count="30">
    <mergeCell ref="A21:Q21"/>
    <mergeCell ref="A22:Q22"/>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8:J8"/>
    <mergeCell ref="A1:P2"/>
    <mergeCell ref="A3:Q3"/>
    <mergeCell ref="A4:Q4"/>
    <mergeCell ref="A5:Q5"/>
    <mergeCell ref="A6:Q6"/>
  </mergeCells>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12"/>
  <sheetViews>
    <sheetView topLeftCell="C1" workbookViewId="0">
      <selection activeCell="C10" sqref="C10"/>
    </sheetView>
  </sheetViews>
  <sheetFormatPr baseColWidth="10" defaultRowHeight="15" x14ac:dyDescent="0.25"/>
  <cols>
    <col min="2" max="2" width="23" style="76" customWidth="1"/>
    <col min="3" max="3" width="161.28515625" customWidth="1"/>
  </cols>
  <sheetData>
    <row r="2" spans="2:3" x14ac:dyDescent="0.25">
      <c r="B2" s="76" t="s">
        <v>88</v>
      </c>
    </row>
    <row r="3" spans="2:3" ht="120" x14ac:dyDescent="0.25">
      <c r="C3" s="81" t="s">
        <v>166</v>
      </c>
    </row>
    <row r="6" spans="2:3" x14ac:dyDescent="0.25">
      <c r="B6" s="76" t="s">
        <v>89</v>
      </c>
    </row>
    <row r="7" spans="2:3" ht="270" x14ac:dyDescent="0.25">
      <c r="C7" s="80" t="s">
        <v>165</v>
      </c>
    </row>
    <row r="9" spans="2:3" x14ac:dyDescent="0.25">
      <c r="B9" s="76" t="s">
        <v>168</v>
      </c>
    </row>
    <row r="10" spans="2:3" ht="47.25" x14ac:dyDescent="0.25">
      <c r="B10" s="88" t="s">
        <v>172</v>
      </c>
      <c r="C10" s="91" t="s">
        <v>173</v>
      </c>
    </row>
    <row r="12" spans="2:3" x14ac:dyDescent="0.25">
      <c r="C12" s="89"/>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62824-0EBF-481E-83A5-E6048385D8DD}">
  <dimension ref="A1:O21"/>
  <sheetViews>
    <sheetView zoomScale="73" zoomScaleNormal="73" workbookViewId="0">
      <selection activeCell="B19" sqref="B19"/>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124" t="s">
        <v>90</v>
      </c>
      <c r="B1" s="127" t="s">
        <v>91</v>
      </c>
      <c r="C1" s="127" t="s">
        <v>92</v>
      </c>
      <c r="D1" s="127" t="s">
        <v>93</v>
      </c>
      <c r="E1" s="127" t="s">
        <v>94</v>
      </c>
      <c r="F1" s="124" t="s">
        <v>95</v>
      </c>
      <c r="G1" s="124" t="s">
        <v>96</v>
      </c>
      <c r="H1" s="127" t="s">
        <v>97</v>
      </c>
      <c r="I1" s="127" t="s">
        <v>98</v>
      </c>
      <c r="J1" s="127" t="s">
        <v>99</v>
      </c>
      <c r="K1" s="127" t="s">
        <v>100</v>
      </c>
      <c r="L1" s="135" t="s">
        <v>101</v>
      </c>
      <c r="M1" s="130" t="s">
        <v>102</v>
      </c>
      <c r="N1" s="133" t="s">
        <v>103</v>
      </c>
      <c r="O1" s="134"/>
    </row>
    <row r="2" spans="1:15" x14ac:dyDescent="0.25">
      <c r="A2" s="125"/>
      <c r="B2" s="128"/>
      <c r="C2" s="128"/>
      <c r="D2" s="128"/>
      <c r="E2" s="128"/>
      <c r="F2" s="125"/>
      <c r="G2" s="125"/>
      <c r="H2" s="128"/>
      <c r="I2" s="128"/>
      <c r="J2" s="128"/>
      <c r="K2" s="128"/>
      <c r="L2" s="137"/>
      <c r="M2" s="131"/>
      <c r="N2" s="135" t="s">
        <v>97</v>
      </c>
      <c r="O2" s="135" t="s">
        <v>98</v>
      </c>
    </row>
    <row r="3" spans="1:15" ht="15.75" thickBot="1" x14ac:dyDescent="0.3">
      <c r="A3" s="126"/>
      <c r="B3" s="129"/>
      <c r="C3" s="129"/>
      <c r="D3" s="129"/>
      <c r="E3" s="129"/>
      <c r="F3" s="126"/>
      <c r="G3" s="126"/>
      <c r="H3" s="129"/>
      <c r="I3" s="129"/>
      <c r="J3" s="129"/>
      <c r="K3" s="129"/>
      <c r="L3" s="136"/>
      <c r="M3" s="132"/>
      <c r="N3" s="136"/>
      <c r="O3" s="136"/>
    </row>
    <row r="4" spans="1:15" ht="162.75" customHeight="1" thickBot="1" x14ac:dyDescent="0.3">
      <c r="A4" s="77">
        <v>1</v>
      </c>
      <c r="B4" s="78" t="s">
        <v>104</v>
      </c>
      <c r="C4" s="78" t="s">
        <v>105</v>
      </c>
      <c r="D4" s="78" t="s">
        <v>106</v>
      </c>
      <c r="E4" s="78" t="s">
        <v>107</v>
      </c>
      <c r="F4" s="79" t="s">
        <v>108</v>
      </c>
      <c r="G4" s="79" t="s">
        <v>109</v>
      </c>
      <c r="H4" s="77">
        <v>2</v>
      </c>
      <c r="I4" s="77">
        <v>3</v>
      </c>
      <c r="J4" s="77">
        <v>6</v>
      </c>
      <c r="K4" s="77" t="s">
        <v>110</v>
      </c>
      <c r="L4" s="78" t="s">
        <v>111</v>
      </c>
      <c r="M4" s="79" t="s">
        <v>112</v>
      </c>
      <c r="N4" s="77">
        <v>2</v>
      </c>
      <c r="O4" s="77">
        <v>2</v>
      </c>
    </row>
    <row r="5" spans="1:15" ht="170.25" thickBot="1" x14ac:dyDescent="0.3">
      <c r="A5" s="77">
        <v>2</v>
      </c>
      <c r="B5" s="78" t="s">
        <v>104</v>
      </c>
      <c r="C5" s="78" t="s">
        <v>105</v>
      </c>
      <c r="D5" s="78" t="s">
        <v>106</v>
      </c>
      <c r="E5" s="78" t="s">
        <v>107</v>
      </c>
      <c r="F5" s="79" t="s">
        <v>113</v>
      </c>
      <c r="G5" s="79" t="s">
        <v>114</v>
      </c>
      <c r="H5" s="77">
        <v>2</v>
      </c>
      <c r="I5" s="77">
        <v>2</v>
      </c>
      <c r="J5" s="77">
        <v>6</v>
      </c>
      <c r="K5" s="77" t="s">
        <v>110</v>
      </c>
      <c r="L5" s="78" t="s">
        <v>115</v>
      </c>
      <c r="M5" s="79" t="s">
        <v>116</v>
      </c>
      <c r="N5" s="77">
        <v>1</v>
      </c>
      <c r="O5" s="77">
        <v>2</v>
      </c>
    </row>
    <row r="6" spans="1:15" ht="170.25" thickBot="1" x14ac:dyDescent="0.3">
      <c r="A6" s="77">
        <v>3</v>
      </c>
      <c r="B6" s="78" t="s">
        <v>104</v>
      </c>
      <c r="C6" s="78" t="s">
        <v>105</v>
      </c>
      <c r="D6" s="78" t="s">
        <v>106</v>
      </c>
      <c r="E6" s="78" t="s">
        <v>107</v>
      </c>
      <c r="F6" s="79" t="s">
        <v>117</v>
      </c>
      <c r="G6" s="79" t="s">
        <v>114</v>
      </c>
      <c r="H6" s="77">
        <v>2</v>
      </c>
      <c r="I6" s="77">
        <v>3</v>
      </c>
      <c r="J6" s="77">
        <v>6</v>
      </c>
      <c r="K6" s="77" t="s">
        <v>110</v>
      </c>
      <c r="L6" s="78" t="s">
        <v>111</v>
      </c>
      <c r="M6" s="79" t="s">
        <v>118</v>
      </c>
      <c r="N6" s="77">
        <v>1</v>
      </c>
      <c r="O6" s="77">
        <v>2</v>
      </c>
    </row>
    <row r="7" spans="1:15" ht="170.25" thickBot="1" x14ac:dyDescent="0.3">
      <c r="A7" s="77">
        <v>4</v>
      </c>
      <c r="B7" s="78" t="s">
        <v>104</v>
      </c>
      <c r="C7" s="78" t="s">
        <v>105</v>
      </c>
      <c r="D7" s="78" t="s">
        <v>106</v>
      </c>
      <c r="E7" s="78" t="s">
        <v>107</v>
      </c>
      <c r="F7" s="79" t="s">
        <v>119</v>
      </c>
      <c r="G7" s="79" t="s">
        <v>120</v>
      </c>
      <c r="H7" s="77">
        <v>2</v>
      </c>
      <c r="I7" s="77">
        <v>3</v>
      </c>
      <c r="J7" s="77">
        <v>6</v>
      </c>
      <c r="K7" s="77" t="s">
        <v>110</v>
      </c>
      <c r="L7" s="78" t="s">
        <v>111</v>
      </c>
      <c r="M7" s="79" t="s">
        <v>121</v>
      </c>
      <c r="N7" s="77">
        <v>1</v>
      </c>
      <c r="O7" s="77">
        <v>2</v>
      </c>
    </row>
    <row r="8" spans="1:15" ht="170.25" thickBot="1" x14ac:dyDescent="0.3">
      <c r="A8" s="77">
        <v>5</v>
      </c>
      <c r="B8" s="78" t="s">
        <v>104</v>
      </c>
      <c r="C8" s="78" t="s">
        <v>105</v>
      </c>
      <c r="D8" s="78" t="s">
        <v>106</v>
      </c>
      <c r="E8" s="78" t="s">
        <v>107</v>
      </c>
      <c r="F8" s="79" t="s">
        <v>122</v>
      </c>
      <c r="G8" s="79" t="s">
        <v>123</v>
      </c>
      <c r="H8" s="77">
        <v>3</v>
      </c>
      <c r="I8" s="77">
        <v>3</v>
      </c>
      <c r="J8" s="77">
        <v>6</v>
      </c>
      <c r="K8" s="77" t="s">
        <v>110</v>
      </c>
      <c r="L8" s="78" t="s">
        <v>124</v>
      </c>
      <c r="M8" s="79" t="s">
        <v>125</v>
      </c>
      <c r="N8" s="77">
        <v>1</v>
      </c>
      <c r="O8" s="77">
        <v>2</v>
      </c>
    </row>
    <row r="9" spans="1:15" ht="124.5" thickBot="1" x14ac:dyDescent="0.3">
      <c r="A9" s="77">
        <v>6</v>
      </c>
      <c r="B9" s="78" t="s">
        <v>126</v>
      </c>
      <c r="C9" s="78" t="s">
        <v>105</v>
      </c>
      <c r="D9" s="78" t="s">
        <v>127</v>
      </c>
      <c r="E9" s="78" t="s">
        <v>107</v>
      </c>
      <c r="F9" s="79" t="s">
        <v>128</v>
      </c>
      <c r="G9" s="79" t="s">
        <v>129</v>
      </c>
      <c r="H9" s="77">
        <v>1</v>
      </c>
      <c r="I9" s="77">
        <v>3</v>
      </c>
      <c r="J9" s="77">
        <v>3</v>
      </c>
      <c r="K9" s="77" t="s">
        <v>130</v>
      </c>
      <c r="L9" s="78" t="s">
        <v>115</v>
      </c>
      <c r="M9" s="79" t="s">
        <v>131</v>
      </c>
      <c r="N9" s="77">
        <v>1</v>
      </c>
      <c r="O9" s="77">
        <v>2</v>
      </c>
    </row>
    <row r="10" spans="1:15" ht="102" thickBot="1" x14ac:dyDescent="0.3">
      <c r="A10" s="77">
        <v>7</v>
      </c>
      <c r="B10" s="78" t="s">
        <v>126</v>
      </c>
      <c r="C10" s="78" t="s">
        <v>105</v>
      </c>
      <c r="D10" s="78" t="s">
        <v>127</v>
      </c>
      <c r="E10" s="78" t="s">
        <v>107</v>
      </c>
      <c r="F10" s="79" t="s">
        <v>132</v>
      </c>
      <c r="G10" s="79" t="s">
        <v>133</v>
      </c>
      <c r="H10" s="77">
        <v>2</v>
      </c>
      <c r="I10" s="77">
        <v>3</v>
      </c>
      <c r="J10" s="77">
        <v>6</v>
      </c>
      <c r="K10" s="77" t="s">
        <v>110</v>
      </c>
      <c r="L10" s="78" t="s">
        <v>115</v>
      </c>
      <c r="M10" s="79" t="s">
        <v>134</v>
      </c>
      <c r="N10" s="77">
        <v>1</v>
      </c>
      <c r="O10" s="77">
        <v>2</v>
      </c>
    </row>
    <row r="11" spans="1:15" ht="113.25" thickBot="1" x14ac:dyDescent="0.3">
      <c r="A11" s="77">
        <v>8</v>
      </c>
      <c r="B11" s="78" t="s">
        <v>126</v>
      </c>
      <c r="C11" s="78" t="s">
        <v>135</v>
      </c>
      <c r="D11" s="78" t="s">
        <v>127</v>
      </c>
      <c r="E11" s="78" t="s">
        <v>107</v>
      </c>
      <c r="F11" s="79" t="s">
        <v>136</v>
      </c>
      <c r="G11" s="79" t="s">
        <v>137</v>
      </c>
      <c r="H11" s="77">
        <v>2</v>
      </c>
      <c r="I11" s="77">
        <v>4</v>
      </c>
      <c r="J11" s="77">
        <v>8</v>
      </c>
      <c r="K11" s="77" t="s">
        <v>110</v>
      </c>
      <c r="L11" s="78" t="s">
        <v>115</v>
      </c>
      <c r="M11" s="79" t="s">
        <v>138</v>
      </c>
      <c r="N11" s="77">
        <v>1</v>
      </c>
      <c r="O11" s="77">
        <v>3</v>
      </c>
    </row>
    <row r="12" spans="1:15" ht="57" thickBot="1" x14ac:dyDescent="0.3">
      <c r="A12" s="77">
        <v>9</v>
      </c>
      <c r="B12" s="78" t="s">
        <v>126</v>
      </c>
      <c r="C12" s="78" t="s">
        <v>135</v>
      </c>
      <c r="D12" s="78" t="s">
        <v>127</v>
      </c>
      <c r="E12" s="78" t="s">
        <v>107</v>
      </c>
      <c r="F12" s="79" t="s">
        <v>139</v>
      </c>
      <c r="G12" s="79" t="s">
        <v>140</v>
      </c>
      <c r="H12" s="77">
        <v>2</v>
      </c>
      <c r="I12" s="77">
        <v>4</v>
      </c>
      <c r="J12" s="77">
        <v>8</v>
      </c>
      <c r="K12" s="77" t="s">
        <v>110</v>
      </c>
      <c r="L12" s="78" t="s">
        <v>115</v>
      </c>
      <c r="M12" s="79" t="s">
        <v>141</v>
      </c>
      <c r="N12" s="77">
        <v>1</v>
      </c>
      <c r="O12" s="77">
        <v>3</v>
      </c>
    </row>
    <row r="13" spans="1:15" ht="171" thickBot="1" x14ac:dyDescent="0.3">
      <c r="A13" s="77">
        <v>10</v>
      </c>
      <c r="B13" s="78" t="s">
        <v>126</v>
      </c>
      <c r="C13" s="78" t="s">
        <v>135</v>
      </c>
      <c r="D13" s="78" t="s">
        <v>106</v>
      </c>
      <c r="E13" s="78" t="s">
        <v>107</v>
      </c>
      <c r="F13" s="79" t="s">
        <v>142</v>
      </c>
      <c r="G13" s="79" t="s">
        <v>123</v>
      </c>
      <c r="H13" s="77">
        <v>2</v>
      </c>
      <c r="I13" s="77">
        <v>3</v>
      </c>
      <c r="J13" s="77">
        <v>6</v>
      </c>
      <c r="K13" s="77" t="s">
        <v>110</v>
      </c>
      <c r="L13" s="78" t="s">
        <v>115</v>
      </c>
      <c r="M13" s="79" t="s">
        <v>143</v>
      </c>
      <c r="N13" s="77">
        <v>1</v>
      </c>
      <c r="O13" s="77">
        <v>2</v>
      </c>
    </row>
    <row r="14" spans="1:15" ht="192" thickBot="1" x14ac:dyDescent="0.3">
      <c r="A14" s="77">
        <v>11</v>
      </c>
      <c r="B14" s="78" t="s">
        <v>104</v>
      </c>
      <c r="C14" s="78" t="s">
        <v>135</v>
      </c>
      <c r="D14" s="78" t="s">
        <v>106</v>
      </c>
      <c r="E14" s="78" t="s">
        <v>107</v>
      </c>
      <c r="F14" s="79" t="s">
        <v>144</v>
      </c>
      <c r="G14" s="79" t="s">
        <v>123</v>
      </c>
      <c r="H14" s="77">
        <v>2</v>
      </c>
      <c r="I14" s="77">
        <v>3</v>
      </c>
      <c r="J14" s="77">
        <v>6</v>
      </c>
      <c r="K14" s="77" t="s">
        <v>110</v>
      </c>
      <c r="L14" s="78" t="s">
        <v>115</v>
      </c>
      <c r="M14" s="79" t="s">
        <v>145</v>
      </c>
      <c r="N14" s="77">
        <v>1</v>
      </c>
      <c r="O14" s="77">
        <v>2</v>
      </c>
    </row>
    <row r="15" spans="1:15" ht="135.75" thickBot="1" x14ac:dyDescent="0.3">
      <c r="A15" s="77">
        <v>12</v>
      </c>
      <c r="B15" s="78" t="s">
        <v>104</v>
      </c>
      <c r="C15" s="78" t="s">
        <v>105</v>
      </c>
      <c r="D15" s="78" t="s">
        <v>146</v>
      </c>
      <c r="E15" s="78" t="s">
        <v>107</v>
      </c>
      <c r="F15" s="79" t="s">
        <v>147</v>
      </c>
      <c r="G15" s="79" t="s">
        <v>148</v>
      </c>
      <c r="H15" s="77">
        <v>2</v>
      </c>
      <c r="I15" s="77">
        <v>3</v>
      </c>
      <c r="J15" s="77">
        <v>6</v>
      </c>
      <c r="K15" s="77" t="s">
        <v>110</v>
      </c>
      <c r="L15" s="78" t="s">
        <v>124</v>
      </c>
      <c r="M15" s="79" t="s">
        <v>149</v>
      </c>
      <c r="N15" s="77">
        <v>1</v>
      </c>
      <c r="O15" s="77">
        <v>2</v>
      </c>
    </row>
    <row r="16" spans="1:15" ht="102" thickBot="1" x14ac:dyDescent="0.3">
      <c r="A16" s="77">
        <v>13</v>
      </c>
      <c r="B16" s="78" t="s">
        <v>104</v>
      </c>
      <c r="C16" s="78" t="s">
        <v>105</v>
      </c>
      <c r="D16" s="78" t="s">
        <v>127</v>
      </c>
      <c r="E16" s="78" t="s">
        <v>107</v>
      </c>
      <c r="F16" s="79" t="s">
        <v>150</v>
      </c>
      <c r="G16" s="79" t="s">
        <v>151</v>
      </c>
      <c r="H16" s="77">
        <v>2</v>
      </c>
      <c r="I16" s="77">
        <v>3</v>
      </c>
      <c r="J16" s="77">
        <v>6</v>
      </c>
      <c r="K16" s="77" t="s">
        <v>110</v>
      </c>
      <c r="L16" s="78" t="s">
        <v>124</v>
      </c>
      <c r="M16" s="79" t="s">
        <v>152</v>
      </c>
      <c r="N16" s="77">
        <v>1</v>
      </c>
      <c r="O16" s="77">
        <v>2</v>
      </c>
    </row>
    <row r="17" spans="1:15" ht="135.75" thickBot="1" x14ac:dyDescent="0.3">
      <c r="A17" s="77">
        <v>14</v>
      </c>
      <c r="B17" s="78" t="s">
        <v>104</v>
      </c>
      <c r="C17" s="78" t="s">
        <v>105</v>
      </c>
      <c r="D17" s="78" t="s">
        <v>127</v>
      </c>
      <c r="E17" s="78" t="s">
        <v>107</v>
      </c>
      <c r="F17" s="79" t="s">
        <v>153</v>
      </c>
      <c r="G17" s="79" t="s">
        <v>154</v>
      </c>
      <c r="H17" s="77">
        <v>2</v>
      </c>
      <c r="I17" s="77">
        <v>3</v>
      </c>
      <c r="J17" s="77">
        <v>6</v>
      </c>
      <c r="K17" s="77" t="s">
        <v>110</v>
      </c>
      <c r="L17" s="78" t="s">
        <v>124</v>
      </c>
      <c r="M17" s="79" t="s">
        <v>118</v>
      </c>
      <c r="N17" s="77">
        <v>1</v>
      </c>
      <c r="O17" s="77">
        <v>2</v>
      </c>
    </row>
    <row r="18" spans="1:15" ht="102" thickBot="1" x14ac:dyDescent="0.3">
      <c r="A18" s="77">
        <v>15</v>
      </c>
      <c r="B18" s="78" t="s">
        <v>104</v>
      </c>
      <c r="C18" s="78" t="s">
        <v>105</v>
      </c>
      <c r="D18" s="78" t="s">
        <v>127</v>
      </c>
      <c r="E18" s="78" t="s">
        <v>107</v>
      </c>
      <c r="F18" s="79" t="s">
        <v>155</v>
      </c>
      <c r="G18" s="79" t="s">
        <v>156</v>
      </c>
      <c r="H18" s="77">
        <v>1</v>
      </c>
      <c r="I18" s="77">
        <v>3</v>
      </c>
      <c r="J18" s="77">
        <v>3</v>
      </c>
      <c r="K18" s="77" t="s">
        <v>130</v>
      </c>
      <c r="L18" s="78" t="s">
        <v>115</v>
      </c>
      <c r="M18" s="79" t="s">
        <v>157</v>
      </c>
      <c r="N18" s="77">
        <v>1</v>
      </c>
      <c r="O18" s="77">
        <v>2</v>
      </c>
    </row>
    <row r="19" spans="1:15" ht="192" thickBot="1" x14ac:dyDescent="0.3">
      <c r="A19" s="77">
        <v>16</v>
      </c>
      <c r="B19" s="78" t="s">
        <v>104</v>
      </c>
      <c r="C19" s="78" t="s">
        <v>105</v>
      </c>
      <c r="D19" s="78" t="s">
        <v>127</v>
      </c>
      <c r="E19" s="78" t="s">
        <v>107</v>
      </c>
      <c r="F19" s="79" t="s">
        <v>158</v>
      </c>
      <c r="G19" s="79" t="s">
        <v>159</v>
      </c>
      <c r="H19" s="77">
        <v>1</v>
      </c>
      <c r="I19" s="77">
        <v>3</v>
      </c>
      <c r="J19" s="77">
        <v>3</v>
      </c>
      <c r="K19" s="77" t="s">
        <v>130</v>
      </c>
      <c r="L19" s="78" t="s">
        <v>124</v>
      </c>
      <c r="M19" s="79" t="s">
        <v>145</v>
      </c>
      <c r="N19" s="77">
        <v>1</v>
      </c>
      <c r="O19" s="77">
        <v>2</v>
      </c>
    </row>
    <row r="20" spans="1:15" ht="192" customHeight="1" thickBot="1" x14ac:dyDescent="0.3">
      <c r="A20" s="77">
        <v>17</v>
      </c>
      <c r="B20" s="78" t="s">
        <v>104</v>
      </c>
      <c r="C20" s="78" t="s">
        <v>105</v>
      </c>
      <c r="D20" s="78" t="s">
        <v>127</v>
      </c>
      <c r="E20" s="78" t="s">
        <v>107</v>
      </c>
      <c r="F20" s="79" t="s">
        <v>160</v>
      </c>
      <c r="G20" s="79" t="s">
        <v>161</v>
      </c>
      <c r="H20" s="77">
        <v>2</v>
      </c>
      <c r="I20" s="77">
        <v>3</v>
      </c>
      <c r="J20" s="77">
        <v>6</v>
      </c>
      <c r="K20" s="77" t="s">
        <v>110</v>
      </c>
      <c r="L20" s="78" t="s">
        <v>115</v>
      </c>
      <c r="M20" s="79" t="s">
        <v>157</v>
      </c>
      <c r="N20" s="77">
        <v>1</v>
      </c>
      <c r="O20" s="77">
        <v>2</v>
      </c>
    </row>
    <row r="21" spans="1:15" ht="158.25" thickBot="1" x14ac:dyDescent="0.3">
      <c r="A21" s="77">
        <v>18</v>
      </c>
      <c r="B21" s="78" t="s">
        <v>104</v>
      </c>
      <c r="C21" s="78" t="s">
        <v>105</v>
      </c>
      <c r="D21" s="78" t="s">
        <v>127</v>
      </c>
      <c r="E21" s="78" t="s">
        <v>107</v>
      </c>
      <c r="F21" s="79" t="s">
        <v>162</v>
      </c>
      <c r="G21" s="79" t="s">
        <v>120</v>
      </c>
      <c r="H21" s="77">
        <v>2</v>
      </c>
      <c r="I21" s="77">
        <v>3</v>
      </c>
      <c r="J21" s="77">
        <v>6</v>
      </c>
      <c r="K21" s="77" t="s">
        <v>110</v>
      </c>
      <c r="L21" s="78" t="s">
        <v>115</v>
      </c>
      <c r="M21" s="79" t="s">
        <v>163</v>
      </c>
      <c r="N21" s="77">
        <v>1</v>
      </c>
      <c r="O21" s="77">
        <v>2</v>
      </c>
    </row>
  </sheetData>
  <mergeCells count="16">
    <mergeCell ref="M1:M3"/>
    <mergeCell ref="N1:O1"/>
    <mergeCell ref="N2:N3"/>
    <mergeCell ref="O2:O3"/>
    <mergeCell ref="G1:G3"/>
    <mergeCell ref="H1:H3"/>
    <mergeCell ref="I1:I3"/>
    <mergeCell ref="J1:J3"/>
    <mergeCell ref="K1:K3"/>
    <mergeCell ref="L1:L3"/>
    <mergeCell ref="F1:F3"/>
    <mergeCell ref="A1:A3"/>
    <mergeCell ref="B1:B3"/>
    <mergeCell ref="C1:C3"/>
    <mergeCell ref="D1:D3"/>
    <mergeCell ref="E1:E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94"/>
      <c r="B1" s="94"/>
      <c r="C1" s="94"/>
      <c r="D1" s="94"/>
      <c r="E1" s="94"/>
      <c r="F1" s="94"/>
      <c r="G1" s="94"/>
      <c r="H1" s="94"/>
      <c r="I1" s="94"/>
      <c r="J1" s="94"/>
      <c r="K1" s="94"/>
      <c r="L1" s="94"/>
      <c r="M1" s="94"/>
      <c r="N1" s="94"/>
      <c r="O1" s="94"/>
      <c r="P1" s="94"/>
      <c r="Q1" s="25" t="s">
        <v>25</v>
      </c>
    </row>
    <row r="2" spans="1:17" ht="30.75" customHeight="1" x14ac:dyDescent="0.2">
      <c r="A2" s="94"/>
      <c r="B2" s="94"/>
      <c r="C2" s="94"/>
      <c r="D2" s="94"/>
      <c r="E2" s="94"/>
      <c r="F2" s="94"/>
      <c r="G2" s="94"/>
      <c r="H2" s="94"/>
      <c r="I2" s="94"/>
      <c r="J2" s="94"/>
      <c r="K2" s="94"/>
      <c r="L2" s="94"/>
      <c r="M2" s="94"/>
      <c r="N2" s="94"/>
      <c r="O2" s="94"/>
      <c r="P2" s="94"/>
      <c r="Q2" s="27" t="s">
        <v>28</v>
      </c>
    </row>
    <row r="3" spans="1:17" ht="34.5" customHeight="1" x14ac:dyDescent="0.2">
      <c r="A3" s="95" t="s">
        <v>26</v>
      </c>
      <c r="B3" s="95"/>
      <c r="C3" s="95"/>
      <c r="D3" s="95"/>
      <c r="E3" s="95"/>
      <c r="F3" s="95"/>
      <c r="G3" s="95"/>
      <c r="H3" s="95"/>
      <c r="I3" s="95"/>
      <c r="J3" s="95"/>
      <c r="K3" s="95"/>
      <c r="L3" s="95"/>
      <c r="M3" s="95"/>
      <c r="N3" s="95"/>
      <c r="O3" s="95"/>
      <c r="P3" s="95"/>
      <c r="Q3" s="95"/>
    </row>
    <row r="4" spans="1:17" x14ac:dyDescent="0.2">
      <c r="A4" s="96" t="s">
        <v>27</v>
      </c>
      <c r="B4" s="96"/>
      <c r="C4" s="96"/>
      <c r="D4" s="96"/>
      <c r="E4" s="96"/>
      <c r="F4" s="96"/>
      <c r="G4" s="96"/>
      <c r="H4" s="96"/>
      <c r="I4" s="96"/>
      <c r="J4" s="96"/>
      <c r="K4" s="96"/>
      <c r="L4" s="96"/>
      <c r="M4" s="96"/>
      <c r="N4" s="96"/>
      <c r="O4" s="96"/>
      <c r="P4" s="96"/>
      <c r="Q4" s="96"/>
    </row>
    <row r="5" spans="1:17" x14ac:dyDescent="0.2">
      <c r="A5" s="97"/>
      <c r="B5" s="98"/>
      <c r="C5" s="98"/>
      <c r="D5" s="98"/>
      <c r="E5" s="98"/>
      <c r="F5" s="98"/>
      <c r="G5" s="98"/>
      <c r="H5" s="98"/>
      <c r="I5" s="98"/>
      <c r="J5" s="98"/>
      <c r="K5" s="98"/>
      <c r="L5" s="98"/>
      <c r="M5" s="98"/>
      <c r="N5" s="98"/>
      <c r="O5" s="98"/>
      <c r="P5" s="98"/>
      <c r="Q5" s="99"/>
    </row>
    <row r="6" spans="1:17" x14ac:dyDescent="0.2">
      <c r="A6" s="100" t="s">
        <v>86</v>
      </c>
      <c r="B6" s="100"/>
      <c r="C6" s="100"/>
      <c r="D6" s="100"/>
      <c r="E6" s="100"/>
      <c r="F6" s="100"/>
      <c r="G6" s="100"/>
      <c r="H6" s="100"/>
      <c r="I6" s="100"/>
      <c r="J6" s="100"/>
      <c r="K6" s="100"/>
      <c r="L6" s="100"/>
      <c r="M6" s="100"/>
      <c r="N6" s="100"/>
      <c r="O6" s="100"/>
      <c r="P6" s="100"/>
      <c r="Q6" s="100"/>
    </row>
    <row r="8" spans="1:17" x14ac:dyDescent="0.2">
      <c r="A8" s="93" t="s">
        <v>85</v>
      </c>
      <c r="B8" s="93"/>
      <c r="C8" s="93"/>
      <c r="D8" s="93"/>
      <c r="E8" s="93"/>
      <c r="F8" s="93"/>
      <c r="G8" s="93"/>
      <c r="H8" s="93"/>
      <c r="I8" s="93"/>
      <c r="J8" s="93"/>
      <c r="K8" s="14"/>
      <c r="L8" s="10"/>
      <c r="M8" s="10"/>
      <c r="N8" s="10"/>
      <c r="O8" s="10"/>
      <c r="P8" s="10"/>
    </row>
    <row r="9" spans="1:17" x14ac:dyDescent="0.2">
      <c r="A9" s="108" t="s">
        <v>17</v>
      </c>
      <c r="B9" s="108"/>
      <c r="C9" s="108"/>
      <c r="D9" s="12"/>
      <c r="E9" s="1"/>
      <c r="F9" s="2"/>
      <c r="G9" s="2"/>
      <c r="H9" s="2"/>
      <c r="I9" s="2"/>
      <c r="J9" s="9"/>
      <c r="K9" s="9"/>
      <c r="L9" s="11"/>
      <c r="M9" s="11"/>
      <c r="N9" s="11"/>
      <c r="O9" s="11"/>
      <c r="P9" s="11"/>
    </row>
    <row r="10" spans="1:17" x14ac:dyDescent="0.2">
      <c r="A10" s="109">
        <f>K24</f>
        <v>51348640</v>
      </c>
      <c r="B10" s="110"/>
      <c r="C10" s="110"/>
      <c r="D10" s="13"/>
      <c r="E10" s="3"/>
      <c r="F10" s="2"/>
      <c r="G10" s="2"/>
      <c r="H10" s="1"/>
      <c r="I10" s="8"/>
      <c r="J10" s="111" t="s">
        <v>20</v>
      </c>
      <c r="K10" s="112"/>
      <c r="L10" s="112"/>
      <c r="M10" s="112"/>
      <c r="N10" s="112"/>
      <c r="O10" s="112"/>
      <c r="P10" s="112"/>
      <c r="Q10" s="113"/>
    </row>
    <row r="11" spans="1:17" x14ac:dyDescent="0.2">
      <c r="A11" s="114" t="s">
        <v>18</v>
      </c>
      <c r="B11" s="110"/>
      <c r="C11" s="110"/>
      <c r="D11" s="13"/>
      <c r="E11" s="3"/>
      <c r="F11" s="2"/>
      <c r="G11" s="2"/>
      <c r="H11" s="2"/>
      <c r="I11" s="8"/>
      <c r="J11" s="4" t="s">
        <v>0</v>
      </c>
      <c r="K11" s="112" t="s">
        <v>87</v>
      </c>
      <c r="L11" s="112"/>
      <c r="M11" s="112"/>
      <c r="N11" s="112"/>
      <c r="O11" s="112"/>
      <c r="P11" s="112"/>
      <c r="Q11" s="113"/>
    </row>
    <row r="12" spans="1:17" ht="22.5" x14ac:dyDescent="0.2">
      <c r="A12" s="114" t="s">
        <v>19</v>
      </c>
      <c r="B12" s="110"/>
      <c r="C12" s="110"/>
      <c r="D12" s="13"/>
      <c r="E12" s="5"/>
      <c r="F12" s="2"/>
      <c r="G12" s="2"/>
      <c r="H12" s="2"/>
      <c r="I12" s="8"/>
      <c r="J12" s="2" t="s">
        <v>1</v>
      </c>
      <c r="K12" s="4" t="s">
        <v>33</v>
      </c>
      <c r="L12" s="4"/>
      <c r="M12" s="4"/>
      <c r="N12" s="4"/>
      <c r="O12" s="4"/>
      <c r="P12" s="4"/>
      <c r="Q12" s="16"/>
    </row>
    <row r="13" spans="1:17" ht="42.75" customHeight="1" x14ac:dyDescent="0.2">
      <c r="A13" s="121" t="s">
        <v>2</v>
      </c>
      <c r="B13" s="101" t="s">
        <v>3</v>
      </c>
      <c r="C13" s="101" t="s">
        <v>21</v>
      </c>
      <c r="D13" s="101" t="s">
        <v>9</v>
      </c>
      <c r="E13" s="101" t="s">
        <v>22</v>
      </c>
      <c r="F13" s="104" t="s">
        <v>23</v>
      </c>
      <c r="G13" s="105"/>
      <c r="H13" s="116" t="s">
        <v>24</v>
      </c>
      <c r="I13" s="116"/>
      <c r="J13" s="117" t="s">
        <v>4</v>
      </c>
      <c r="K13" s="117" t="s">
        <v>5</v>
      </c>
      <c r="L13" s="43"/>
      <c r="M13" s="43"/>
      <c r="N13" s="117" t="s">
        <v>4</v>
      </c>
      <c r="O13" s="117" t="s">
        <v>5</v>
      </c>
      <c r="P13" s="26" t="s">
        <v>10</v>
      </c>
      <c r="Q13" s="141" t="s">
        <v>6</v>
      </c>
    </row>
    <row r="14" spans="1:17" ht="30.75" customHeight="1" x14ac:dyDescent="0.2">
      <c r="A14" s="122"/>
      <c r="B14" s="102"/>
      <c r="C14" s="102"/>
      <c r="D14" s="102"/>
      <c r="E14" s="102"/>
      <c r="F14" s="106"/>
      <c r="G14" s="107"/>
      <c r="H14" s="101" t="s">
        <v>7</v>
      </c>
      <c r="I14" s="101" t="s">
        <v>8</v>
      </c>
      <c r="J14" s="118"/>
      <c r="K14" s="118"/>
      <c r="L14" s="44"/>
      <c r="M14" s="44"/>
      <c r="N14" s="118"/>
      <c r="O14" s="118"/>
      <c r="P14" s="28" t="s">
        <v>11</v>
      </c>
      <c r="Q14" s="95"/>
    </row>
    <row r="15" spans="1:17" ht="18" customHeight="1" x14ac:dyDescent="0.2">
      <c r="A15" s="123"/>
      <c r="B15" s="103"/>
      <c r="C15" s="103"/>
      <c r="D15" s="103"/>
      <c r="E15" s="103"/>
      <c r="F15" s="6" t="s">
        <v>12</v>
      </c>
      <c r="G15" s="6" t="s">
        <v>13</v>
      </c>
      <c r="H15" s="103"/>
      <c r="I15" s="103"/>
      <c r="J15" s="119" t="s">
        <v>15</v>
      </c>
      <c r="K15" s="120"/>
      <c r="L15" s="45" t="s">
        <v>35</v>
      </c>
      <c r="M15" s="45" t="s">
        <v>34</v>
      </c>
      <c r="N15" s="119" t="s">
        <v>16</v>
      </c>
      <c r="O15" s="120"/>
      <c r="P15" s="7"/>
      <c r="Q15" s="17"/>
    </row>
    <row r="16" spans="1:17" ht="34.5" customHeight="1" x14ac:dyDescent="0.2">
      <c r="A16" s="47" t="s">
        <v>29</v>
      </c>
      <c r="B16" s="47" t="s">
        <v>59</v>
      </c>
      <c r="C16" s="47" t="s">
        <v>70</v>
      </c>
      <c r="D16" s="47" t="s">
        <v>30</v>
      </c>
      <c r="E16" s="48">
        <v>1</v>
      </c>
      <c r="F16" s="49">
        <v>1</v>
      </c>
      <c r="G16" s="49">
        <v>8</v>
      </c>
      <c r="H16" s="50">
        <v>44516</v>
      </c>
      <c r="I16" s="50" t="s">
        <v>36</v>
      </c>
      <c r="J16" s="29">
        <v>3810000</v>
      </c>
      <c r="K16" s="51">
        <f>(F16*J16+(J16/30*G16))*E16</f>
        <v>4826000</v>
      </c>
      <c r="L16" s="58" t="s">
        <v>61</v>
      </c>
      <c r="M16" s="51" t="s">
        <v>62</v>
      </c>
      <c r="N16" s="30">
        <f>+J16</f>
        <v>3810000</v>
      </c>
      <c r="O16" s="58">
        <f>+K16</f>
        <v>4826000</v>
      </c>
      <c r="P16" s="51" t="s">
        <v>58</v>
      </c>
      <c r="Q16" s="138" t="s">
        <v>37</v>
      </c>
    </row>
    <row r="17" spans="1:17" ht="142.5" customHeight="1" x14ac:dyDescent="0.2">
      <c r="A17" s="47" t="s">
        <v>29</v>
      </c>
      <c r="B17" s="47" t="s">
        <v>64</v>
      </c>
      <c r="C17" s="47" t="s">
        <v>65</v>
      </c>
      <c r="D17" s="47" t="s">
        <v>30</v>
      </c>
      <c r="E17" s="48">
        <v>2</v>
      </c>
      <c r="F17" s="49">
        <v>1</v>
      </c>
      <c r="G17" s="49">
        <v>8</v>
      </c>
      <c r="H17" s="50">
        <v>44516</v>
      </c>
      <c r="I17" s="50" t="s">
        <v>36</v>
      </c>
      <c r="J17" s="29">
        <v>3810000</v>
      </c>
      <c r="K17" s="51">
        <f>(F17*J17+(J17/30*G17))*E17</f>
        <v>9652000</v>
      </c>
      <c r="L17" s="58" t="s">
        <v>74</v>
      </c>
      <c r="M17" s="51" t="s">
        <v>75</v>
      </c>
      <c r="N17" s="30">
        <f t="shared" ref="N17:N22" si="0">+J17</f>
        <v>3810000</v>
      </c>
      <c r="O17" s="58">
        <f t="shared" ref="O17:O22" si="1">+K17</f>
        <v>9652000</v>
      </c>
      <c r="P17" s="51" t="s">
        <v>73</v>
      </c>
      <c r="Q17" s="139"/>
    </row>
    <row r="18" spans="1:17" ht="34.5" customHeight="1" x14ac:dyDescent="0.2">
      <c r="A18" s="47" t="s">
        <v>29</v>
      </c>
      <c r="B18" s="47" t="s">
        <v>67</v>
      </c>
      <c r="C18" s="47" t="s">
        <v>76</v>
      </c>
      <c r="D18" s="47" t="s">
        <v>30</v>
      </c>
      <c r="E18" s="48">
        <v>1</v>
      </c>
      <c r="F18" s="49">
        <v>1</v>
      </c>
      <c r="G18" s="49">
        <v>8</v>
      </c>
      <c r="H18" s="50">
        <v>44516</v>
      </c>
      <c r="I18" s="50">
        <v>44546</v>
      </c>
      <c r="J18" s="60">
        <v>3038400</v>
      </c>
      <c r="K18" s="51">
        <f t="shared" ref="K18:K22" si="2">(F18*J18+(J18/30*G18))*E18</f>
        <v>3848640</v>
      </c>
      <c r="L18" s="51" t="s">
        <v>83</v>
      </c>
      <c r="M18" s="51" t="s">
        <v>84</v>
      </c>
      <c r="N18" s="61">
        <f t="shared" si="0"/>
        <v>3038400</v>
      </c>
      <c r="O18" s="51">
        <f t="shared" si="1"/>
        <v>3848640</v>
      </c>
      <c r="P18" s="51" t="s">
        <v>82</v>
      </c>
      <c r="Q18" s="139"/>
    </row>
    <row r="19" spans="1:17" ht="34.5" customHeight="1" x14ac:dyDescent="0.2">
      <c r="A19" s="47" t="s">
        <v>29</v>
      </c>
      <c r="B19" s="47" t="s">
        <v>64</v>
      </c>
      <c r="C19" s="47" t="s">
        <v>66</v>
      </c>
      <c r="D19" s="47" t="s">
        <v>30</v>
      </c>
      <c r="E19" s="48">
        <v>2</v>
      </c>
      <c r="F19" s="49">
        <v>1</v>
      </c>
      <c r="G19" s="49">
        <v>8</v>
      </c>
      <c r="H19" s="50">
        <v>44516</v>
      </c>
      <c r="I19" s="50" t="s">
        <v>36</v>
      </c>
      <c r="J19" s="60">
        <v>3810000</v>
      </c>
      <c r="K19" s="51">
        <f t="shared" si="2"/>
        <v>9652000</v>
      </c>
      <c r="L19" s="51" t="s">
        <v>60</v>
      </c>
      <c r="M19" s="51" t="s">
        <v>77</v>
      </c>
      <c r="N19" s="61">
        <f t="shared" si="0"/>
        <v>3810000</v>
      </c>
      <c r="O19" s="51">
        <f t="shared" si="1"/>
        <v>9652000</v>
      </c>
      <c r="P19" s="51" t="s">
        <v>73</v>
      </c>
      <c r="Q19" s="139"/>
    </row>
    <row r="20" spans="1:17" ht="137.25" customHeight="1" x14ac:dyDescent="0.2">
      <c r="A20" s="47" t="s">
        <v>29</v>
      </c>
      <c r="B20" s="47" t="s">
        <v>64</v>
      </c>
      <c r="C20" s="47" t="s">
        <v>68</v>
      </c>
      <c r="D20" s="47" t="s">
        <v>30</v>
      </c>
      <c r="E20" s="48">
        <v>1</v>
      </c>
      <c r="F20" s="49">
        <v>1</v>
      </c>
      <c r="G20" s="49">
        <v>8</v>
      </c>
      <c r="H20" s="50">
        <v>44516</v>
      </c>
      <c r="I20" s="50" t="s">
        <v>36</v>
      </c>
      <c r="J20" s="29">
        <v>3510000</v>
      </c>
      <c r="K20" s="51">
        <f t="shared" si="2"/>
        <v>4446000</v>
      </c>
      <c r="L20" s="59" t="s">
        <v>80</v>
      </c>
      <c r="M20" s="59" t="s">
        <v>81</v>
      </c>
      <c r="N20" s="30">
        <f t="shared" si="0"/>
        <v>3510000</v>
      </c>
      <c r="O20" s="58">
        <f t="shared" si="1"/>
        <v>4446000</v>
      </c>
      <c r="P20" s="51" t="s">
        <v>73</v>
      </c>
      <c r="Q20" s="139"/>
    </row>
    <row r="21" spans="1:17" ht="147.75" customHeight="1" x14ac:dyDescent="0.2">
      <c r="A21" s="47" t="s">
        <v>29</v>
      </c>
      <c r="B21" s="47" t="s">
        <v>64</v>
      </c>
      <c r="C21" s="47" t="s">
        <v>69</v>
      </c>
      <c r="D21" s="47" t="s">
        <v>30</v>
      </c>
      <c r="E21" s="48">
        <v>1</v>
      </c>
      <c r="F21" s="49">
        <v>1</v>
      </c>
      <c r="G21" s="49">
        <v>8</v>
      </c>
      <c r="H21" s="50">
        <v>44516</v>
      </c>
      <c r="I21" s="50" t="s">
        <v>36</v>
      </c>
      <c r="J21" s="29">
        <v>3510000</v>
      </c>
      <c r="K21" s="51">
        <f t="shared" ref="K21" si="3">(F21*J21+(J21/30*G21))*E21</f>
        <v>4446000</v>
      </c>
      <c r="L21" s="58" t="s">
        <v>78</v>
      </c>
      <c r="M21" s="51" t="s">
        <v>79</v>
      </c>
      <c r="N21" s="30">
        <f t="shared" si="0"/>
        <v>3510000</v>
      </c>
      <c r="O21" s="58">
        <f t="shared" si="1"/>
        <v>4446000</v>
      </c>
      <c r="P21" s="51" t="s">
        <v>73</v>
      </c>
      <c r="Q21" s="139"/>
    </row>
    <row r="22" spans="1:17" ht="96" customHeight="1" x14ac:dyDescent="0.2">
      <c r="A22" s="47" t="s">
        <v>29</v>
      </c>
      <c r="B22" s="47" t="s">
        <v>38</v>
      </c>
      <c r="C22" s="47" t="s">
        <v>63</v>
      </c>
      <c r="D22" s="47" t="s">
        <v>30</v>
      </c>
      <c r="E22" s="48">
        <v>3</v>
      </c>
      <c r="F22" s="49">
        <v>1</v>
      </c>
      <c r="G22" s="49">
        <v>8</v>
      </c>
      <c r="H22" s="50">
        <v>44516</v>
      </c>
      <c r="I22" s="50" t="s">
        <v>36</v>
      </c>
      <c r="J22" s="29">
        <v>3810000</v>
      </c>
      <c r="K22" s="51">
        <f t="shared" si="2"/>
        <v>14478000</v>
      </c>
      <c r="L22" s="51" t="s">
        <v>71</v>
      </c>
      <c r="M22" s="51" t="s">
        <v>72</v>
      </c>
      <c r="N22" s="30">
        <f t="shared" si="0"/>
        <v>3810000</v>
      </c>
      <c r="O22" s="58">
        <f t="shared" si="1"/>
        <v>14478000</v>
      </c>
      <c r="P22" s="51" t="s">
        <v>58</v>
      </c>
      <c r="Q22" s="140"/>
    </row>
    <row r="23" spans="1:17" x14ac:dyDescent="0.2">
      <c r="O23" s="18"/>
    </row>
    <row r="24" spans="1:17" s="19" customFormat="1" x14ac:dyDescent="0.2">
      <c r="A24" s="31" t="s">
        <v>14</v>
      </c>
      <c r="B24" s="32"/>
      <c r="C24" s="33"/>
      <c r="D24" s="34"/>
      <c r="E24" s="41">
        <f>SUM(E16:E23)</f>
        <v>11</v>
      </c>
      <c r="F24" s="36"/>
      <c r="G24" s="35"/>
      <c r="H24" s="37"/>
      <c r="I24" s="38"/>
      <c r="J24" s="39"/>
      <c r="K24" s="40">
        <f>+K16+K17+K18+K19+K20+K21+K22</f>
        <v>51348640</v>
      </c>
      <c r="L24" s="40"/>
      <c r="M24" s="40"/>
      <c r="N24" s="39"/>
      <c r="O24" s="18"/>
      <c r="P24" s="38"/>
      <c r="Q24" s="42"/>
    </row>
    <row r="25" spans="1:17" ht="29.25" customHeight="1" x14ac:dyDescent="0.2">
      <c r="B25" s="21"/>
      <c r="K25" s="46"/>
      <c r="N25" s="22"/>
      <c r="Q25" s="20"/>
    </row>
    <row r="26" spans="1:17" ht="30.75" customHeight="1" x14ac:dyDescent="0.2">
      <c r="K26" s="23"/>
      <c r="L26" s="23"/>
      <c r="M26" s="23"/>
      <c r="N26" s="23"/>
      <c r="O26" s="23"/>
      <c r="Q26" s="24"/>
    </row>
    <row r="27" spans="1:17" ht="15" x14ac:dyDescent="0.25">
      <c r="A27" s="115" t="s">
        <v>31</v>
      </c>
      <c r="B27" s="115"/>
      <c r="C27" s="115"/>
      <c r="D27" s="115"/>
      <c r="E27" s="115"/>
      <c r="F27" s="115"/>
      <c r="G27" s="115"/>
      <c r="H27" s="115"/>
      <c r="I27" s="115"/>
      <c r="J27" s="115"/>
      <c r="K27" s="115"/>
      <c r="L27" s="115"/>
      <c r="M27" s="115"/>
      <c r="N27" s="115"/>
      <c r="O27" s="115"/>
      <c r="P27" s="115"/>
      <c r="Q27" s="115"/>
    </row>
    <row r="28" spans="1:17" ht="15" x14ac:dyDescent="0.25">
      <c r="A28" s="115" t="s">
        <v>32</v>
      </c>
      <c r="B28" s="115"/>
      <c r="C28" s="115"/>
      <c r="D28" s="115"/>
      <c r="E28" s="115"/>
      <c r="F28" s="115"/>
      <c r="G28" s="115"/>
      <c r="H28" s="115"/>
      <c r="I28" s="115"/>
      <c r="J28" s="115"/>
      <c r="K28" s="115"/>
      <c r="L28" s="115"/>
      <c r="M28" s="115"/>
      <c r="N28" s="115"/>
      <c r="O28" s="115"/>
      <c r="P28" s="115"/>
      <c r="Q28" s="115"/>
    </row>
    <row r="29" spans="1:17" x14ac:dyDescent="0.2">
      <c r="I29" s="46"/>
    </row>
    <row r="30" spans="1:17" x14ac:dyDescent="0.2">
      <c r="J30" s="46"/>
    </row>
    <row r="31" spans="1:17" x14ac:dyDescent="0.2">
      <c r="H31" s="46"/>
    </row>
    <row r="32" spans="1:17" x14ac:dyDescent="0.2">
      <c r="J32" s="46"/>
    </row>
  </sheetData>
  <mergeCells count="31">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8:J8"/>
    <mergeCell ref="A1:P2"/>
    <mergeCell ref="A3:Q3"/>
    <mergeCell ref="A4:Q4"/>
    <mergeCell ref="A5:Q5"/>
    <mergeCell ref="A6:Q6"/>
  </mergeCells>
  <phoneticPr fontId="15" type="noConversion"/>
  <pageMargins left="0.7" right="0.7" top="0.75" bottom="0.75" header="0.3" footer="0.3"/>
  <pageSetup scale="26"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52" t="s">
        <v>39</v>
      </c>
      <c r="D3" s="53">
        <v>15150400</v>
      </c>
      <c r="H3" t="s">
        <v>50</v>
      </c>
    </row>
    <row r="4" spans="3:11" x14ac:dyDescent="0.25">
      <c r="C4" s="52" t="s">
        <v>40</v>
      </c>
      <c r="D4" s="53">
        <v>13462000</v>
      </c>
      <c r="H4" s="55">
        <f>'ANEXO 2 (IISem)'!K24</f>
        <v>51348640</v>
      </c>
    </row>
    <row r="5" spans="3:11" x14ac:dyDescent="0.25">
      <c r="C5" s="52" t="s">
        <v>41</v>
      </c>
      <c r="D5" s="53">
        <v>13462000</v>
      </c>
      <c r="H5" s="56">
        <f>D8</f>
        <v>62053300</v>
      </c>
    </row>
    <row r="6" spans="3:11" x14ac:dyDescent="0.25">
      <c r="C6" s="52" t="s">
        <v>42</v>
      </c>
      <c r="D6" s="53">
        <v>13462000</v>
      </c>
      <c r="H6">
        <f>D16</f>
        <v>45453000</v>
      </c>
      <c r="J6" t="s">
        <v>51</v>
      </c>
    </row>
    <row r="7" spans="3:11" x14ac:dyDescent="0.25">
      <c r="C7" s="52" t="s">
        <v>43</v>
      </c>
      <c r="D7" s="53">
        <v>6516900</v>
      </c>
      <c r="I7" s="57">
        <v>215272900</v>
      </c>
      <c r="J7" t="s">
        <v>52</v>
      </c>
    </row>
    <row r="8" spans="3:11" x14ac:dyDescent="0.25">
      <c r="D8" s="56">
        <f>SUM(D3:D7)</f>
        <v>62053300</v>
      </c>
      <c r="J8" s="57">
        <f>SUM(D14)</f>
        <v>29636400</v>
      </c>
      <c r="K8" t="s">
        <v>53</v>
      </c>
    </row>
    <row r="9" spans="3:11" x14ac:dyDescent="0.25">
      <c r="J9" s="57">
        <f>SUM(J7:J8)</f>
        <v>29636400</v>
      </c>
      <c r="K9" t="s">
        <v>54</v>
      </c>
    </row>
    <row r="10" spans="3:11" x14ac:dyDescent="0.25">
      <c r="C10" s="142" t="s">
        <v>47</v>
      </c>
      <c r="D10" s="143"/>
      <c r="J10" s="57">
        <v>9115200</v>
      </c>
      <c r="K10" t="s">
        <v>55</v>
      </c>
    </row>
    <row r="11" spans="3:11" x14ac:dyDescent="0.25">
      <c r="C11" s="52" t="s">
        <v>45</v>
      </c>
      <c r="D11" s="53">
        <v>16383000</v>
      </c>
      <c r="J11" s="55" t="e">
        <f>#REF!</f>
        <v>#REF!</v>
      </c>
      <c r="K11" t="s">
        <v>56</v>
      </c>
    </row>
    <row r="12" spans="3:11" x14ac:dyDescent="0.25">
      <c r="C12" s="52" t="s">
        <v>44</v>
      </c>
      <c r="D12" s="53">
        <v>4010400</v>
      </c>
      <c r="J12" s="57" t="e">
        <f>J9-J10-J11</f>
        <v>#REF!</v>
      </c>
      <c r="K12" t="s">
        <v>57</v>
      </c>
    </row>
    <row r="13" spans="3:11" x14ac:dyDescent="0.25">
      <c r="C13" s="52" t="s">
        <v>46</v>
      </c>
      <c r="D13" s="53">
        <v>9243000</v>
      </c>
    </row>
    <row r="14" spans="3:11" x14ac:dyDescent="0.25">
      <c r="D14" s="56">
        <f>SUM(D11:D13)</f>
        <v>29636400</v>
      </c>
    </row>
    <row r="16" spans="3:11" x14ac:dyDescent="0.25">
      <c r="C16" s="54" t="s">
        <v>48</v>
      </c>
      <c r="D16" s="54">
        <v>45453000</v>
      </c>
    </row>
    <row r="17" spans="3:10" x14ac:dyDescent="0.25">
      <c r="J17">
        <v>25681400</v>
      </c>
    </row>
    <row r="19" spans="3:10" x14ac:dyDescent="0.25">
      <c r="C19" s="52" t="s">
        <v>49</v>
      </c>
      <c r="D19" s="53">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2_COMPLEMENTARIA_REG_2022</vt:lpstr>
      <vt:lpstr>JUSTIFICACION_ÓBLIGACIONES</vt:lpstr>
      <vt:lpstr>MATRIZ DE RIESGOS</vt:lpstr>
      <vt:lpstr>ANEXO 2 (IISem)</vt:lpstr>
      <vt:lpstr>Hoja1</vt:lpstr>
      <vt:lpstr>'ANEXO 2 (IISem)'!Área_de_impresión</vt:lpstr>
      <vt:lpstr>'ANEXO 2_COMPLEMENTARIA_REG_2022'!Área_de_impresión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2021-12-28T14:38:28Z</cp:lastPrinted>
  <dcterms:created xsi:type="dcterms:W3CDTF">2020-02-28T20:30:41Z</dcterms:created>
  <dcterms:modified xsi:type="dcterms:W3CDTF">2022-09-16T16:36:58Z</dcterms:modified>
</cp:coreProperties>
</file>