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E:\RAFAEL URIBE 2022\SUPERVISIONES CONTRACTUALES\INGRID BEATRIZ ACOSTA VELASQUEZ\1656 violencia intrafamiliar\"/>
    </mc:Choice>
  </mc:AlternateContent>
  <xr:revisionPtr revIDLastSave="0" documentId="8_{C29472FA-DE9F-497A-AFFC-729D7C51A08C}" xr6:coauthVersionLast="37" xr6:coauthVersionMax="37" xr10:uidLastSave="{00000000-0000-0000-0000-000000000000}"/>
  <bookViews>
    <workbookView xWindow="0" yWindow="0" windowWidth="20490" windowHeight="6945" xr2:uid="{00000000-000D-0000-FFFF-FFFF00000000}"/>
  </bookViews>
  <sheets>
    <sheet name="Price List" sheetId="3" r:id="rId1"/>
  </sheets>
  <definedNames>
    <definedName name="_Hlk101301856" localSheetId="0">'Price List'!#REF!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AMBDA_WF"/>
        <xcalcf:feature name="microsoft.com:LET_WF"/>
      </xcalcf:calcFeatures>
    </ext>
  </extLst>
</workbook>
</file>

<file path=xl/calcChain.xml><?xml version="1.0" encoding="utf-8"?>
<calcChain xmlns="http://schemas.openxmlformats.org/spreadsheetml/2006/main">
  <c r="Q46" i="3" l="1"/>
  <c r="M46" i="3"/>
  <c r="K46" i="3"/>
  <c r="I46" i="3"/>
  <c r="Q45" i="3"/>
  <c r="M45" i="3"/>
  <c r="K45" i="3"/>
  <c r="I45" i="3"/>
  <c r="Q44" i="3"/>
  <c r="M44" i="3"/>
  <c r="K44" i="3"/>
  <c r="I44" i="3"/>
  <c r="I43" i="3"/>
  <c r="I42" i="3"/>
  <c r="U42" i="3" s="1"/>
  <c r="M47" i="3"/>
  <c r="K47" i="3"/>
  <c r="I47" i="3"/>
  <c r="I48" i="3"/>
  <c r="U48" i="3" s="1"/>
  <c r="I49" i="3"/>
  <c r="I67" i="3"/>
  <c r="U67" i="3" s="1"/>
  <c r="S71" i="3"/>
  <c r="R71" i="3"/>
  <c r="P71" i="3"/>
  <c r="Q38" i="3"/>
  <c r="I54" i="3"/>
  <c r="U54" i="3" s="1"/>
  <c r="U70" i="3"/>
  <c r="U69" i="3"/>
  <c r="U68" i="3"/>
  <c r="U66" i="3"/>
  <c r="U65" i="3"/>
  <c r="U64" i="3"/>
  <c r="U63" i="3"/>
  <c r="U62" i="3"/>
  <c r="U61" i="3"/>
  <c r="U60" i="3"/>
  <c r="U59" i="3"/>
  <c r="U58" i="3"/>
  <c r="U57" i="3"/>
  <c r="U56" i="3"/>
  <c r="U55" i="3"/>
  <c r="U52" i="3"/>
  <c r="U51" i="3"/>
  <c r="U49" i="3"/>
  <c r="U43" i="3"/>
  <c r="U40" i="3"/>
  <c r="U37" i="3"/>
  <c r="U28" i="3"/>
  <c r="U27" i="3"/>
  <c r="U25" i="3"/>
  <c r="U23" i="3"/>
  <c r="U22" i="3"/>
  <c r="U21" i="3"/>
  <c r="U20" i="3"/>
  <c r="U19" i="3"/>
  <c r="U18" i="3"/>
  <c r="U17" i="3"/>
  <c r="U16" i="3"/>
  <c r="U14" i="3"/>
  <c r="U13" i="3"/>
  <c r="U12" i="3"/>
  <c r="U11" i="3"/>
  <c r="U10" i="3"/>
  <c r="U7" i="3"/>
  <c r="U8" i="3"/>
  <c r="U6" i="3"/>
  <c r="S37" i="3"/>
  <c r="O54" i="3"/>
  <c r="Q40" i="3"/>
  <c r="Q17" i="3"/>
  <c r="Q8" i="3"/>
  <c r="Q6" i="3"/>
  <c r="Q7" i="3"/>
  <c r="Q47" i="3"/>
  <c r="Q43" i="3"/>
  <c r="Q42" i="3"/>
  <c r="Q48" i="3"/>
  <c r="U47" i="3" l="1"/>
  <c r="Q71" i="3"/>
  <c r="U38" i="3"/>
  <c r="O18" i="3" l="1"/>
  <c r="N71" i="3"/>
  <c r="O56" i="3"/>
  <c r="O57" i="3"/>
  <c r="O58" i="3"/>
  <c r="O59" i="3"/>
  <c r="O60" i="3"/>
  <c r="O61" i="3"/>
  <c r="O62" i="3"/>
  <c r="O63" i="3"/>
  <c r="O64" i="3"/>
  <c r="O65" i="3"/>
  <c r="O66" i="3"/>
  <c r="O67" i="3"/>
  <c r="O68" i="3"/>
  <c r="O69" i="3"/>
  <c r="O70" i="3"/>
  <c r="O55" i="3"/>
  <c r="O52" i="3"/>
  <c r="O51" i="3"/>
  <c r="O36" i="3"/>
  <c r="O34" i="3"/>
  <c r="O33" i="3"/>
  <c r="O32" i="3"/>
  <c r="O31" i="3"/>
  <c r="O30" i="3"/>
  <c r="O27" i="3"/>
  <c r="O25" i="3"/>
  <c r="O23" i="3"/>
  <c r="O22" i="3"/>
  <c r="O21" i="3"/>
  <c r="O20" i="3"/>
  <c r="O19" i="3"/>
  <c r="O16" i="3"/>
  <c r="O14" i="3"/>
  <c r="O13" i="3"/>
  <c r="O12" i="3"/>
  <c r="O11" i="3"/>
  <c r="O10" i="3"/>
  <c r="O8" i="3"/>
  <c r="O6" i="3"/>
  <c r="L71" i="3"/>
  <c r="M70" i="3"/>
  <c r="M32" i="3"/>
  <c r="M23" i="3"/>
  <c r="M19" i="3"/>
  <c r="M14" i="3"/>
  <c r="M36" i="3"/>
  <c r="M6" i="3"/>
  <c r="O71" i="3" l="1"/>
  <c r="M71" i="3"/>
  <c r="K23" i="3" l="1"/>
  <c r="K19" i="3"/>
  <c r="K14" i="3"/>
  <c r="J71" i="3"/>
  <c r="K70" i="3"/>
  <c r="K32" i="3"/>
  <c r="K6" i="3"/>
  <c r="K36" i="3"/>
  <c r="K71" i="3" l="1"/>
  <c r="H71" i="3" l="1"/>
  <c r="I56" i="3"/>
  <c r="I57" i="3"/>
  <c r="I58" i="3"/>
  <c r="I59" i="3"/>
  <c r="I60" i="3"/>
  <c r="I61" i="3"/>
  <c r="I62" i="3"/>
  <c r="I63" i="3"/>
  <c r="I64" i="3"/>
  <c r="I65" i="3"/>
  <c r="I66" i="3"/>
  <c r="I68" i="3"/>
  <c r="I69" i="3"/>
  <c r="I70" i="3"/>
  <c r="I55" i="3"/>
  <c r="I52" i="3"/>
  <c r="I51" i="3"/>
  <c r="U45" i="3"/>
  <c r="U46" i="3"/>
  <c r="U44" i="3"/>
  <c r="I40" i="3"/>
  <c r="I36" i="3"/>
  <c r="U36" i="3" s="1"/>
  <c r="I34" i="3"/>
  <c r="U34" i="3" s="1"/>
  <c r="I33" i="3"/>
  <c r="U33" i="3" s="1"/>
  <c r="I32" i="3"/>
  <c r="U32" i="3" s="1"/>
  <c r="I31" i="3"/>
  <c r="U31" i="3" s="1"/>
  <c r="I30" i="3"/>
  <c r="U30" i="3" s="1"/>
  <c r="I29" i="3"/>
  <c r="U29" i="3" s="1"/>
  <c r="I28" i="3"/>
  <c r="I27" i="3"/>
  <c r="I25" i="3"/>
  <c r="I23" i="3"/>
  <c r="I22" i="3"/>
  <c r="I21" i="3"/>
  <c r="I20" i="3"/>
  <c r="I19" i="3"/>
  <c r="I18" i="3"/>
  <c r="I17" i="3"/>
  <c r="I16" i="3"/>
  <c r="I14" i="3"/>
  <c r="I13" i="3"/>
  <c r="I12" i="3"/>
  <c r="I11" i="3"/>
  <c r="I10" i="3"/>
  <c r="I8" i="3"/>
  <c r="I7" i="3"/>
  <c r="I6" i="3"/>
  <c r="U71" i="3" l="1"/>
  <c r="I71" i="3"/>
</calcChain>
</file>

<file path=xl/sharedStrings.xml><?xml version="1.0" encoding="utf-8"?>
<sst xmlns="http://schemas.openxmlformats.org/spreadsheetml/2006/main" count="188" uniqueCount="134">
  <si>
    <t>Descripción</t>
  </si>
  <si>
    <t>Cantidad</t>
  </si>
  <si>
    <t>Unidad</t>
  </si>
  <si>
    <t xml:space="preserve">ARTICULOS </t>
  </si>
  <si>
    <t>Nivel</t>
  </si>
  <si>
    <t>Ref. Artículo</t>
  </si>
  <si>
    <t>Código UNSPSC</t>
  </si>
  <si>
    <t>1.1</t>
  </si>
  <si>
    <t>1.2</t>
  </si>
  <si>
    <t>unidades</t>
  </si>
  <si>
    <r>
      <t>Esferos</t>
    </r>
    <r>
      <rPr>
        <b/>
        <sz val="11"/>
        <color theme="1"/>
        <rFont val="Arial"/>
        <family val="2"/>
      </rPr>
      <t xml:space="preserve"> </t>
    </r>
    <r>
      <rPr>
        <sz val="11"/>
        <color theme="1"/>
        <rFont val="Arial"/>
        <family val="2"/>
      </rPr>
      <t>de tinta negra</t>
    </r>
  </si>
  <si>
    <t>meses</t>
  </si>
  <si>
    <t>TALENTO HUMANO</t>
  </si>
  <si>
    <t>2.1</t>
  </si>
  <si>
    <t>3.1</t>
  </si>
  <si>
    <t>3.2</t>
  </si>
  <si>
    <t>3.3</t>
  </si>
  <si>
    <t>2.4</t>
  </si>
  <si>
    <t>2.5</t>
  </si>
  <si>
    <t>4.1</t>
  </si>
  <si>
    <t>5.1</t>
  </si>
  <si>
    <t>5.2</t>
  </si>
  <si>
    <t>Papeleria : fotocopias de formatos de inscripción, entrega de refrigerios, asistencia, impresiones de de informes y demas entregables solicitados en el estudio previo</t>
  </si>
  <si>
    <t>ponderable</t>
  </si>
  <si>
    <t>Insumos   administrativas</t>
  </si>
  <si>
    <r>
      <rPr>
        <b/>
        <sz val="10"/>
        <color theme="1"/>
        <rFont val="Verdana"/>
        <family val="2"/>
      </rPr>
      <t>Objeto:</t>
    </r>
    <r>
      <rPr>
        <sz val="10"/>
        <color theme="1"/>
        <rFont val="Verdana"/>
        <family val="2"/>
      </rPr>
      <t xml:space="preserve"> </t>
    </r>
    <r>
      <rPr>
        <b/>
        <sz val="10"/>
        <color theme="1"/>
        <rFont val="Verdana"/>
        <family val="2"/>
      </rPr>
      <t>“REALIZAR ACCIONES DE PREVENCIÓN Y ATENCIÓN DE VIOLENCIA INTRAFAMILIAR Y SEXUAL PARA POBLACIONES EN SITUACIONES DE RIESGO Y VULNERACIÓN DE DERECHOS EN LA LOCALIDAD DE RAFAEL URIBE URIBE EN EL MARCO DEL PROYECTO DE INVERSIÓN 1656”</t>
    </r>
  </si>
  <si>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y rutas de atención a dónde acudir en casos de violencia intrafamiliar y violencia sexual (en general el contenido de las agendas deberá ser previamente aprobado por el comité técnico de seguimiento)</t>
  </si>
  <si>
    <t>Esfero ecológico impreso a 2 tintas con título del proyecto.</t>
  </si>
  <si>
    <t>Certificación en papel Kimberly cada una con sobre. Con logos institucionales (siguiendo el modelo SDIS: Anexo 8.7. Modelo certificado estrategia de prevención “Entornos protectores y territorios seguros”)</t>
  </si>
  <si>
    <t xml:space="preserve">C) Línea de acción:  Prevención de violencia sexual en niños, niñas y adolescentes con énfasis en derechos sexuales y derechos reproductivos.
</t>
  </si>
  <si>
    <t xml:space="preserve">Componente 2:  Orientación y Asesoría Familiar.
</t>
  </si>
  <si>
    <t xml:space="preserve">
Componente 3: Posicionamiento y promoción del buen trato en jornadas locales.
</t>
  </si>
  <si>
    <t>Componente 4. Investigación.</t>
  </si>
  <si>
    <t xml:space="preserve">CAMPAÑA DIFUSION MEDIOS LOCALES </t>
  </si>
  <si>
    <t xml:space="preserve">unidades </t>
  </si>
  <si>
    <t>Papel kraft 300</t>
  </si>
  <si>
    <t>Bloques didacticos (paquetes) 120 Pzs 50</t>
  </si>
  <si>
    <t>Volantes impresos en Papel Bond. Tamaño 1/2 de carta a cuatro (4) tintas, acabado brillante, impreso a 1 cara</t>
  </si>
  <si>
    <t>Entrega de Diploma y/o Certificados Nivel Básico en papel opalina de 240 gr, tintas 4X0, tamaño carta. Según diseño institucional.</t>
  </si>
  <si>
    <t>Crayola Redonda Jumbo X 28 Unidades.</t>
  </si>
  <si>
    <t>Juego jenga en madera</t>
  </si>
  <si>
    <t>Fichas de inscripcion tamaño carta en papel bond blanco de 90 gr. 4X0, incluido logos 1000</t>
  </si>
  <si>
    <t>Fotocopias b/n, carta y oficio, Fotocopias color, carta y oficio 2050</t>
  </si>
  <si>
    <t xml:space="preserve"> Libros didacticos, juegos de mesa. 200</t>
  </si>
  <si>
    <t xml:space="preserve"> lapiz Caja X 12 HB 350</t>
  </si>
  <si>
    <t xml:space="preserve"> tajalapiz</t>
  </si>
  <si>
    <t>borrador nata grande 120</t>
  </si>
  <si>
    <t>caja de colores grande X 12 unidades 100</t>
  </si>
  <si>
    <t>pelota anti estrés 50</t>
  </si>
  <si>
    <t>Fichas bibliográficas de colores 5 Paquete*100</t>
  </si>
  <si>
    <t>Marcadores gruesos permanentes colores 300</t>
  </si>
  <si>
    <t>Agenda 100 páginas, contramarcada, portada en maule impreso a dos tintas y argollada, con 5 separadores y esfero. Los insertos (separadores) en la agenda deben incluir información relacionada a la prevención de violencias, nuevas masculinidades, derechos sexuales y reproductivos, que tenga líneas y direcciones de las entidades a dónde acudir en casos de violencia intrafamiliar y violencia sexual y rutas de atención.</t>
  </si>
  <si>
    <t>Certificación en papel Kimberly cada una con sobre.Con logos institucionales</t>
  </si>
  <si>
    <t>Cartilla para colorear con una historia relacionada con los temas del proyecto, portada y contraportada plastificadas a color, tamaño carta, papel Bond 90gr, 10 páginas, impresas por ambos lados a blanco y negro (el diseño estará a cargo del diseñador contratado en el proyecto, el contenido orientado por los profesionales que lideraran los talleres y dicho contenido deberá contar con aprobación por parte del comité técnico de seguimiento). En su portada deberá llevar información del proyecto, caratula trasera con líneas y dirección de las entidades a dónde acudir en casos de violencia intrafamiliar y violencia sexual.</t>
  </si>
  <si>
    <t>Afiches Manejo vertical a ¼ de pliego: 35 cms de ancho x 50 cms largo. Debe incluir la imagen institucional de acuerdo a los parámetros establecidos por la ALCALDÍA LOCAL, en calidad óptima definida por la ALCALDÍA LOCAL</t>
  </si>
  <si>
    <t>1.3</t>
  </si>
  <si>
    <r>
      <t xml:space="preserve">Afiches Afiches tamaño medio de pliego en papel propalcote de 150 gr.  Tamaño ¼ pliego a cuatro tintas full color y policromía, incluido logos. 
</t>
    </r>
    <r>
      <rPr>
        <b/>
        <sz val="11"/>
        <color theme="1"/>
        <rFont val="Arial"/>
        <family val="2"/>
      </rPr>
      <t xml:space="preserve">
</t>
    </r>
  </si>
  <si>
    <t xml:space="preserve">Pendón 2 x 1.5 mts full color en tela banner con logos de inscripción gratuita y tubos superior e inferior. 
</t>
  </si>
  <si>
    <t xml:space="preserve">Campaña Difusión  Presupuesto global para la difusión del proceso por medios comunitarios e independientes locales, cuñas radiales, prensa escrita 
</t>
  </si>
  <si>
    <r>
      <rPr>
        <b/>
        <sz val="11"/>
        <color theme="1"/>
        <rFont val="Arial"/>
        <family val="2"/>
      </rPr>
      <t>kit: “RAFAEL URIBE URIBE PROMUEVE EL BUEN TRATO, CONSTRUYE ENTORNOS PROTECTORES Y VIVE TERRITORIOS SEGUROS.</t>
    </r>
    <r>
      <rPr>
        <sz val="11"/>
        <color theme="1"/>
        <rFont val="Arial"/>
        <family val="2"/>
      </rPr>
      <t xml:space="preserve">
Tula Material: Poliester - impermeable Color: Conforme al diseño Medidas: 30 x 40 cm Capacidad: Ajustable con tirantes ergonómicos de 2 pulgadas de grosor Estampados: Estampados con Logo tipo institucional en técnica DTG, impresión digital directa a la prenda y titulo del proyecto.</t>
    </r>
  </si>
  <si>
    <t>2.2</t>
  </si>
  <si>
    <t>2.3</t>
  </si>
  <si>
    <t>3.4</t>
  </si>
  <si>
    <t>3.5</t>
  </si>
  <si>
    <t>3.6</t>
  </si>
  <si>
    <t>3.7</t>
  </si>
  <si>
    <t>3.8</t>
  </si>
  <si>
    <t>personas</t>
  </si>
  <si>
    <t xml:space="preserve">Espacios Físicos con capacidad para 25 personas que cumplan los protocolos de bioseguridad (incluido para cada sesión antibacterial y jabón para lavado frecuente de manos) y de acceso para personas en condición de discapacidad, que cuente con 25 sillas, debe contar con los medios audiovisuales para el correcto desarrollo de las sesiones (video-beam y/o televisor mínimo de 50 pulgadas, el espacio debe contar con
baños)- 2 horas mínimo por sesión - Contar con el espacio adecuado para desarrollar las diferentes sensibilizaciones por UPZ)
</t>
  </si>
  <si>
    <t>Entrega de juegos de mesa a núcleos familiares integrada por niñas, niños, adolescentes y jóvenes, como: Escaleras y serpientes, Quien quiere hacer prevención, Monopolio (Trueque de la prevención), Imperio de la prevención y Concéntrese, entre otros dependiendo las edades del anexo tecnico.</t>
  </si>
  <si>
    <t xml:space="preserve">Espacio físico para la proyección del evento con los siguientes aspectos y elementos a tener en cuenta:
Dos (2) pendones - Impresión de Baking 2*2 en banner de 13 oz con estructura metálica de pulgada y media.
Interprete de lenguaje de señas para personas con condición de discapacidad auditiva - certificados. Para evento de 2 horas seguidas. Perfiles previamente entregados por la entidad en los tiempos establecidos según lo exigido por el supervisor o apoyo a la supervisión (la entidad proyecta necesidad de mínimo 2 personas para que se puedan turnar a lo largo de las dos horas)
Trasmisión en vivo con posibilidad de grabación, el cual deberá también informarse y articularse con la oficina de prensa del FDLSF con mínimo una semana de antelación. El contratista deberá garantizar un enlace para registro de asistencia a cada uno de los asistentes virtuales y de preguntas.
</t>
  </si>
  <si>
    <r>
      <rPr>
        <b/>
        <sz val="11"/>
        <color theme="1"/>
        <rFont val="Arial"/>
        <family val="2"/>
      </rPr>
      <t>Kit 1 (Grupos 1, 2 y 3: 6 a 13 años y 11 meses):</t>
    </r>
    <r>
      <rPr>
        <sz val="11"/>
        <color theme="1"/>
        <rFont val="Arial"/>
        <family val="2"/>
      </rPr>
      <t xml:space="preserve">
Tula Deportiva Material: Poliester - impermeable Color: Conforme al diseño Medidas: 30 x 40 cm Capacidad: Ajustable con tirantes ergonómicos de 2 pulgadas de grosor Estampados: Estampados con Logo tipo institucional en técnica DTG, impresión digital directa a la prenda.</t>
    </r>
  </si>
  <si>
    <r>
      <rPr>
        <b/>
        <sz val="11"/>
        <color theme="1"/>
        <rFont val="Arial"/>
        <family val="2"/>
      </rPr>
      <t>Kit 2 (Grupos 4, 5, 6, 7 y 8: 14 a 17 años y 11 meses):</t>
    </r>
    <r>
      <rPr>
        <sz val="11"/>
        <color theme="1"/>
        <rFont val="Arial"/>
        <family val="2"/>
      </rPr>
      <t xml:space="preserve">
Tula Deportiva Material: Poliester - impermeable Color: Conforme al diseño Medidas: 30 x 40 cm Capacidad: Ajustable con tirantes ergonómicos de 2 pulgadas de grosor Estampados: Estampados con Logo tipo institucional en técnica DTG, impresión digital direc</t>
    </r>
  </si>
  <si>
    <t>Manilla:  en cinta, full color de amarrar de 1 cm y media de  ancho conla frase Rafael Uribe Uribe, cuida a quien nos cuida" con los logos de la alcaldia local y del contratista; esta etiqueta debe ser aprobada por comunicaciones de la alcaldia local.</t>
  </si>
  <si>
    <t xml:space="preserve">Coordinador General del Proyecto Profesional de las Ciencias Sociales o administrativas con especialización en núcleo básico de Ciencias Sociales o Humanas. Experiencia mínima profesional de 36 meses en coordinación y ejecución de procesos sociales y/o cargos de nivel directivo o gerencial con población afectada por violencia intrafamiliar y/o sexual en situación de
vulnerabilidad
</t>
  </si>
  <si>
    <t xml:space="preserve">Asistente administrativo  Título de bachiller con 12 meses de experiencia laboral en actividades de secretariado o archivo o manejo de bases de
datos.
</t>
  </si>
  <si>
    <t xml:space="preserve">Psicólogo/a Psicólogo/a de acuerdo con el criterio técnico. Profesional en psicología     con     título     de
postgrado     en     familia, o psicoterapia       familiar, o
psicología clínica o terapia familiar o consultoría en familia, o violencia intrafamiliar, con experiencia mínima de 12 meses en atención a familias afectadas por violencias o poblaciones
vulnerables.
</t>
  </si>
  <si>
    <t xml:space="preserve">
Trabajador(a) Social Trabajador/a Social con mínimo
15 Meses de experiencia en asesoría a familias en situación de violencia Intrafamiliar y temas de salud o enfoque de género o derechos sexuales y derechos reproductivos, o educación sexual o prevención de maternidad y paternidad temprana
</t>
  </si>
  <si>
    <t>Pedagogo (a) Profesional en pedagogía con mínimo 18 meses de experiencia en el desarrollo de procesos pedagógicos y/o artísticos con niños, niñas y adolescentes y sus familias en prevención de violencias.</t>
  </si>
  <si>
    <t>6.1</t>
  </si>
  <si>
    <t>6.2</t>
  </si>
  <si>
    <t>6.4</t>
  </si>
  <si>
    <t>7.1</t>
  </si>
  <si>
    <t>8.1</t>
  </si>
  <si>
    <t>8.2</t>
  </si>
  <si>
    <t>8.3</t>
  </si>
  <si>
    <t>8.4</t>
  </si>
  <si>
    <t>8.5</t>
  </si>
  <si>
    <t>8.6</t>
  </si>
  <si>
    <t>9.1</t>
  </si>
  <si>
    <t>9.2</t>
  </si>
  <si>
    <t>INSUMOS PARA COMPONENTES 1,2 Y 3</t>
  </si>
  <si>
    <t xml:space="preserve">Resma de Papel Bond Carta 100 HOJAS </t>
  </si>
  <si>
    <t>Personas</t>
  </si>
  <si>
    <t>UNID</t>
  </si>
  <si>
    <t>Persona</t>
  </si>
  <si>
    <t>APOYOS LOGISTICOS Título bachiller. Experiencia laboral general mínima de seis (6) meses Habitantes de la localidad (preferiblemente), cuyas funciones serán apoyar logísticamente a la entidad ejecutora durante la fase de Difusión (Distribución de cartas y pegue de afiches), en la fase Convocatoria e inscripción (Llenar los formularios con letra legible, recepción de los documentos soportes y entregar la información en forma clara y oportuna). La distribución de los apoyos será, de dos apoyos logísticos por cada UPZ.</t>
  </si>
  <si>
    <t xml:space="preserve">Diseñador(a) Profesional en diseño gráfico con 18 meses de experiencia en producción de material comunicativo.
Nota: Debe contar con los elementos técnicos y tecnológicos necesarios para desarrollar su labor en el marco del proyecto.
</t>
  </si>
  <si>
    <t>8.7</t>
  </si>
  <si>
    <t>Tiempo</t>
  </si>
  <si>
    <t>persona</t>
  </si>
  <si>
    <t>Transporte: 12 buses cada uno con capacidad para 40 persona. Ida y vuelta  para un total de 480 personas</t>
  </si>
  <si>
    <t>Realizar 1000 cartillas con temática de valores, trabajo en equipo, perdón, reconciliación, reconocimiento de los errores, amor de la familia, violencia de género, ruta de atención a mujeres víctimas, línea purpura, por un lado en ingles y por el otro en español. (Tema iniciativa).
Cartillas Impresas (caracteristicas) Tamaño 14 x 21.5 cm cerrado, 100, páginas, 4 x 4 tintas, cosida con dos anchos al caballete, propalmate 90 grs. Carátula impresa en propalcote 200 grs. 4x4 tintas, plastificado mate por una cara. Requiere diseño, corrección de estilo, diagramación e impresión, alistamiento y la distribución de los libros, de acuerdo con la base de datos suministrada por la ALCALDÍA LOCAL, dentro del perímetro urbano del Distrito Capital. No obstante, los lugares dependerán de las necesidades particulares de la ALCALDÍA LOCAL, sin salir de la ciudad de Bogotá.</t>
  </si>
  <si>
    <t xml:space="preserve">B) Línea de acción: Promoción y desarrollo de estrategias, prevención de vulneración de derechos de niños, niñas y adolescentes.TOTAL 500 PERSONAS
</t>
  </si>
  <si>
    <t>Componente 1: Prevención de violencia Intrafamiliar y violencia sexual, promoción y garantía de derechos. 
A) Línea de acción: Prevención de violencia intrafamiliar y violencia sexual. 500 PERSONAS</t>
  </si>
  <si>
    <t xml:space="preserve">
Mobiliario Alquiler El mobiliario debe contar con 5 modulos para la atención, con dos (2) sillas secretariales, dos (2) escritorios, dos (2) computador de ecritotio, un (1) telefono, sala de espera con tandem de 4 sillas</t>
  </si>
  <si>
    <t xml:space="preserve">2 Baños: mínimo uno con los implementos de aseo necesarios (toalla para manos, jabón, papel higiénico, papelera).
Inmueble Arrendamiento: Minimo con las siguientes caracteristicas: 5 espacios 3
oficinas 1 recepcion 2 baños, permitir acceso a personas con discapacidad, cada oficina debe contar con 18 MTS2, el area de recepción minimo 16 Mts2, con adecuada Ventilación, iluminación, higiene permanente, elementos de hihiene, libre de humedad, 
goteras y contar con servicios publicos domiciliarios. </t>
  </si>
  <si>
    <t>5.3</t>
  </si>
  <si>
    <t>5.4</t>
  </si>
  <si>
    <t>5.5</t>
  </si>
  <si>
    <t>5.6</t>
  </si>
  <si>
    <t>5.7</t>
  </si>
  <si>
    <t>5.8</t>
  </si>
  <si>
    <t>Realizar acciones de prevención y atención de violencia intrafamiliar y sexual para poblaciones en situaciones de riesgo y vulneración de derechos en la localidad de Rafael Uribe Uribe del Proyecto de Inversión 1656</t>
  </si>
  <si>
    <t>ESTUDIO DE MERCADO PROYECTO 1656 VIOLENCIA INTRAFAMILIAR Y SEXUAL RUU - 2022</t>
  </si>
  <si>
    <t>NO. DE COTIZACIONES</t>
  </si>
  <si>
    <t>PROMEDIO SIMPLE</t>
  </si>
  <si>
    <t>VALOR UNITARIO  INCLUIDO IVA</t>
  </si>
  <si>
    <t>VALOR TOTAL INCLUÍDO IVA</t>
  </si>
  <si>
    <t>VALOR UNITARIO PROMEDIO INCLUIDO IVA</t>
  </si>
  <si>
    <t xml:space="preserve">KIT PARA NIÑOS  Y FAMILIAS TOTAL 
1. Se le entregara un Kit a los niños y niñas de cartillas de colorear innovadora que incluya las actividades de rutinas o hábitos diarios en casa, escuela, trabajo sin distinción de género. (Tema transversal).
2. Kit de familias padres y madres: rutas de atención a mujer, botilito con la línea purpura, cartillas que incluyan temas como derechos sexuales y derechos reproductivos, estereotipos de género, planes de vida y toma de decisiones, autonomía, prevención de la maternidad y paternidad temprana, prevención de infecciones de trasmisión sexual, y redes sociales, promoviendo la apropiación de los conocimientos los adolescentes y jóvenes, que las actividades mencionadas incluya labores del cuidado no son asignadas solamente a las mujeres, sino que también pueden ser realizadas por hombres. (Tema transversal)
</t>
  </si>
  <si>
    <t>Promotora Iniciativa</t>
  </si>
  <si>
    <t>Plegables: Diseño e impresión 1: Manejo vertical: 14 cms de ancho x 20 cms largo. Manejo horizontal: 20 cms de ancho X 14 cms de ancho. En de 115 gramos. Debe incluir la imagen</t>
  </si>
  <si>
    <r>
      <t xml:space="preserve">Convocatoria: se diseñará un video publicitario de un (1) minuto , con el cronograma y temática que se llevará a cabo para difundir el buen trato (temática definida por el comité técnico de seguimiento y la red del buen trato) estos se emitirán por los MEDIOS COMUNITARIOS Y ALTERNATIVOS y redes sociales institucionales.
</t>
    </r>
    <r>
      <rPr>
        <b/>
        <sz val="11"/>
        <color theme="1"/>
        <rFont val="Arial"/>
        <family val="2"/>
      </rPr>
      <t>plan de medios, donde se estipularán cuatro fases</t>
    </r>
    <r>
      <rPr>
        <sz val="11"/>
        <color theme="1"/>
        <rFont val="Arial"/>
        <family val="2"/>
      </rPr>
      <t xml:space="preserve">
1) Primera fase para llegar al público se realizará un anuncio publicitario por YouTube, MEDIOS COMUNITARIOS Y ALTERNATIVOS y redes sociales institucionales, que dure de un (1) minuto mediante el que se invite a la comunidad y que genere expectativa para participar en las jornadas. El video debe tener la calidad acordada, teniendo en cuenta una paleta de colores y un tipo de imagen de acuerdo con la temática. Garantizando un mínimo 50 visualizaciones. Formato HD, que se pueda reproducir en 4K calidad de video, colores de alta definición. Boceto para aprobación de los avances. 
2) Segunda fase: por redes sociales como Facebook, Twitter, divulgación de las siete jornadas donde se entregará una divulgación por medio de póster, infografía o afiche virtual. Garantizando un mínimo de 50 click o visualizaciones.
3) Tercera fase: página web de la Alcaldía donde se subirá el video y los poster o infografía mencionados en la primera y segunda fase.
4) Cuarta fase: se difundirá por correos electrónicos enviando la invitación, el video y el poster a 65 correos mínimo, para el listado de correos el contratista se podrá articular con SDIS y FDLSF con el ánimo de invitar instancias de participación, líderes y lideresas, entre otros actores de la comunidad que puedan replicar la información que reciban en el evento.
</t>
    </r>
  </si>
  <si>
    <t>PLOP - ESTUDIO DE MERCADO FONDO DE DESARROLLO LOCAL MARTIRES FDLM-SAMC-004-2021</t>
  </si>
  <si>
    <t>GYD GERENCIA Y DIRECCIÓN DE PROYECTOS SAS NUEVO 2022</t>
  </si>
  <si>
    <t>CO1_OTLCNTNR_463920184_CO1_RPL_2752110- SECOP II 2022</t>
  </si>
  <si>
    <t>el corazon de la ciudad - PROPUESTA PARA DIFUSIÓN DEL 12 DE MAYO DE 2021</t>
  </si>
  <si>
    <t>FUNDACIÓN PROSPECTIVA - ESTUDIO DE MERCADO FONDO DE DESARROLLO LOCAL MARTIRES FDLM-SAMC-004-2021</t>
  </si>
  <si>
    <t>XIXA- Anexo n. 2 DEFINITIVO ESTUDIO DE MERCADO VIOLENCIA 19082021</t>
  </si>
  <si>
    <t xml:space="preserve"> Lapices Negros </t>
  </si>
  <si>
    <t xml:space="preserve">ALMUERZO 480 personas
3. Arroz con pollo, consiste en arroz cocinado con pollo, en presas o desmechado, con verduras, y sazonado con especias, con papas fritas, una (1) bebida refresco o néctar de fruta, no láctea no energizante, de mínimo 250 ml en envase Tetrapak.
</t>
  </si>
  <si>
    <t xml:space="preserve">REFRIGERIOS 480 personas
1. Un (1) sándwich de pollo y queso de 240gr aproximadamente con aderezo, que contenga verduras: lechuga y tomate. Una (1) fruta entera de temporada de mínimo 80 gr, una (1) bebida refresco o néctar de fruta, no láctea no energizante, de mínimo 250 ml en envase Tetrapak.
2. Una ensalada de frutas “Frutas de temporada” 10 cucharadas de LECHE CONDENSADA LA LECHERA (150 g), 10 cucharadas de CREMA DE LECHE NESTLÉ (150 g), 1 taza de melón sin semillas, cortado en cubos pequeños (160 g), 1 taza de fresas, cortadas en cubos pequeños (156 g), 1 banano cortado en rodajas (116 g), 1 taza de kiwi, pelado y cortado en cubos pequeños (180 g), 1 taza de mango, cortado en cubos pequeños (165 g).
</t>
  </si>
  <si>
    <t>salida pedagógica a un parque natural, en donde se realizaran actividades lúdicas y deportivas, yoga para 480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</si>
</sst>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_(&quot;$&quot;\ * #,##0_);_(&quot;$&quot;\ * \(#,##0\);_(&quot;$&quot;\ * &quot;-&quot;??_);_(@_)"/>
    <numFmt numFmtId="167" formatCode="_(* #,##0_);_(* \(#,##0\);_(* &quot;-&quot;??_);_(@_)"/>
  </numFmts>
  <fonts count="18" x14ac:knownFonts="1">
    <font>
      <sz val="11"/>
      <color theme="1"/>
      <name val="Calibri"/>
      <family val="2"/>
      <scheme val="minor"/>
    </font>
    <font>
      <sz val="10"/>
      <color theme="1"/>
      <name val="Verdana"/>
      <family val="2"/>
    </font>
    <font>
      <b/>
      <sz val="14"/>
      <color theme="1"/>
      <name val="Verdana"/>
      <family val="2"/>
    </font>
    <font>
      <b/>
      <sz val="10"/>
      <color theme="1"/>
      <name val="Verdana"/>
      <family val="2"/>
    </font>
    <font>
      <sz val="11"/>
      <color theme="1"/>
      <name val="Arial"/>
      <family val="2"/>
    </font>
    <font>
      <b/>
      <sz val="11"/>
      <color theme="1"/>
      <name val="Arial"/>
      <family val="2"/>
    </font>
    <font>
      <sz val="8"/>
      <name val="Calibri"/>
      <family val="2"/>
      <scheme val="minor"/>
    </font>
    <font>
      <sz val="11"/>
      <color rgb="FF000000"/>
      <name val="Arial"/>
      <family val="2"/>
    </font>
    <font>
      <sz val="11"/>
      <color theme="1"/>
      <name val="Calibri"/>
      <family val="2"/>
      <scheme val="minor"/>
    </font>
    <font>
      <b/>
      <sz val="14"/>
      <color theme="1"/>
      <name val="Arial"/>
      <family val="2"/>
    </font>
    <font>
      <b/>
      <sz val="14"/>
      <color theme="1"/>
      <name val="Calibri"/>
      <family val="2"/>
      <scheme val="minor"/>
    </font>
    <font>
      <b/>
      <sz val="8"/>
      <name val="Arial"/>
      <family val="2"/>
    </font>
    <font>
      <b/>
      <sz val="8"/>
      <color theme="1"/>
      <name val="Arial"/>
      <family val="2"/>
    </font>
    <font>
      <b/>
      <sz val="12"/>
      <color theme="1"/>
      <name val="Verdana"/>
      <family val="2"/>
    </font>
    <font>
      <b/>
      <sz val="10"/>
      <color theme="1"/>
      <name val="Arial"/>
      <family val="2"/>
    </font>
    <font>
      <b/>
      <sz val="10"/>
      <color rgb="FF000000"/>
      <name val="Arial"/>
      <family val="2"/>
    </font>
    <font>
      <sz val="10"/>
      <color theme="1"/>
      <name val="Calibri"/>
      <family val="2"/>
      <scheme val="minor"/>
    </font>
    <font>
      <b/>
      <sz val="10"/>
      <color theme="1"/>
      <name val="Calibri"/>
      <family val="2"/>
      <scheme val="minor"/>
    </font>
  </fonts>
  <fills count="1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bgColor indexed="64"/>
      </patternFill>
    </fill>
    <fill>
      <patternFill patternType="solid">
        <fgColor theme="9" tint="0.39997558519241921"/>
        <bgColor indexed="64"/>
      </patternFill>
    </fill>
    <fill>
      <patternFill patternType="solid">
        <fgColor theme="6" tint="0.79998168889431442"/>
        <bgColor indexed="64"/>
      </patternFill>
    </fill>
    <fill>
      <patternFill patternType="solid">
        <fgColor theme="5" tint="-0.249977111117893"/>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xf numFmtId="0" fontId="2" fillId="2" borderId="1" applyNumberFormat="0" applyProtection="0">
      <alignment horizontal="left" vertical="center"/>
    </xf>
    <xf numFmtId="0" fontId="3" fillId="3" borderId="0" applyNumberFormat="0" applyBorder="0" applyProtection="0">
      <alignment horizontal="center" vertical="center"/>
    </xf>
    <xf numFmtId="3" fontId="1" fillId="0" borderId="0" applyFill="0" applyBorder="0" applyProtection="0">
      <alignment horizontal="right" vertical="center"/>
    </xf>
    <xf numFmtId="49" fontId="1" fillId="0" borderId="0" applyFill="0" applyBorder="0" applyProtection="0">
      <alignment horizontal="left" vertical="center"/>
    </xf>
    <xf numFmtId="44"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cellStyleXfs>
  <cellXfs count="100">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1" fillId="0" borderId="0" xfId="0" applyFont="1" applyAlignment="1" applyProtection="1">
      <alignment horizontal="right" vertical="center" wrapText="1"/>
      <protection locked="0"/>
    </xf>
    <xf numFmtId="0" fontId="1" fillId="0" borderId="1" xfId="0" applyFont="1" applyBorder="1" applyAlignment="1" applyProtection="1">
      <alignment vertical="center" wrapText="1"/>
      <protection locked="0"/>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3" fillId="5" borderId="0" xfId="0" applyFont="1" applyFill="1" applyAlignment="1">
      <alignment vertical="center" wrapText="1"/>
    </xf>
    <xf numFmtId="0" fontId="3" fillId="5" borderId="2" xfId="0" applyFont="1" applyFill="1" applyBorder="1" applyAlignment="1" applyProtection="1">
      <alignment vertical="center" wrapText="1"/>
      <protection locked="0"/>
    </xf>
    <xf numFmtId="0" fontId="3" fillId="5" borderId="4" xfId="0" applyFont="1" applyFill="1" applyBorder="1" applyAlignment="1" applyProtection="1">
      <alignment vertical="center" wrapText="1"/>
      <protection locked="0"/>
    </xf>
    <xf numFmtId="0" fontId="3" fillId="5" borderId="4" xfId="0" applyFont="1" applyFill="1" applyBorder="1" applyAlignment="1" applyProtection="1">
      <alignment horizontal="center" vertical="center" wrapText="1"/>
      <protection locked="0"/>
    </xf>
    <xf numFmtId="0" fontId="3" fillId="5" borderId="2" xfId="0" applyFont="1" applyFill="1" applyBorder="1" applyAlignment="1">
      <alignment vertical="center" wrapText="1"/>
    </xf>
    <xf numFmtId="0" fontId="3" fillId="5" borderId="4" xfId="0" applyFont="1" applyFill="1" applyBorder="1" applyAlignment="1">
      <alignment vertical="center" wrapText="1"/>
    </xf>
    <xf numFmtId="0" fontId="3" fillId="5" borderId="4" xfId="0" applyFont="1" applyFill="1" applyBorder="1" applyAlignment="1">
      <alignment horizontal="center" vertical="center" wrapText="1"/>
    </xf>
    <xf numFmtId="0" fontId="4"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1" fillId="4" borderId="1" xfId="0" applyFont="1" applyFill="1" applyBorder="1" applyAlignment="1" applyProtection="1">
      <alignment vertical="center" wrapText="1"/>
      <protection locked="0"/>
    </xf>
    <xf numFmtId="0" fontId="4" fillId="4" borderId="3" xfId="0" applyFont="1" applyFill="1" applyBorder="1" applyAlignment="1">
      <alignment horizontal="left" vertical="center" wrapText="1"/>
    </xf>
    <xf numFmtId="0" fontId="3" fillId="0" borderId="1" xfId="0" applyFont="1" applyBorder="1" applyAlignment="1">
      <alignment vertical="center" wrapText="1"/>
    </xf>
    <xf numFmtId="0" fontId="4" fillId="0" borderId="1" xfId="0" applyFont="1" applyBorder="1" applyAlignment="1">
      <alignment horizontal="center" vertical="center" wrapText="1"/>
    </xf>
    <xf numFmtId="0" fontId="0" fillId="0" borderId="1" xfId="0" applyBorder="1"/>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Border="1" applyAlignment="1">
      <alignment wrapText="1"/>
    </xf>
    <xf numFmtId="0" fontId="7" fillId="0" borderId="1" xfId="0" applyFont="1" applyBorder="1" applyAlignment="1">
      <alignment horizontal="left" vertical="center" wrapText="1"/>
    </xf>
    <xf numFmtId="0" fontId="5" fillId="3" borderId="1" xfId="2" applyFont="1" applyBorder="1" applyAlignment="1">
      <alignment horizontal="center" vertical="center" wrapText="1"/>
    </xf>
    <xf numFmtId="0" fontId="5" fillId="3" borderId="1" xfId="2" applyFont="1" applyBorder="1" applyAlignment="1">
      <alignment horizontal="right" vertical="center" wrapText="1"/>
    </xf>
    <xf numFmtId="0" fontId="4" fillId="5" borderId="1" xfId="0" applyFont="1" applyFill="1" applyBorder="1" applyAlignment="1" applyProtection="1">
      <alignment vertical="center" wrapText="1"/>
      <protection locked="0"/>
    </xf>
    <xf numFmtId="0" fontId="5" fillId="5" borderId="1" xfId="0" applyFont="1" applyFill="1" applyBorder="1" applyAlignment="1">
      <alignment horizontal="center" vertical="center" wrapText="1"/>
    </xf>
    <xf numFmtId="0" fontId="4" fillId="0" borderId="1" xfId="0" applyFont="1" applyBorder="1" applyAlignment="1" applyProtection="1">
      <alignment vertical="center" wrapText="1"/>
      <protection locked="0"/>
    </xf>
    <xf numFmtId="0" fontId="4" fillId="0" borderId="1" xfId="0" applyFont="1" applyBorder="1" applyAlignment="1">
      <alignment vertical="center" wrapText="1"/>
    </xf>
    <xf numFmtId="0" fontId="4" fillId="0" borderId="1" xfId="0" applyFont="1" applyBorder="1" applyAlignment="1">
      <alignment horizontal="justify" vertical="top" wrapText="1"/>
    </xf>
    <xf numFmtId="0" fontId="4" fillId="0" borderId="2" xfId="0" applyFont="1" applyBorder="1" applyAlignment="1" applyProtection="1">
      <alignment vertical="center" wrapText="1"/>
      <protection locked="0"/>
    </xf>
    <xf numFmtId="0" fontId="4" fillId="0" borderId="4"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xf>
    <xf numFmtId="0" fontId="3" fillId="5" borderId="5" xfId="0" applyFont="1" applyFill="1" applyBorder="1" applyAlignment="1">
      <alignment vertical="center" wrapText="1"/>
    </xf>
    <xf numFmtId="0" fontId="3" fillId="5" borderId="5" xfId="0" applyFont="1" applyFill="1" applyBorder="1" applyAlignment="1">
      <alignment horizontal="center" vertical="center" wrapText="1"/>
    </xf>
    <xf numFmtId="0" fontId="3" fillId="0" borderId="1" xfId="0" applyFont="1" applyBorder="1" applyAlignment="1">
      <alignment horizontal="center" vertical="center" wrapText="1"/>
    </xf>
    <xf numFmtId="165" fontId="1" fillId="0" borderId="1" xfId="5" applyNumberFormat="1" applyFont="1" applyBorder="1" applyAlignment="1">
      <alignment vertical="center" wrapText="1"/>
    </xf>
    <xf numFmtId="0" fontId="4" fillId="4" borderId="1" xfId="0" applyFont="1" applyFill="1" applyBorder="1" applyAlignment="1">
      <alignment horizontal="justify" vertical="top" wrapText="1"/>
    </xf>
    <xf numFmtId="165" fontId="3" fillId="0" borderId="1" xfId="5" applyNumberFormat="1" applyFont="1" applyBorder="1" applyAlignment="1">
      <alignment vertical="center" wrapText="1"/>
    </xf>
    <xf numFmtId="0" fontId="1" fillId="0" borderId="2" xfId="0" applyFont="1" applyBorder="1" applyAlignment="1" applyProtection="1">
      <alignment vertical="center" wrapText="1"/>
      <protection locked="0"/>
    </xf>
    <xf numFmtId="0" fontId="3" fillId="0" borderId="4" xfId="0" applyFont="1" applyBorder="1" applyAlignment="1">
      <alignment horizontal="center" vertical="center" wrapText="1"/>
    </xf>
    <xf numFmtId="0" fontId="1" fillId="0" borderId="0" xfId="0" applyFont="1" applyAlignment="1">
      <alignment horizontal="center" vertical="center" wrapText="1"/>
    </xf>
    <xf numFmtId="165" fontId="3" fillId="5" borderId="1" xfId="5" applyNumberFormat="1" applyFont="1" applyFill="1" applyBorder="1" applyAlignment="1">
      <alignment vertical="center" wrapText="1"/>
    </xf>
    <xf numFmtId="0" fontId="3" fillId="5" borderId="1" xfId="0" applyFont="1" applyFill="1" applyBorder="1" applyAlignment="1">
      <alignment horizontal="center" vertical="center" wrapText="1"/>
    </xf>
    <xf numFmtId="165" fontId="13" fillId="11" borderId="1" xfId="0" applyNumberFormat="1" applyFont="1" applyFill="1" applyBorder="1" applyAlignment="1">
      <alignment vertical="center" wrapText="1"/>
    </xf>
    <xf numFmtId="0" fontId="13" fillId="11" borderId="1" xfId="0" applyFont="1" applyFill="1" applyBorder="1" applyAlignment="1">
      <alignment horizontal="center" vertical="center" wrapText="1"/>
    </xf>
    <xf numFmtId="165" fontId="3" fillId="0" borderId="6" xfId="5" applyNumberFormat="1" applyFont="1" applyBorder="1" applyAlignment="1">
      <alignment vertical="center" wrapText="1"/>
    </xf>
    <xf numFmtId="0" fontId="0" fillId="0" borderId="7" xfId="0" applyBorder="1" applyAlignment="1">
      <alignment vertical="center" wrapText="1"/>
    </xf>
    <xf numFmtId="164" fontId="3" fillId="0" borderId="1" xfId="5" applyNumberFormat="1" applyFont="1" applyFill="1" applyBorder="1" applyAlignment="1">
      <alignment horizontal="right" vertical="center" wrapText="1"/>
    </xf>
    <xf numFmtId="164" fontId="3" fillId="0" borderId="1" xfId="6" applyNumberFormat="1" applyFont="1" applyFill="1" applyBorder="1" applyAlignment="1">
      <alignment horizontal="right" vertical="center" wrapText="1"/>
    </xf>
    <xf numFmtId="0" fontId="4" fillId="15" borderId="1" xfId="0" applyFont="1" applyFill="1" applyBorder="1" applyAlignment="1">
      <alignment horizontal="left" vertical="center" wrapText="1"/>
    </xf>
    <xf numFmtId="0" fontId="1" fillId="15" borderId="1" xfId="0" applyFont="1" applyFill="1" applyBorder="1" applyAlignment="1">
      <alignment horizontal="center" vertical="center" wrapText="1"/>
    </xf>
    <xf numFmtId="165" fontId="3" fillId="15" borderId="1" xfId="5" applyNumberFormat="1" applyFont="1" applyFill="1" applyBorder="1" applyAlignment="1">
      <alignment vertical="center" wrapText="1"/>
    </xf>
    <xf numFmtId="0" fontId="4" fillId="4" borderId="1" xfId="0" applyFont="1" applyFill="1" applyBorder="1" applyAlignment="1">
      <alignment horizontal="center" vertical="center" wrapText="1"/>
    </xf>
    <xf numFmtId="49" fontId="5" fillId="5" borderId="1" xfId="4" applyFont="1" applyFill="1" applyBorder="1" applyAlignment="1">
      <alignment horizontal="center" vertical="center" wrapText="1"/>
    </xf>
    <xf numFmtId="0" fontId="5" fillId="5" borderId="1" xfId="0" applyFont="1" applyFill="1" applyBorder="1" applyAlignment="1">
      <alignment horizontal="center" vertical="center" wrapText="1"/>
    </xf>
    <xf numFmtId="0" fontId="9" fillId="14" borderId="8" xfId="0" applyFont="1" applyFill="1" applyBorder="1" applyAlignment="1">
      <alignment horizontal="center" vertical="center" wrapText="1"/>
    </xf>
    <xf numFmtId="0" fontId="10" fillId="14" borderId="0" xfId="0" applyFont="1" applyFill="1" applyBorder="1" applyAlignment="1">
      <alignment horizontal="center" vertical="center" wrapText="1"/>
    </xf>
    <xf numFmtId="0" fontId="0" fillId="14" borderId="0" xfId="0" applyFill="1" applyAlignment="1">
      <alignment vertical="center" wrapText="1"/>
    </xf>
    <xf numFmtId="3" fontId="1" fillId="0" borderId="2" xfId="3" applyBorder="1" applyAlignment="1">
      <alignment horizontal="center" vertical="center" wrapText="1"/>
    </xf>
    <xf numFmtId="0" fontId="0" fillId="0" borderId="4" xfId="0" applyBorder="1" applyAlignment="1">
      <alignment horizontal="center" vertical="center" wrapText="1"/>
    </xf>
    <xf numFmtId="0" fontId="5" fillId="5" borderId="2"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2" borderId="1" xfId="1" applyFont="1" applyBorder="1" applyAlignment="1">
      <alignment horizontal="center" vertical="center" wrapText="1"/>
    </xf>
    <xf numFmtId="49" fontId="5" fillId="5" borderId="2" xfId="4" applyFont="1" applyFill="1" applyBorder="1" applyAlignment="1">
      <alignment horizontal="center" vertical="center" wrapText="1"/>
    </xf>
    <xf numFmtId="49" fontId="5" fillId="5" borderId="3" xfId="4" applyFont="1" applyFill="1" applyBorder="1" applyAlignment="1">
      <alignment horizontal="center" vertical="center" wrapText="1"/>
    </xf>
    <xf numFmtId="167" fontId="11" fillId="6" borderId="1" xfId="7"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4" fontId="11" fillId="6" borderId="1" xfId="7" applyNumberFormat="1" applyFont="1" applyFill="1" applyBorder="1" applyAlignment="1" applyProtection="1">
      <alignment horizontal="center" vertical="center" wrapText="1"/>
      <protection locked="0"/>
    </xf>
    <xf numFmtId="0" fontId="0" fillId="0" borderId="1" xfId="0" applyBorder="1" applyAlignment="1">
      <alignment wrapText="1"/>
    </xf>
    <xf numFmtId="0" fontId="17" fillId="13" borderId="2" xfId="0" applyFont="1" applyFill="1" applyBorder="1" applyAlignment="1">
      <alignment horizontal="center" vertical="center" wrapText="1"/>
    </xf>
    <xf numFmtId="0" fontId="17" fillId="13" borderId="3"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166" fontId="12" fillId="9" borderId="1" xfId="5" applyNumberFormat="1" applyFont="1" applyFill="1" applyBorder="1" applyAlignment="1">
      <alignment horizontal="center" vertical="center" wrapText="1"/>
    </xf>
    <xf numFmtId="166" fontId="12" fillId="10" borderId="1" xfId="5" applyNumberFormat="1" applyFont="1" applyFill="1" applyBorder="1" applyAlignment="1">
      <alignment horizontal="center" vertical="center" wrapText="1"/>
    </xf>
    <xf numFmtId="0" fontId="0" fillId="10" borderId="1" xfId="0" applyFill="1" applyBorder="1" applyAlignment="1">
      <alignment wrapText="1"/>
    </xf>
    <xf numFmtId="0" fontId="12" fillId="13" borderId="1" xfId="0" applyFont="1" applyFill="1" applyBorder="1" applyAlignment="1">
      <alignment horizontal="center" vertical="center" wrapText="1"/>
    </xf>
    <xf numFmtId="0" fontId="0" fillId="13" borderId="1" xfId="0" applyFill="1" applyBorder="1" applyAlignment="1">
      <alignment wrapText="1"/>
    </xf>
    <xf numFmtId="0" fontId="14" fillId="7" borderId="1" xfId="0" applyFont="1" applyFill="1" applyBorder="1" applyAlignment="1">
      <alignment horizontal="center" vertical="center" wrapText="1"/>
    </xf>
    <xf numFmtId="0" fontId="15" fillId="8" borderId="2" xfId="0" applyFont="1" applyFill="1" applyBorder="1" applyAlignment="1">
      <alignment horizontal="center" vertical="center" wrapText="1"/>
    </xf>
    <xf numFmtId="0" fontId="15" fillId="8" borderId="3" xfId="0" applyFont="1" applyFill="1" applyBorder="1" applyAlignment="1">
      <alignment horizontal="center" vertical="center" wrapText="1"/>
    </xf>
    <xf numFmtId="166" fontId="15" fillId="9" borderId="2" xfId="5" applyNumberFormat="1" applyFont="1" applyFill="1" applyBorder="1" applyAlignment="1">
      <alignment horizontal="center" vertical="center" wrapText="1"/>
    </xf>
    <xf numFmtId="166" fontId="15" fillId="9" borderId="3" xfId="5" applyNumberFormat="1" applyFont="1" applyFill="1" applyBorder="1" applyAlignment="1">
      <alignment horizontal="center" vertical="center" wrapText="1"/>
    </xf>
    <xf numFmtId="165" fontId="3" fillId="0" borderId="6" xfId="5" applyNumberFormat="1" applyFont="1" applyBorder="1" applyAlignment="1">
      <alignment vertical="center" wrapText="1"/>
    </xf>
    <xf numFmtId="0" fontId="0" fillId="0" borderId="7" xfId="0" applyBorder="1" applyAlignment="1">
      <alignment vertical="center" wrapText="1"/>
    </xf>
    <xf numFmtId="0" fontId="17" fillId="12" borderId="2" xfId="0" applyFont="1" applyFill="1" applyBorder="1" applyAlignment="1">
      <alignment horizontal="center" vertical="center" wrapText="1"/>
    </xf>
    <xf numFmtId="0" fontId="17" fillId="0" borderId="3" xfId="0" applyFont="1" applyBorder="1" applyAlignment="1">
      <alignment horizontal="center" vertical="center" wrapText="1"/>
    </xf>
    <xf numFmtId="166" fontId="15" fillId="10" borderId="2" xfId="5" applyNumberFormat="1" applyFont="1" applyFill="1" applyBorder="1" applyAlignment="1">
      <alignment horizontal="center" vertical="center" wrapText="1"/>
    </xf>
    <xf numFmtId="0" fontId="16" fillId="10" borderId="3" xfId="0" applyFont="1" applyFill="1" applyBorder="1" applyAlignment="1">
      <alignment horizontal="center" vertical="center" wrapText="1"/>
    </xf>
  </cellXfs>
  <cellStyles count="8">
    <cellStyle name="BodyStyle" xfId="4" xr:uid="{00000000-0005-0000-0000-000000000000}"/>
    <cellStyle name="HeaderStyle" xfId="2" xr:uid="{00000000-0005-0000-0000-000001000000}"/>
    <cellStyle name="MainTitle" xfId="1" xr:uid="{00000000-0005-0000-0000-000002000000}"/>
    <cellStyle name="Millares" xfId="7" builtinId="3"/>
    <cellStyle name="Moneda" xfId="5" builtinId="4"/>
    <cellStyle name="Moneda [0]" xfId="6" builtinId="7"/>
    <cellStyle name="Normal" xfId="0" builtinId="0"/>
    <cellStyle name="Numeric"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F71"/>
  <sheetViews>
    <sheetView tabSelected="1" zoomScale="95" zoomScaleNormal="95" workbookViewId="0">
      <pane ySplit="4" topLeftCell="A71" activePane="bottomLeft" state="frozen"/>
      <selection pane="bottomLeft" activeCell="D74" sqref="D74"/>
    </sheetView>
  </sheetViews>
  <sheetFormatPr baseColWidth="10" defaultColWidth="9.140625" defaultRowHeight="12.75" x14ac:dyDescent="0.25"/>
  <cols>
    <col min="1" max="1" width="6.42578125" style="4" bestFit="1" customWidth="1"/>
    <col min="2" max="2" width="13.85546875" style="3" bestFit="1" customWidth="1"/>
    <col min="3" max="3" width="23.140625" style="5" customWidth="1"/>
    <col min="4" max="4" width="85" style="4" customWidth="1"/>
    <col min="5" max="5" width="12.140625" style="4" customWidth="1"/>
    <col min="6" max="6" width="10.28515625" style="4" customWidth="1"/>
    <col min="7" max="7" width="16.7109375" style="4" customWidth="1"/>
    <col min="8" max="19" width="25.5703125" style="1" customWidth="1"/>
    <col min="20" max="20" width="25.5703125" style="51" customWidth="1"/>
    <col min="21" max="21" width="25.5703125" style="1" customWidth="1"/>
    <col min="22" max="16384" width="9.140625" style="1"/>
  </cols>
  <sheetData>
    <row r="1" spans="1:84" ht="41.1" customHeight="1" x14ac:dyDescent="0.25">
      <c r="A1" s="66" t="s">
        <v>114</v>
      </c>
      <c r="B1" s="67"/>
      <c r="C1" s="67"/>
      <c r="D1" s="67"/>
      <c r="E1" s="67"/>
      <c r="F1" s="67"/>
      <c r="G1" s="67"/>
      <c r="H1" s="67"/>
      <c r="I1" s="67"/>
      <c r="J1" s="67"/>
      <c r="K1" s="67"/>
      <c r="L1" s="67"/>
      <c r="M1" s="67"/>
      <c r="N1" s="67"/>
      <c r="O1" s="67"/>
      <c r="P1" s="67"/>
      <c r="Q1" s="67"/>
      <c r="R1" s="67"/>
      <c r="S1" s="67"/>
      <c r="T1" s="68"/>
      <c r="U1" s="68"/>
    </row>
    <row r="2" spans="1:84" ht="67.7" customHeight="1" x14ac:dyDescent="0.25">
      <c r="A2" s="66" t="s">
        <v>113</v>
      </c>
      <c r="B2" s="67"/>
      <c r="C2" s="67"/>
      <c r="D2" s="67"/>
      <c r="E2" s="67"/>
      <c r="F2" s="67"/>
      <c r="G2" s="67"/>
      <c r="H2" s="67"/>
      <c r="I2" s="67"/>
      <c r="J2" s="67"/>
      <c r="K2" s="67"/>
      <c r="L2" s="67"/>
      <c r="M2" s="67"/>
      <c r="N2" s="67"/>
      <c r="O2" s="67"/>
      <c r="P2" s="67"/>
      <c r="Q2" s="67"/>
      <c r="R2" s="67"/>
      <c r="S2" s="67"/>
      <c r="T2" s="68"/>
      <c r="U2" s="68"/>
    </row>
    <row r="3" spans="1:84" ht="75.95" customHeight="1" x14ac:dyDescent="0.25">
      <c r="A3" s="73" t="s">
        <v>3</v>
      </c>
      <c r="B3" s="73"/>
      <c r="C3" s="73"/>
      <c r="D3" s="73"/>
      <c r="E3" s="73"/>
      <c r="F3" s="73"/>
      <c r="G3" s="73"/>
      <c r="H3" s="89" t="s">
        <v>126</v>
      </c>
      <c r="I3" s="89"/>
      <c r="J3" s="90" t="s">
        <v>128</v>
      </c>
      <c r="K3" s="91"/>
      <c r="L3" s="92" t="s">
        <v>124</v>
      </c>
      <c r="M3" s="93"/>
      <c r="N3" s="98" t="s">
        <v>125</v>
      </c>
      <c r="O3" s="99"/>
      <c r="P3" s="96" t="s">
        <v>129</v>
      </c>
      <c r="Q3" s="97"/>
      <c r="R3" s="80" t="s">
        <v>127</v>
      </c>
      <c r="S3" s="81"/>
      <c r="T3" s="76" t="s">
        <v>115</v>
      </c>
      <c r="U3" s="78" t="s">
        <v>116</v>
      </c>
    </row>
    <row r="4" spans="1:84" ht="57.2" customHeight="1" x14ac:dyDescent="0.25">
      <c r="A4" s="32" t="s">
        <v>4</v>
      </c>
      <c r="B4" s="32" t="s">
        <v>5</v>
      </c>
      <c r="C4" s="33" t="s">
        <v>6</v>
      </c>
      <c r="D4" s="32" t="s">
        <v>0</v>
      </c>
      <c r="E4" s="32" t="s">
        <v>1</v>
      </c>
      <c r="F4" s="32" t="s">
        <v>99</v>
      </c>
      <c r="G4" s="32" t="s">
        <v>2</v>
      </c>
      <c r="H4" s="82" t="s">
        <v>117</v>
      </c>
      <c r="I4" s="82" t="s">
        <v>118</v>
      </c>
      <c r="J4" s="83" t="s">
        <v>119</v>
      </c>
      <c r="K4" s="83" t="s">
        <v>118</v>
      </c>
      <c r="L4" s="84" t="s">
        <v>119</v>
      </c>
      <c r="M4" s="84" t="s">
        <v>118</v>
      </c>
      <c r="N4" s="85" t="s">
        <v>119</v>
      </c>
      <c r="O4" s="85" t="s">
        <v>118</v>
      </c>
      <c r="P4" s="83" t="s">
        <v>119</v>
      </c>
      <c r="Q4" s="83" t="s">
        <v>118</v>
      </c>
      <c r="R4" s="87" t="s">
        <v>119</v>
      </c>
      <c r="S4" s="87" t="s">
        <v>118</v>
      </c>
      <c r="T4" s="76"/>
      <c r="U4" s="78"/>
    </row>
    <row r="5" spans="1:84" s="11" customFormat="1" ht="38.25" customHeight="1" x14ac:dyDescent="0.25">
      <c r="A5" s="34"/>
      <c r="B5" s="35">
        <v>1</v>
      </c>
      <c r="C5" s="64" t="s">
        <v>33</v>
      </c>
      <c r="D5" s="64"/>
      <c r="E5" s="71"/>
      <c r="F5" s="72"/>
      <c r="G5" s="72"/>
      <c r="H5" s="77"/>
      <c r="I5" s="79"/>
      <c r="J5" s="79"/>
      <c r="K5" s="79"/>
      <c r="L5" s="79"/>
      <c r="M5" s="79"/>
      <c r="N5" s="86"/>
      <c r="O5" s="86"/>
      <c r="P5" s="79"/>
      <c r="Q5" s="79"/>
      <c r="R5" s="88"/>
      <c r="S5" s="88"/>
      <c r="T5" s="77"/>
      <c r="U5" s="79"/>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row>
    <row r="6" spans="1:84" s="2" customFormat="1" ht="65.45" customHeight="1" x14ac:dyDescent="0.25">
      <c r="A6" s="36"/>
      <c r="B6" s="24" t="s">
        <v>7</v>
      </c>
      <c r="C6" s="42">
        <v>82101502</v>
      </c>
      <c r="D6" s="9" t="s">
        <v>56</v>
      </c>
      <c r="E6" s="24">
        <v>1000</v>
      </c>
      <c r="F6" s="24"/>
      <c r="G6" s="24" t="s">
        <v>9</v>
      </c>
      <c r="H6" s="48">
        <v>4500</v>
      </c>
      <c r="I6" s="48">
        <f>E6*H6</f>
        <v>4500000</v>
      </c>
      <c r="J6" s="48">
        <v>5029</v>
      </c>
      <c r="K6" s="48">
        <f>E6*J6</f>
        <v>5029000</v>
      </c>
      <c r="L6" s="48">
        <v>4371</v>
      </c>
      <c r="M6" s="48">
        <f>E6*L6</f>
        <v>4371000</v>
      </c>
      <c r="N6" s="48">
        <v>700</v>
      </c>
      <c r="O6" s="48">
        <f>E6*N6</f>
        <v>700000</v>
      </c>
      <c r="P6" s="58">
        <v>1600</v>
      </c>
      <c r="Q6" s="48">
        <f>E6*P6</f>
        <v>1600000</v>
      </c>
      <c r="R6" s="48">
        <v>0</v>
      </c>
      <c r="S6" s="46">
        <v>0</v>
      </c>
      <c r="T6" s="45">
        <v>5</v>
      </c>
      <c r="U6" s="48">
        <f>(I6+K6+M6+O6+Q6+S6)/T6</f>
        <v>3240000</v>
      </c>
      <c r="V6" s="1"/>
      <c r="W6" s="1"/>
      <c r="X6" s="1"/>
      <c r="Y6" s="1"/>
      <c r="Z6" s="1"/>
      <c r="AA6" s="1"/>
      <c r="AB6" s="1"/>
      <c r="AC6" s="1"/>
      <c r="AD6" s="1"/>
      <c r="AE6" s="1"/>
      <c r="AF6" s="1"/>
      <c r="AG6" s="1"/>
      <c r="AH6" s="1"/>
    </row>
    <row r="7" spans="1:84" s="2" customFormat="1" ht="65.45" customHeight="1" x14ac:dyDescent="0.25">
      <c r="A7" s="36"/>
      <c r="B7" s="24" t="s">
        <v>8</v>
      </c>
      <c r="C7" s="18">
        <v>82101501</v>
      </c>
      <c r="D7" s="10" t="s">
        <v>57</v>
      </c>
      <c r="E7" s="24">
        <v>8</v>
      </c>
      <c r="F7" s="24"/>
      <c r="G7" s="24" t="s">
        <v>9</v>
      </c>
      <c r="H7" s="48">
        <v>150000</v>
      </c>
      <c r="I7" s="48">
        <f>E7*H7</f>
        <v>1200000</v>
      </c>
      <c r="J7" s="48">
        <v>0</v>
      </c>
      <c r="K7" s="48">
        <v>0</v>
      </c>
      <c r="L7" s="48">
        <v>0</v>
      </c>
      <c r="M7" s="48">
        <v>0</v>
      </c>
      <c r="N7" s="48">
        <v>0</v>
      </c>
      <c r="O7" s="48">
        <v>0</v>
      </c>
      <c r="P7" s="58">
        <v>105000</v>
      </c>
      <c r="Q7" s="48">
        <f>E7*P7</f>
        <v>840000</v>
      </c>
      <c r="R7" s="48">
        <v>0</v>
      </c>
      <c r="S7" s="48">
        <v>0</v>
      </c>
      <c r="T7" s="45">
        <v>2</v>
      </c>
      <c r="U7" s="48">
        <f t="shared" ref="U7:U38" si="0">(I7+K7+M7+O7+Q7+S7)/T7</f>
        <v>1020000</v>
      </c>
    </row>
    <row r="8" spans="1:84" s="2" customFormat="1" ht="65.45" customHeight="1" x14ac:dyDescent="0.25">
      <c r="A8" s="36"/>
      <c r="B8" s="24" t="s">
        <v>55</v>
      </c>
      <c r="C8" s="18">
        <v>82101600</v>
      </c>
      <c r="D8" s="10" t="s">
        <v>58</v>
      </c>
      <c r="E8" s="24">
        <v>1</v>
      </c>
      <c r="F8" s="24"/>
      <c r="G8" s="24" t="s">
        <v>11</v>
      </c>
      <c r="H8" s="48">
        <v>5000000</v>
      </c>
      <c r="I8" s="48">
        <f>E8*H8</f>
        <v>5000000</v>
      </c>
      <c r="J8" s="48">
        <v>0</v>
      </c>
      <c r="K8" s="48">
        <v>0</v>
      </c>
      <c r="L8" s="48">
        <v>0</v>
      </c>
      <c r="M8" s="48">
        <v>0</v>
      </c>
      <c r="N8" s="48">
        <v>1279000</v>
      </c>
      <c r="O8" s="48">
        <f>E8*N8</f>
        <v>1279000</v>
      </c>
      <c r="P8" s="59">
        <v>4000000</v>
      </c>
      <c r="Q8" s="48">
        <f>E8*P8</f>
        <v>4000000</v>
      </c>
      <c r="R8" s="48">
        <v>0</v>
      </c>
      <c r="S8" s="48">
        <v>0</v>
      </c>
      <c r="T8" s="45">
        <v>3</v>
      </c>
      <c r="U8" s="48">
        <f t="shared" si="0"/>
        <v>3426333.3333333335</v>
      </c>
    </row>
    <row r="9" spans="1:84" s="2" customFormat="1" ht="53.1" customHeight="1" x14ac:dyDescent="0.25">
      <c r="A9" s="34"/>
      <c r="B9" s="35">
        <v>2</v>
      </c>
      <c r="C9" s="64" t="s">
        <v>104</v>
      </c>
      <c r="D9" s="64"/>
      <c r="E9" s="71"/>
      <c r="F9" s="72"/>
      <c r="G9" s="72"/>
      <c r="H9" s="52"/>
      <c r="I9" s="52"/>
      <c r="J9" s="52"/>
      <c r="K9" s="52"/>
      <c r="L9" s="52"/>
      <c r="M9" s="52"/>
      <c r="N9" s="52"/>
      <c r="O9" s="52"/>
      <c r="P9" s="52"/>
      <c r="Q9" s="52"/>
      <c r="R9" s="52"/>
      <c r="S9" s="52"/>
      <c r="T9" s="53"/>
      <c r="U9" s="52"/>
    </row>
    <row r="10" spans="1:84" s="2" customFormat="1" ht="146.1" customHeight="1" x14ac:dyDescent="0.25">
      <c r="A10" s="36"/>
      <c r="B10" s="24" t="s">
        <v>13</v>
      </c>
      <c r="C10" s="18">
        <v>80131500</v>
      </c>
      <c r="D10" s="47" t="s">
        <v>68</v>
      </c>
      <c r="E10" s="24">
        <v>5</v>
      </c>
      <c r="F10" s="24"/>
      <c r="G10" s="24" t="s">
        <v>34</v>
      </c>
      <c r="H10" s="48">
        <v>1300000</v>
      </c>
      <c r="I10" s="48">
        <f>E10*H10</f>
        <v>6500000</v>
      </c>
      <c r="J10" s="48">
        <v>0</v>
      </c>
      <c r="K10" s="48">
        <v>0</v>
      </c>
      <c r="L10" s="48">
        <v>0</v>
      </c>
      <c r="M10" s="48">
        <v>0</v>
      </c>
      <c r="N10" s="48">
        <v>530000</v>
      </c>
      <c r="O10" s="48">
        <f>E10*N10</f>
        <v>2650000</v>
      </c>
      <c r="P10" s="48">
        <v>0</v>
      </c>
      <c r="Q10" s="48">
        <v>0</v>
      </c>
      <c r="R10" s="48">
        <v>0</v>
      </c>
      <c r="S10" s="48">
        <v>0</v>
      </c>
      <c r="T10" s="45">
        <v>2</v>
      </c>
      <c r="U10" s="48">
        <f t="shared" si="0"/>
        <v>4575000</v>
      </c>
    </row>
    <row r="11" spans="1:84" s="2" customFormat="1" ht="123.95" customHeight="1" x14ac:dyDescent="0.25">
      <c r="A11" s="36"/>
      <c r="B11" s="24" t="s">
        <v>60</v>
      </c>
      <c r="C11" s="26">
        <v>53121602</v>
      </c>
      <c r="D11" s="9" t="s">
        <v>59</v>
      </c>
      <c r="E11" s="24">
        <v>500</v>
      </c>
      <c r="F11" s="24"/>
      <c r="G11" s="24" t="s">
        <v>9</v>
      </c>
      <c r="H11" s="48">
        <v>45000</v>
      </c>
      <c r="I11" s="48">
        <f>E11*H11</f>
        <v>22500000</v>
      </c>
      <c r="J11" s="48">
        <v>0</v>
      </c>
      <c r="K11" s="48">
        <v>0</v>
      </c>
      <c r="L11" s="48">
        <v>0</v>
      </c>
      <c r="M11" s="48">
        <v>0</v>
      </c>
      <c r="N11" s="48">
        <v>15000</v>
      </c>
      <c r="O11" s="48">
        <f>N11*E11</f>
        <v>7500000</v>
      </c>
      <c r="P11" s="48">
        <v>0</v>
      </c>
      <c r="Q11" s="48">
        <v>0</v>
      </c>
      <c r="R11" s="48">
        <v>0</v>
      </c>
      <c r="S11" s="48">
        <v>0</v>
      </c>
      <c r="T11" s="45">
        <v>2</v>
      </c>
      <c r="U11" s="48">
        <f t="shared" si="0"/>
        <v>15000000</v>
      </c>
    </row>
    <row r="12" spans="1:84" s="2" customFormat="1" ht="145.15" customHeight="1" x14ac:dyDescent="0.25">
      <c r="A12" s="36"/>
      <c r="B12" s="24" t="s">
        <v>61</v>
      </c>
      <c r="C12" s="26">
        <v>55101509</v>
      </c>
      <c r="D12" s="9" t="s">
        <v>26</v>
      </c>
      <c r="E12" s="24">
        <v>500</v>
      </c>
      <c r="F12" s="24"/>
      <c r="G12" s="24" t="s">
        <v>9</v>
      </c>
      <c r="H12" s="48">
        <v>60000</v>
      </c>
      <c r="I12" s="48">
        <f>E12*H12</f>
        <v>30000000</v>
      </c>
      <c r="J12" s="48">
        <v>0</v>
      </c>
      <c r="K12" s="48">
        <v>0</v>
      </c>
      <c r="L12" s="48">
        <v>0</v>
      </c>
      <c r="M12" s="48">
        <v>0</v>
      </c>
      <c r="N12" s="48">
        <v>30000</v>
      </c>
      <c r="O12" s="48">
        <f>E12*N12</f>
        <v>15000000</v>
      </c>
      <c r="P12" s="48">
        <v>0</v>
      </c>
      <c r="Q12" s="48">
        <v>0</v>
      </c>
      <c r="R12" s="48">
        <v>0</v>
      </c>
      <c r="S12" s="48">
        <v>0</v>
      </c>
      <c r="T12" s="45">
        <v>2</v>
      </c>
      <c r="U12" s="48">
        <f t="shared" si="0"/>
        <v>22500000</v>
      </c>
    </row>
    <row r="13" spans="1:84" s="2" customFormat="1" ht="57.95" customHeight="1" x14ac:dyDescent="0.25">
      <c r="A13" s="36"/>
      <c r="B13" s="24" t="s">
        <v>17</v>
      </c>
      <c r="C13" s="26">
        <v>44121704</v>
      </c>
      <c r="D13" s="9" t="s">
        <v>27</v>
      </c>
      <c r="E13" s="24">
        <v>500</v>
      </c>
      <c r="F13" s="24"/>
      <c r="G13" s="24" t="s">
        <v>9</v>
      </c>
      <c r="H13" s="48">
        <v>3500</v>
      </c>
      <c r="I13" s="48">
        <f>E13*H13</f>
        <v>1750000</v>
      </c>
      <c r="J13" s="48">
        <v>0</v>
      </c>
      <c r="K13" s="48">
        <v>0</v>
      </c>
      <c r="L13" s="48">
        <v>0</v>
      </c>
      <c r="M13" s="48">
        <v>0</v>
      </c>
      <c r="N13" s="48">
        <v>3200</v>
      </c>
      <c r="O13" s="48">
        <f>E13*N13</f>
        <v>1600000</v>
      </c>
      <c r="P13" s="48">
        <v>0</v>
      </c>
      <c r="Q13" s="48">
        <v>0</v>
      </c>
      <c r="R13" s="48">
        <v>0</v>
      </c>
      <c r="S13" s="48">
        <v>0</v>
      </c>
      <c r="T13" s="45">
        <v>2</v>
      </c>
      <c r="U13" s="48">
        <f t="shared" si="0"/>
        <v>1675000</v>
      </c>
    </row>
    <row r="14" spans="1:84" s="2" customFormat="1" ht="88.5" customHeight="1" x14ac:dyDescent="0.25">
      <c r="A14" s="36"/>
      <c r="B14" s="24" t="s">
        <v>18</v>
      </c>
      <c r="C14" s="26">
        <v>49101705</v>
      </c>
      <c r="D14" s="9" t="s">
        <v>28</v>
      </c>
      <c r="E14" s="24">
        <v>500</v>
      </c>
      <c r="F14" s="24"/>
      <c r="G14" s="24" t="s">
        <v>9</v>
      </c>
      <c r="H14" s="48">
        <v>12000</v>
      </c>
      <c r="I14" s="48">
        <f>E14*H14</f>
        <v>6000000</v>
      </c>
      <c r="J14" s="48">
        <v>9273</v>
      </c>
      <c r="K14" s="48">
        <f>E14*J14</f>
        <v>4636500</v>
      </c>
      <c r="L14" s="48">
        <v>8060</v>
      </c>
      <c r="M14" s="48">
        <f>E14*L14</f>
        <v>4030000</v>
      </c>
      <c r="N14" s="48">
        <v>5000</v>
      </c>
      <c r="O14" s="48">
        <f>E14*N14</f>
        <v>2500000</v>
      </c>
      <c r="P14" s="48">
        <v>0</v>
      </c>
      <c r="Q14" s="48">
        <v>0</v>
      </c>
      <c r="R14" s="48">
        <v>0</v>
      </c>
      <c r="S14" s="48">
        <v>0</v>
      </c>
      <c r="T14" s="45">
        <v>4</v>
      </c>
      <c r="U14" s="48">
        <f t="shared" si="0"/>
        <v>4291625</v>
      </c>
    </row>
    <row r="15" spans="1:84" s="2" customFormat="1" ht="89.45" customHeight="1" x14ac:dyDescent="0.25">
      <c r="A15" s="34"/>
      <c r="B15" s="35">
        <v>3</v>
      </c>
      <c r="C15" s="74" t="s">
        <v>103</v>
      </c>
      <c r="D15" s="75"/>
      <c r="E15" s="71"/>
      <c r="F15" s="72"/>
      <c r="G15" s="72"/>
      <c r="H15" s="52"/>
      <c r="I15" s="52"/>
      <c r="J15" s="52"/>
      <c r="K15" s="52"/>
      <c r="L15" s="52"/>
      <c r="M15" s="52"/>
      <c r="N15" s="52"/>
      <c r="O15" s="52"/>
      <c r="P15" s="52"/>
      <c r="Q15" s="52"/>
      <c r="R15" s="52"/>
      <c r="S15" s="52"/>
      <c r="T15" s="53"/>
      <c r="U15" s="52"/>
    </row>
    <row r="16" spans="1:84" s="2" customFormat="1" ht="108" customHeight="1" x14ac:dyDescent="0.25">
      <c r="A16" s="39"/>
      <c r="B16" s="40" t="s">
        <v>14</v>
      </c>
      <c r="C16" s="26">
        <v>53121602</v>
      </c>
      <c r="D16" s="41" t="s">
        <v>71</v>
      </c>
      <c r="E16" s="42">
        <v>250</v>
      </c>
      <c r="F16" s="42"/>
      <c r="G16" s="24" t="s">
        <v>9</v>
      </c>
      <c r="H16" s="48">
        <v>45000</v>
      </c>
      <c r="I16" s="48">
        <f t="shared" ref="I16:I23" si="1">E16*H16</f>
        <v>11250000</v>
      </c>
      <c r="J16" s="48">
        <v>0</v>
      </c>
      <c r="K16" s="48">
        <v>0</v>
      </c>
      <c r="L16" s="48">
        <v>0</v>
      </c>
      <c r="M16" s="48">
        <v>0</v>
      </c>
      <c r="N16" s="48">
        <v>15000</v>
      </c>
      <c r="O16" s="48">
        <f>E16*N16</f>
        <v>3750000</v>
      </c>
      <c r="P16" s="48">
        <v>0</v>
      </c>
      <c r="Q16" s="48">
        <v>0</v>
      </c>
      <c r="R16" s="48">
        <v>0</v>
      </c>
      <c r="S16" s="48">
        <v>0</v>
      </c>
      <c r="T16" s="45">
        <v>2</v>
      </c>
      <c r="U16" s="48">
        <f t="shared" si="0"/>
        <v>7500000</v>
      </c>
    </row>
    <row r="17" spans="1:21" s="2" customFormat="1" ht="128.1" customHeight="1" x14ac:dyDescent="0.25">
      <c r="A17" s="39"/>
      <c r="B17" s="40" t="s">
        <v>15</v>
      </c>
      <c r="C17" s="26">
        <v>55101507</v>
      </c>
      <c r="D17" s="41" t="s">
        <v>53</v>
      </c>
      <c r="E17" s="42">
        <v>250</v>
      </c>
      <c r="F17" s="42"/>
      <c r="G17" s="24" t="s">
        <v>9</v>
      </c>
      <c r="H17" s="48">
        <v>45000</v>
      </c>
      <c r="I17" s="48">
        <f t="shared" si="1"/>
        <v>11250000</v>
      </c>
      <c r="J17" s="48">
        <v>0</v>
      </c>
      <c r="K17" s="48">
        <v>0</v>
      </c>
      <c r="L17" s="48">
        <v>0</v>
      </c>
      <c r="M17" s="48">
        <v>0</v>
      </c>
      <c r="N17" s="48">
        <v>0</v>
      </c>
      <c r="O17" s="48">
        <v>0</v>
      </c>
      <c r="P17" s="59">
        <v>27550</v>
      </c>
      <c r="Q17" s="48">
        <f>E17*P17</f>
        <v>6887500</v>
      </c>
      <c r="R17" s="48">
        <v>0</v>
      </c>
      <c r="S17" s="48">
        <v>0</v>
      </c>
      <c r="T17" s="45">
        <v>2</v>
      </c>
      <c r="U17" s="48">
        <f t="shared" si="0"/>
        <v>9068750</v>
      </c>
    </row>
    <row r="18" spans="1:21" s="2" customFormat="1" ht="37.5" customHeight="1" x14ac:dyDescent="0.25">
      <c r="A18" s="39"/>
      <c r="B18" s="40" t="s">
        <v>16</v>
      </c>
      <c r="C18" s="26">
        <v>44121709</v>
      </c>
      <c r="D18" s="41" t="s">
        <v>39</v>
      </c>
      <c r="E18" s="24">
        <v>250</v>
      </c>
      <c r="F18" s="24"/>
      <c r="G18" s="24" t="s">
        <v>9</v>
      </c>
      <c r="H18" s="48">
        <v>35000</v>
      </c>
      <c r="I18" s="48">
        <f t="shared" si="1"/>
        <v>8750000</v>
      </c>
      <c r="J18" s="48">
        <v>0</v>
      </c>
      <c r="K18" s="48">
        <v>0</v>
      </c>
      <c r="L18" s="48">
        <v>0</v>
      </c>
      <c r="M18" s="48">
        <v>0</v>
      </c>
      <c r="N18" s="48">
        <v>19500</v>
      </c>
      <c r="O18" s="48">
        <f t="shared" ref="O18:O23" si="2">E18*N18</f>
        <v>4875000</v>
      </c>
      <c r="P18" s="48">
        <v>0</v>
      </c>
      <c r="Q18" s="48">
        <v>0</v>
      </c>
      <c r="R18" s="48">
        <v>0</v>
      </c>
      <c r="S18" s="48">
        <v>0</v>
      </c>
      <c r="T18" s="45">
        <v>2</v>
      </c>
      <c r="U18" s="48">
        <f t="shared" si="0"/>
        <v>6812500</v>
      </c>
    </row>
    <row r="19" spans="1:21" s="2" customFormat="1" ht="34.5" customHeight="1" x14ac:dyDescent="0.25">
      <c r="A19" s="39"/>
      <c r="B19" s="40" t="s">
        <v>62</v>
      </c>
      <c r="C19" s="26">
        <v>49101705</v>
      </c>
      <c r="D19" s="41" t="s">
        <v>52</v>
      </c>
      <c r="E19" s="24">
        <v>250</v>
      </c>
      <c r="F19" s="24"/>
      <c r="G19" s="24" t="s">
        <v>9</v>
      </c>
      <c r="H19" s="48">
        <v>12000</v>
      </c>
      <c r="I19" s="48">
        <f t="shared" si="1"/>
        <v>3000000</v>
      </c>
      <c r="J19" s="48">
        <v>9273</v>
      </c>
      <c r="K19" s="48">
        <f>E19*J19</f>
        <v>2318250</v>
      </c>
      <c r="L19" s="48">
        <v>8060</v>
      </c>
      <c r="M19" s="48">
        <f>E19*L19</f>
        <v>2015000</v>
      </c>
      <c r="N19" s="48">
        <v>5000</v>
      </c>
      <c r="O19" s="48">
        <f t="shared" si="2"/>
        <v>1250000</v>
      </c>
      <c r="P19" s="48">
        <v>0</v>
      </c>
      <c r="Q19" s="48">
        <v>0</v>
      </c>
      <c r="R19" s="48">
        <v>0</v>
      </c>
      <c r="S19" s="48">
        <v>0</v>
      </c>
      <c r="T19" s="45">
        <v>4</v>
      </c>
      <c r="U19" s="48">
        <f t="shared" si="0"/>
        <v>2145812.5</v>
      </c>
    </row>
    <row r="20" spans="1:21" s="2" customFormat="1" ht="113.1" customHeight="1" x14ac:dyDescent="0.25">
      <c r="A20" s="39"/>
      <c r="B20" s="40" t="s">
        <v>63</v>
      </c>
      <c r="C20" s="26">
        <v>53121602</v>
      </c>
      <c r="D20" s="41" t="s">
        <v>72</v>
      </c>
      <c r="E20" s="24">
        <v>250</v>
      </c>
      <c r="F20" s="24"/>
      <c r="G20" s="24" t="s">
        <v>9</v>
      </c>
      <c r="H20" s="48">
        <v>45000</v>
      </c>
      <c r="I20" s="48">
        <f t="shared" si="1"/>
        <v>11250000</v>
      </c>
      <c r="J20" s="48">
        <v>0</v>
      </c>
      <c r="K20" s="48">
        <v>0</v>
      </c>
      <c r="L20" s="48">
        <v>0</v>
      </c>
      <c r="M20" s="48">
        <v>0</v>
      </c>
      <c r="N20" s="48">
        <v>15000</v>
      </c>
      <c r="O20" s="48">
        <f t="shared" si="2"/>
        <v>3750000</v>
      </c>
      <c r="P20" s="48">
        <v>0</v>
      </c>
      <c r="Q20" s="48">
        <v>0</v>
      </c>
      <c r="R20" s="48">
        <v>0</v>
      </c>
      <c r="S20" s="48">
        <v>0</v>
      </c>
      <c r="T20" s="45">
        <v>2</v>
      </c>
      <c r="U20" s="48">
        <f t="shared" si="0"/>
        <v>7500000</v>
      </c>
    </row>
    <row r="21" spans="1:21" s="2" customFormat="1" ht="104.1" customHeight="1" x14ac:dyDescent="0.25">
      <c r="A21" s="39"/>
      <c r="B21" s="40" t="s">
        <v>64</v>
      </c>
      <c r="C21" s="26">
        <v>55101509</v>
      </c>
      <c r="D21" s="41" t="s">
        <v>51</v>
      </c>
      <c r="E21" s="24">
        <v>250</v>
      </c>
      <c r="F21" s="24"/>
      <c r="G21" s="24" t="s">
        <v>9</v>
      </c>
      <c r="H21" s="48">
        <v>60000</v>
      </c>
      <c r="I21" s="48">
        <f t="shared" si="1"/>
        <v>15000000</v>
      </c>
      <c r="J21" s="48">
        <v>0</v>
      </c>
      <c r="K21" s="48">
        <v>0</v>
      </c>
      <c r="L21" s="48">
        <v>0</v>
      </c>
      <c r="M21" s="48">
        <v>0</v>
      </c>
      <c r="N21" s="48">
        <v>30000</v>
      </c>
      <c r="O21" s="48">
        <f t="shared" si="2"/>
        <v>7500000</v>
      </c>
      <c r="P21" s="48">
        <v>0</v>
      </c>
      <c r="Q21" s="48">
        <v>0</v>
      </c>
      <c r="R21" s="48">
        <v>0</v>
      </c>
      <c r="S21" s="48">
        <v>0</v>
      </c>
      <c r="T21" s="45">
        <v>2</v>
      </c>
      <c r="U21" s="48">
        <f t="shared" si="0"/>
        <v>11250000</v>
      </c>
    </row>
    <row r="22" spans="1:21" s="2" customFormat="1" ht="33.6" customHeight="1" x14ac:dyDescent="0.25">
      <c r="A22" s="39"/>
      <c r="B22" s="40" t="s">
        <v>65</v>
      </c>
      <c r="C22" s="26">
        <v>60102611</v>
      </c>
      <c r="D22" s="37" t="s">
        <v>40</v>
      </c>
      <c r="E22" s="24">
        <v>250</v>
      </c>
      <c r="F22" s="24"/>
      <c r="G22" s="24" t="s">
        <v>9</v>
      </c>
      <c r="H22" s="48">
        <v>105000</v>
      </c>
      <c r="I22" s="48">
        <f t="shared" si="1"/>
        <v>26250000</v>
      </c>
      <c r="J22" s="48">
        <v>0</v>
      </c>
      <c r="K22" s="48">
        <v>0</v>
      </c>
      <c r="L22" s="48">
        <v>0</v>
      </c>
      <c r="M22" s="48">
        <v>0</v>
      </c>
      <c r="N22" s="48">
        <v>23900</v>
      </c>
      <c r="O22" s="48">
        <f t="shared" si="2"/>
        <v>5975000</v>
      </c>
      <c r="P22" s="48">
        <v>0</v>
      </c>
      <c r="Q22" s="48">
        <v>0</v>
      </c>
      <c r="R22" s="48">
        <v>0</v>
      </c>
      <c r="S22" s="48">
        <v>0</v>
      </c>
      <c r="T22" s="45">
        <v>2</v>
      </c>
      <c r="U22" s="48">
        <f t="shared" si="0"/>
        <v>16112500</v>
      </c>
    </row>
    <row r="23" spans="1:21" s="2" customFormat="1" ht="30.6" customHeight="1" x14ac:dyDescent="0.25">
      <c r="A23" s="39"/>
      <c r="B23" s="40" t="s">
        <v>66</v>
      </c>
      <c r="C23" s="26">
        <v>49101705</v>
      </c>
      <c r="D23" s="41" t="s">
        <v>52</v>
      </c>
      <c r="E23" s="24">
        <v>250</v>
      </c>
      <c r="F23" s="24"/>
      <c r="G23" s="24" t="s">
        <v>9</v>
      </c>
      <c r="H23" s="48">
        <v>12000</v>
      </c>
      <c r="I23" s="48">
        <f t="shared" si="1"/>
        <v>3000000</v>
      </c>
      <c r="J23" s="48">
        <v>9273</v>
      </c>
      <c r="K23" s="48">
        <f>J23*E23</f>
        <v>2318250</v>
      </c>
      <c r="L23" s="48">
        <v>8060</v>
      </c>
      <c r="M23" s="48">
        <f>E23*L23</f>
        <v>2015000</v>
      </c>
      <c r="N23" s="48">
        <v>5000</v>
      </c>
      <c r="O23" s="48">
        <f t="shared" si="2"/>
        <v>1250000</v>
      </c>
      <c r="P23" s="48">
        <v>0</v>
      </c>
      <c r="Q23" s="48">
        <v>0</v>
      </c>
      <c r="R23" s="48">
        <v>0</v>
      </c>
      <c r="S23" s="48">
        <v>0</v>
      </c>
      <c r="T23" s="45">
        <v>4</v>
      </c>
      <c r="U23" s="48">
        <f t="shared" si="0"/>
        <v>2145812.5</v>
      </c>
    </row>
    <row r="24" spans="1:21" s="2" customFormat="1" ht="89.45" customHeight="1" x14ac:dyDescent="0.25">
      <c r="A24" s="34"/>
      <c r="B24" s="35">
        <v>4</v>
      </c>
      <c r="C24" s="74" t="s">
        <v>29</v>
      </c>
      <c r="D24" s="75"/>
      <c r="E24" s="71"/>
      <c r="F24" s="72"/>
      <c r="G24" s="72"/>
      <c r="H24" s="52"/>
      <c r="I24" s="52"/>
      <c r="J24" s="52"/>
      <c r="K24" s="52"/>
      <c r="L24" s="52"/>
      <c r="M24" s="52"/>
      <c r="N24" s="52"/>
      <c r="O24" s="52"/>
      <c r="P24" s="52"/>
      <c r="Q24" s="52"/>
      <c r="R24" s="52"/>
      <c r="S24" s="52"/>
      <c r="T24" s="53"/>
      <c r="U24" s="53"/>
    </row>
    <row r="25" spans="1:21" s="2" customFormat="1" ht="89.45" customHeight="1" x14ac:dyDescent="0.25">
      <c r="A25" s="39"/>
      <c r="B25" s="40" t="s">
        <v>19</v>
      </c>
      <c r="C25" s="26">
        <v>60141102</v>
      </c>
      <c r="D25" s="31" t="s">
        <v>69</v>
      </c>
      <c r="E25" s="24">
        <v>500</v>
      </c>
      <c r="F25" s="24"/>
      <c r="G25" s="24" t="s">
        <v>9</v>
      </c>
      <c r="H25" s="48">
        <v>150000</v>
      </c>
      <c r="I25" s="48">
        <f>E25*H25</f>
        <v>75000000</v>
      </c>
      <c r="J25" s="48">
        <v>0</v>
      </c>
      <c r="K25" s="48">
        <v>0</v>
      </c>
      <c r="L25" s="48">
        <v>0</v>
      </c>
      <c r="M25" s="48">
        <v>0</v>
      </c>
      <c r="N25" s="48">
        <v>137000</v>
      </c>
      <c r="O25" s="48">
        <f>E25*N25</f>
        <v>68500000</v>
      </c>
      <c r="P25" s="48">
        <v>0</v>
      </c>
      <c r="Q25" s="48">
        <v>0</v>
      </c>
      <c r="R25" s="48">
        <v>0</v>
      </c>
      <c r="S25" s="48">
        <v>0</v>
      </c>
      <c r="T25" s="45">
        <v>2</v>
      </c>
      <c r="U25" s="48">
        <f t="shared" si="0"/>
        <v>71750000</v>
      </c>
    </row>
    <row r="26" spans="1:21" s="2" customFormat="1" ht="89.45" customHeight="1" x14ac:dyDescent="0.25">
      <c r="A26" s="34"/>
      <c r="B26" s="35">
        <v>5</v>
      </c>
      <c r="C26" s="64" t="s">
        <v>30</v>
      </c>
      <c r="D26" s="64"/>
      <c r="E26" s="71"/>
      <c r="F26" s="72"/>
      <c r="G26" s="72"/>
      <c r="H26" s="52"/>
      <c r="I26" s="52"/>
      <c r="J26" s="52"/>
      <c r="K26" s="52"/>
      <c r="L26" s="52"/>
      <c r="M26" s="52"/>
      <c r="N26" s="52"/>
      <c r="O26" s="52"/>
      <c r="P26" s="52"/>
      <c r="Q26" s="52"/>
      <c r="R26" s="52"/>
      <c r="S26" s="52"/>
      <c r="T26" s="53"/>
      <c r="U26" s="53"/>
    </row>
    <row r="27" spans="1:21" s="2" customFormat="1" ht="89.45" customHeight="1" x14ac:dyDescent="0.25">
      <c r="A27" s="39"/>
      <c r="B27" s="40" t="s">
        <v>20</v>
      </c>
      <c r="C27" s="26">
        <v>72153613</v>
      </c>
      <c r="D27" s="9" t="s">
        <v>105</v>
      </c>
      <c r="E27" s="24">
        <v>5</v>
      </c>
      <c r="F27" s="24"/>
      <c r="G27" s="24" t="s">
        <v>9</v>
      </c>
      <c r="H27" s="48">
        <v>2800000</v>
      </c>
      <c r="I27" s="48">
        <f t="shared" ref="I27:I34" si="3">E27*H27</f>
        <v>14000000</v>
      </c>
      <c r="J27" s="48">
        <v>0</v>
      </c>
      <c r="K27" s="48">
        <v>0</v>
      </c>
      <c r="L27" s="48">
        <v>0</v>
      </c>
      <c r="M27" s="48">
        <v>0</v>
      </c>
      <c r="N27" s="94">
        <v>2066000</v>
      </c>
      <c r="O27" s="94">
        <f>E28*N27</f>
        <v>10330000</v>
      </c>
      <c r="P27" s="56">
        <v>0</v>
      </c>
      <c r="Q27" s="56">
        <v>0</v>
      </c>
      <c r="R27" s="56">
        <v>0</v>
      </c>
      <c r="S27" s="56">
        <v>0</v>
      </c>
      <c r="T27" s="45">
        <v>2</v>
      </c>
      <c r="U27" s="48">
        <f t="shared" si="0"/>
        <v>12165000</v>
      </c>
    </row>
    <row r="28" spans="1:21" s="2" customFormat="1" ht="165.2" customHeight="1" x14ac:dyDescent="0.25">
      <c r="A28" s="39"/>
      <c r="B28" s="40" t="s">
        <v>21</v>
      </c>
      <c r="C28" s="26">
        <v>90111504</v>
      </c>
      <c r="D28" s="9" t="s">
        <v>106</v>
      </c>
      <c r="E28" s="24">
        <v>5</v>
      </c>
      <c r="F28" s="24"/>
      <c r="G28" s="24" t="s">
        <v>9</v>
      </c>
      <c r="H28" s="48">
        <v>4500000</v>
      </c>
      <c r="I28" s="48">
        <f t="shared" si="3"/>
        <v>22500000</v>
      </c>
      <c r="J28" s="48">
        <v>0</v>
      </c>
      <c r="K28" s="48">
        <v>0</v>
      </c>
      <c r="L28" s="48">
        <v>0</v>
      </c>
      <c r="M28" s="48">
        <v>0</v>
      </c>
      <c r="N28" s="95"/>
      <c r="O28" s="95"/>
      <c r="P28" s="57">
        <v>0</v>
      </c>
      <c r="Q28" s="56">
        <v>0</v>
      </c>
      <c r="R28" s="48">
        <v>0</v>
      </c>
      <c r="S28" s="48">
        <v>0</v>
      </c>
      <c r="T28" s="45">
        <v>2</v>
      </c>
      <c r="U28" s="48">
        <f t="shared" si="0"/>
        <v>11250000</v>
      </c>
    </row>
    <row r="29" spans="1:21" s="2" customFormat="1" ht="89.45" customHeight="1" x14ac:dyDescent="0.25">
      <c r="A29" s="36"/>
      <c r="B29" s="24" t="s">
        <v>107</v>
      </c>
      <c r="C29" s="26">
        <v>86141603</v>
      </c>
      <c r="D29" s="9" t="s">
        <v>133</v>
      </c>
      <c r="E29" s="24">
        <v>480</v>
      </c>
      <c r="F29" s="24"/>
      <c r="G29" s="24" t="s">
        <v>95</v>
      </c>
      <c r="H29" s="48">
        <v>110000</v>
      </c>
      <c r="I29" s="48">
        <f t="shared" si="3"/>
        <v>52800000</v>
      </c>
      <c r="J29" s="48">
        <v>0</v>
      </c>
      <c r="K29" s="48">
        <v>0</v>
      </c>
      <c r="L29" s="48">
        <v>0</v>
      </c>
      <c r="M29" s="48">
        <v>0</v>
      </c>
      <c r="N29" s="48">
        <v>0</v>
      </c>
      <c r="O29" s="48">
        <v>0</v>
      </c>
      <c r="P29" s="48">
        <v>0</v>
      </c>
      <c r="Q29" s="48">
        <v>0</v>
      </c>
      <c r="R29" s="48">
        <v>0</v>
      </c>
      <c r="S29" s="48">
        <v>0</v>
      </c>
      <c r="T29" s="45">
        <v>1</v>
      </c>
      <c r="U29" s="48">
        <f t="shared" si="0"/>
        <v>52800000</v>
      </c>
    </row>
    <row r="30" spans="1:21" s="2" customFormat="1" ht="89.45" customHeight="1" x14ac:dyDescent="0.25">
      <c r="A30" s="36"/>
      <c r="B30" s="24" t="s">
        <v>108</v>
      </c>
      <c r="C30" s="18">
        <v>20102301</v>
      </c>
      <c r="D30" s="9" t="s">
        <v>101</v>
      </c>
      <c r="E30" s="24">
        <v>12</v>
      </c>
      <c r="F30" s="24"/>
      <c r="G30" s="24">
        <v>480</v>
      </c>
      <c r="H30" s="48">
        <v>880000</v>
      </c>
      <c r="I30" s="48">
        <f t="shared" si="3"/>
        <v>10560000</v>
      </c>
      <c r="J30" s="48">
        <v>0</v>
      </c>
      <c r="K30" s="48">
        <v>0</v>
      </c>
      <c r="L30" s="48">
        <v>0</v>
      </c>
      <c r="M30" s="48">
        <v>0</v>
      </c>
      <c r="N30" s="48">
        <v>950000</v>
      </c>
      <c r="O30" s="48">
        <f>E30*N30</f>
        <v>11400000</v>
      </c>
      <c r="P30" s="48">
        <v>0</v>
      </c>
      <c r="Q30" s="48">
        <v>0</v>
      </c>
      <c r="R30" s="48">
        <v>0</v>
      </c>
      <c r="S30" s="48">
        <v>0</v>
      </c>
      <c r="T30" s="45">
        <v>2</v>
      </c>
      <c r="U30" s="48">
        <f t="shared" si="0"/>
        <v>10980000</v>
      </c>
    </row>
    <row r="31" spans="1:21" s="2" customFormat="1" ht="89.45" customHeight="1" x14ac:dyDescent="0.25">
      <c r="A31" s="36"/>
      <c r="B31" s="24" t="s">
        <v>109</v>
      </c>
      <c r="C31" s="26">
        <v>60101405</v>
      </c>
      <c r="D31" s="9" t="s">
        <v>73</v>
      </c>
      <c r="E31" s="24">
        <v>480</v>
      </c>
      <c r="F31" s="24"/>
      <c r="G31" s="24" t="s">
        <v>93</v>
      </c>
      <c r="H31" s="48">
        <v>8000</v>
      </c>
      <c r="I31" s="48">
        <f t="shared" si="3"/>
        <v>3840000</v>
      </c>
      <c r="J31" s="48">
        <v>0</v>
      </c>
      <c r="K31" s="48">
        <v>0</v>
      </c>
      <c r="L31" s="48">
        <v>0</v>
      </c>
      <c r="M31" s="48">
        <v>0</v>
      </c>
      <c r="N31" s="48">
        <v>1000</v>
      </c>
      <c r="O31" s="48">
        <f>E31*N31</f>
        <v>480000</v>
      </c>
      <c r="P31" s="48">
        <v>0</v>
      </c>
      <c r="Q31" s="48">
        <v>0</v>
      </c>
      <c r="R31" s="48">
        <v>0</v>
      </c>
      <c r="S31" s="48">
        <v>0</v>
      </c>
      <c r="T31" s="45">
        <v>2</v>
      </c>
      <c r="U31" s="48">
        <f t="shared" si="0"/>
        <v>2160000</v>
      </c>
    </row>
    <row r="32" spans="1:21" s="2" customFormat="1" ht="114.95" customHeight="1" x14ac:dyDescent="0.25">
      <c r="A32" s="36"/>
      <c r="B32" s="24" t="s">
        <v>110</v>
      </c>
      <c r="C32" s="26">
        <v>90101802</v>
      </c>
      <c r="D32" s="9" t="s">
        <v>132</v>
      </c>
      <c r="E32" s="24">
        <v>480</v>
      </c>
      <c r="F32" s="24"/>
      <c r="G32" s="24" t="s">
        <v>67</v>
      </c>
      <c r="H32" s="48">
        <v>13000</v>
      </c>
      <c r="I32" s="48">
        <f t="shared" si="3"/>
        <v>6240000</v>
      </c>
      <c r="J32" s="48">
        <v>9263</v>
      </c>
      <c r="K32" s="48">
        <f>E32*J32</f>
        <v>4446240</v>
      </c>
      <c r="L32" s="48">
        <v>8051</v>
      </c>
      <c r="M32" s="48">
        <f>E32*L32</f>
        <v>3864480</v>
      </c>
      <c r="N32" s="48">
        <v>10000</v>
      </c>
      <c r="O32" s="48">
        <f>E32*N32</f>
        <v>4800000</v>
      </c>
      <c r="P32" s="48">
        <v>0</v>
      </c>
      <c r="Q32" s="48">
        <v>0</v>
      </c>
      <c r="R32" s="48">
        <v>0</v>
      </c>
      <c r="S32" s="48">
        <v>0</v>
      </c>
      <c r="T32" s="45">
        <v>4</v>
      </c>
      <c r="U32" s="48">
        <f t="shared" si="0"/>
        <v>4837680</v>
      </c>
    </row>
    <row r="33" spans="1:21" s="2" customFormat="1" ht="89.45" customHeight="1" x14ac:dyDescent="0.25">
      <c r="A33" s="36"/>
      <c r="B33" s="24" t="s">
        <v>111</v>
      </c>
      <c r="C33" s="18">
        <v>90101800</v>
      </c>
      <c r="D33" s="9" t="s">
        <v>131</v>
      </c>
      <c r="E33" s="24">
        <v>480</v>
      </c>
      <c r="F33" s="24"/>
      <c r="G33" s="24" t="s">
        <v>67</v>
      </c>
      <c r="H33" s="48">
        <v>25000</v>
      </c>
      <c r="I33" s="48">
        <f t="shared" si="3"/>
        <v>12000000</v>
      </c>
      <c r="J33" s="48">
        <v>0</v>
      </c>
      <c r="K33" s="48">
        <v>0</v>
      </c>
      <c r="L33" s="48">
        <v>0</v>
      </c>
      <c r="M33" s="48">
        <v>0</v>
      </c>
      <c r="N33" s="48">
        <v>15000</v>
      </c>
      <c r="O33" s="48">
        <f>E33*N33</f>
        <v>7200000</v>
      </c>
      <c r="P33" s="48">
        <v>0</v>
      </c>
      <c r="Q33" s="48">
        <v>0</v>
      </c>
      <c r="R33" s="48">
        <v>0</v>
      </c>
      <c r="S33" s="48">
        <v>0</v>
      </c>
      <c r="T33" s="45">
        <v>2</v>
      </c>
      <c r="U33" s="48">
        <f t="shared" si="0"/>
        <v>9600000</v>
      </c>
    </row>
    <row r="34" spans="1:21" s="2" customFormat="1" ht="201.2" customHeight="1" x14ac:dyDescent="0.25">
      <c r="A34" s="36"/>
      <c r="B34" s="7" t="s">
        <v>112</v>
      </c>
      <c r="C34" s="26">
        <v>55101510</v>
      </c>
      <c r="D34" s="8" t="s">
        <v>120</v>
      </c>
      <c r="E34" s="7">
        <v>480</v>
      </c>
      <c r="F34" s="8"/>
      <c r="G34" s="8" t="s">
        <v>94</v>
      </c>
      <c r="H34" s="48">
        <v>45000</v>
      </c>
      <c r="I34" s="48">
        <f t="shared" si="3"/>
        <v>21600000</v>
      </c>
      <c r="J34" s="48">
        <v>0</v>
      </c>
      <c r="K34" s="48">
        <v>0</v>
      </c>
      <c r="L34" s="48">
        <v>0</v>
      </c>
      <c r="M34" s="48">
        <v>0</v>
      </c>
      <c r="N34" s="48">
        <v>15000</v>
      </c>
      <c r="O34" s="48">
        <f>E34*N34</f>
        <v>7200000</v>
      </c>
      <c r="P34" s="48">
        <v>0</v>
      </c>
      <c r="Q34" s="48">
        <v>0</v>
      </c>
      <c r="R34" s="48">
        <v>0</v>
      </c>
      <c r="S34" s="48">
        <v>0</v>
      </c>
      <c r="T34" s="45">
        <v>2</v>
      </c>
      <c r="U34" s="48">
        <f t="shared" si="0"/>
        <v>14400000</v>
      </c>
    </row>
    <row r="35" spans="1:21" s="2" customFormat="1" ht="89.45" customHeight="1" x14ac:dyDescent="0.25">
      <c r="A35" s="34"/>
      <c r="B35" s="35">
        <v>6</v>
      </c>
      <c r="C35" s="64" t="s">
        <v>31</v>
      </c>
      <c r="D35" s="64"/>
      <c r="E35" s="71"/>
      <c r="F35" s="72"/>
      <c r="G35" s="72"/>
      <c r="H35" s="52"/>
      <c r="I35" s="52"/>
      <c r="J35" s="52"/>
      <c r="K35" s="52"/>
      <c r="L35" s="52"/>
      <c r="M35" s="52"/>
      <c r="N35" s="52"/>
      <c r="O35" s="52"/>
      <c r="P35" s="52"/>
      <c r="Q35" s="52"/>
      <c r="R35" s="52"/>
      <c r="S35" s="52"/>
      <c r="T35" s="53"/>
      <c r="U35" s="53"/>
    </row>
    <row r="36" spans="1:21" s="2" customFormat="1" ht="89.45" customHeight="1" x14ac:dyDescent="0.25">
      <c r="A36" s="36"/>
      <c r="B36" s="24" t="s">
        <v>79</v>
      </c>
      <c r="C36" s="42">
        <v>82101502</v>
      </c>
      <c r="D36" s="9" t="s">
        <v>54</v>
      </c>
      <c r="E36" s="63">
        <v>1000</v>
      </c>
      <c r="F36" s="40"/>
      <c r="G36" s="24" t="s">
        <v>9</v>
      </c>
      <c r="H36" s="48">
        <v>4500</v>
      </c>
      <c r="I36" s="48">
        <f>E36*H36</f>
        <v>4500000</v>
      </c>
      <c r="J36" s="48">
        <v>5029</v>
      </c>
      <c r="K36" s="48">
        <f>J36*E36</f>
        <v>5029000</v>
      </c>
      <c r="L36" s="48">
        <v>4371</v>
      </c>
      <c r="M36" s="48">
        <f>E36*L36</f>
        <v>4371000</v>
      </c>
      <c r="N36" s="48">
        <v>700</v>
      </c>
      <c r="O36" s="48">
        <f>E36*N36</f>
        <v>700000</v>
      </c>
      <c r="P36" s="48">
        <v>0</v>
      </c>
      <c r="Q36" s="48">
        <v>0</v>
      </c>
      <c r="R36" s="48">
        <v>0</v>
      </c>
      <c r="S36" s="48">
        <v>0</v>
      </c>
      <c r="T36" s="45">
        <v>4</v>
      </c>
      <c r="U36" s="48">
        <f t="shared" si="0"/>
        <v>3650000</v>
      </c>
    </row>
    <row r="37" spans="1:21" s="2" customFormat="1" ht="408.95" customHeight="1" x14ac:dyDescent="0.25">
      <c r="A37" s="39"/>
      <c r="B37" s="24" t="s">
        <v>80</v>
      </c>
      <c r="C37" s="18"/>
      <c r="D37" s="9" t="s">
        <v>123</v>
      </c>
      <c r="E37" s="24">
        <v>1</v>
      </c>
      <c r="F37" s="24"/>
      <c r="G37" s="24" t="s">
        <v>9</v>
      </c>
      <c r="H37" s="48">
        <v>0</v>
      </c>
      <c r="I37" s="48">
        <v>0</v>
      </c>
      <c r="J37" s="48">
        <v>0</v>
      </c>
      <c r="K37" s="48">
        <v>0</v>
      </c>
      <c r="L37" s="48">
        <v>0</v>
      </c>
      <c r="M37" s="48">
        <v>0</v>
      </c>
      <c r="N37" s="48">
        <v>0</v>
      </c>
      <c r="O37" s="48">
        <v>0</v>
      </c>
      <c r="P37" s="48">
        <v>0</v>
      </c>
      <c r="Q37" s="48">
        <v>0</v>
      </c>
      <c r="R37" s="48">
        <v>6500000</v>
      </c>
      <c r="S37" s="48">
        <f>E37*R37</f>
        <v>6500000</v>
      </c>
      <c r="T37" s="45">
        <v>1</v>
      </c>
      <c r="U37" s="48">
        <f t="shared" si="0"/>
        <v>6500000</v>
      </c>
    </row>
    <row r="38" spans="1:21" s="2" customFormat="1" ht="263.10000000000002" customHeight="1" x14ac:dyDescent="0.25">
      <c r="A38" s="39"/>
      <c r="B38" s="40" t="s">
        <v>81</v>
      </c>
      <c r="C38" s="18"/>
      <c r="D38" s="9" t="s">
        <v>70</v>
      </c>
      <c r="E38" s="24">
        <v>1</v>
      </c>
      <c r="F38" s="24"/>
      <c r="G38" s="24"/>
      <c r="H38" s="48">
        <v>0</v>
      </c>
      <c r="I38" s="48">
        <v>0</v>
      </c>
      <c r="J38" s="48">
        <v>0</v>
      </c>
      <c r="K38" s="48">
        <v>0</v>
      </c>
      <c r="L38" s="48">
        <v>0</v>
      </c>
      <c r="M38" s="48">
        <v>0</v>
      </c>
      <c r="N38" s="48">
        <v>0</v>
      </c>
      <c r="O38" s="48">
        <v>0</v>
      </c>
      <c r="P38" s="48">
        <v>6000000</v>
      </c>
      <c r="Q38" s="48">
        <f>E38*P38</f>
        <v>6000000</v>
      </c>
      <c r="R38" s="48">
        <v>0</v>
      </c>
      <c r="S38" s="48">
        <v>0</v>
      </c>
      <c r="T38" s="45">
        <v>1</v>
      </c>
      <c r="U38" s="48">
        <f t="shared" si="0"/>
        <v>6000000</v>
      </c>
    </row>
    <row r="39" spans="1:21" s="2" customFormat="1" ht="89.45" customHeight="1" x14ac:dyDescent="0.25">
      <c r="A39" s="34"/>
      <c r="B39" s="35">
        <v>7</v>
      </c>
      <c r="C39" s="64" t="s">
        <v>32</v>
      </c>
      <c r="D39" s="64"/>
      <c r="E39" s="65"/>
      <c r="F39" s="65"/>
      <c r="G39" s="65"/>
      <c r="H39" s="52"/>
      <c r="I39" s="52"/>
      <c r="J39" s="52"/>
      <c r="K39" s="52"/>
      <c r="L39" s="52"/>
      <c r="M39" s="52"/>
      <c r="N39" s="52"/>
      <c r="O39" s="52"/>
      <c r="P39" s="52"/>
      <c r="Q39" s="52"/>
      <c r="R39" s="52"/>
      <c r="S39" s="52"/>
      <c r="T39" s="53"/>
      <c r="U39" s="53"/>
    </row>
    <row r="40" spans="1:21" s="2" customFormat="1" ht="193.7" customHeight="1" x14ac:dyDescent="0.25">
      <c r="A40" s="39"/>
      <c r="B40" s="24" t="s">
        <v>82</v>
      </c>
      <c r="C40" s="24">
        <v>82121500</v>
      </c>
      <c r="D40" s="37" t="s">
        <v>102</v>
      </c>
      <c r="E40" s="24">
        <v>1000</v>
      </c>
      <c r="F40" s="24"/>
      <c r="G40" s="24" t="s">
        <v>9</v>
      </c>
      <c r="H40" s="48">
        <v>60000</v>
      </c>
      <c r="I40" s="48">
        <f>E40*H40</f>
        <v>60000000</v>
      </c>
      <c r="J40" s="48">
        <v>0</v>
      </c>
      <c r="K40" s="48">
        <v>0</v>
      </c>
      <c r="L40" s="48">
        <v>0</v>
      </c>
      <c r="M40" s="48">
        <v>0</v>
      </c>
      <c r="N40" s="48">
        <v>0</v>
      </c>
      <c r="O40" s="48">
        <v>0</v>
      </c>
      <c r="P40" s="59">
        <v>27550</v>
      </c>
      <c r="Q40" s="48">
        <f>E40*P40</f>
        <v>27550000</v>
      </c>
      <c r="R40" s="48">
        <v>0</v>
      </c>
      <c r="S40" s="48">
        <v>0</v>
      </c>
      <c r="T40" s="45">
        <v>2</v>
      </c>
      <c r="U40" s="48">
        <f t="shared" ref="U40" si="4">(I40+K40+M40+O40+Q40+S40)/T40</f>
        <v>43775000</v>
      </c>
    </row>
    <row r="41" spans="1:21" s="2" customFormat="1" ht="51" customHeight="1" x14ac:dyDescent="0.25">
      <c r="A41" s="12"/>
      <c r="B41" s="13"/>
      <c r="C41" s="14">
        <v>8</v>
      </c>
      <c r="D41" s="14" t="s">
        <v>12</v>
      </c>
      <c r="E41" s="13"/>
      <c r="F41" s="13"/>
      <c r="G41" s="13"/>
      <c r="H41" s="52"/>
      <c r="I41" s="52"/>
      <c r="J41" s="52"/>
      <c r="K41" s="52"/>
      <c r="L41" s="52"/>
      <c r="M41" s="52"/>
      <c r="N41" s="52"/>
      <c r="O41" s="52"/>
      <c r="P41" s="52"/>
      <c r="Q41" s="52"/>
      <c r="R41" s="52"/>
      <c r="S41" s="52"/>
      <c r="T41" s="53"/>
      <c r="U41" s="53"/>
    </row>
    <row r="42" spans="1:21" s="2" customFormat="1" ht="126.75" customHeight="1" x14ac:dyDescent="0.25">
      <c r="A42" s="6"/>
      <c r="B42" s="7" t="s">
        <v>83</v>
      </c>
      <c r="C42" s="26">
        <v>80101604</v>
      </c>
      <c r="D42" s="9" t="s">
        <v>74</v>
      </c>
      <c r="E42" s="7">
        <v>1</v>
      </c>
      <c r="F42" s="7">
        <v>6</v>
      </c>
      <c r="G42" s="7" t="s">
        <v>100</v>
      </c>
      <c r="H42" s="48">
        <v>7200000</v>
      </c>
      <c r="I42" s="48">
        <f t="shared" ref="I42:I47" si="5">F42*H42*E42</f>
        <v>43200000</v>
      </c>
      <c r="J42" s="48">
        <v>0</v>
      </c>
      <c r="K42" s="48">
        <v>0</v>
      </c>
      <c r="L42" s="48">
        <v>0</v>
      </c>
      <c r="M42" s="48">
        <v>0</v>
      </c>
      <c r="N42" s="48">
        <v>0</v>
      </c>
      <c r="O42" s="48">
        <v>0</v>
      </c>
      <c r="P42" s="58">
        <v>6813945</v>
      </c>
      <c r="Q42" s="48">
        <f>F42*P42</f>
        <v>40883670</v>
      </c>
      <c r="R42" s="48">
        <v>0</v>
      </c>
      <c r="S42" s="48">
        <v>0</v>
      </c>
      <c r="T42" s="45">
        <v>2</v>
      </c>
      <c r="U42" s="48">
        <f t="shared" ref="U42:U49" si="6">(I42+K42+M42+O42+Q42+S42)/T42</f>
        <v>42041835</v>
      </c>
    </row>
    <row r="43" spans="1:21" s="2" customFormat="1" ht="76.7" customHeight="1" x14ac:dyDescent="0.25">
      <c r="A43" s="6"/>
      <c r="B43" s="7" t="s">
        <v>84</v>
      </c>
      <c r="C43" s="18">
        <v>80111600</v>
      </c>
      <c r="D43" s="9" t="s">
        <v>75</v>
      </c>
      <c r="E43" s="7">
        <v>1</v>
      </c>
      <c r="F43" s="7">
        <v>6</v>
      </c>
      <c r="G43" s="7" t="s">
        <v>100</v>
      </c>
      <c r="H43" s="48">
        <v>2500000</v>
      </c>
      <c r="I43" s="48">
        <f t="shared" si="5"/>
        <v>15000000</v>
      </c>
      <c r="J43" s="48">
        <v>0</v>
      </c>
      <c r="K43" s="48">
        <v>0</v>
      </c>
      <c r="L43" s="48">
        <v>0</v>
      </c>
      <c r="M43" s="48">
        <v>0</v>
      </c>
      <c r="N43" s="48">
        <v>0</v>
      </c>
      <c r="O43" s="48">
        <v>0</v>
      </c>
      <c r="P43" s="58">
        <v>1453641</v>
      </c>
      <c r="Q43" s="48">
        <f>F43*P43</f>
        <v>8721846</v>
      </c>
      <c r="R43" s="48">
        <v>0</v>
      </c>
      <c r="S43" s="48">
        <v>0</v>
      </c>
      <c r="T43" s="45">
        <v>2</v>
      </c>
      <c r="U43" s="48">
        <f t="shared" si="6"/>
        <v>11860923</v>
      </c>
    </row>
    <row r="44" spans="1:21" s="2" customFormat="1" ht="133.5" customHeight="1" x14ac:dyDescent="0.25">
      <c r="A44" s="6"/>
      <c r="B44" s="7" t="s">
        <v>85</v>
      </c>
      <c r="C44" s="18">
        <v>80111600</v>
      </c>
      <c r="D44" s="60" t="s">
        <v>76</v>
      </c>
      <c r="E44" s="61">
        <v>3</v>
      </c>
      <c r="F44" s="61">
        <v>5</v>
      </c>
      <c r="G44" s="61" t="s">
        <v>100</v>
      </c>
      <c r="H44" s="62">
        <v>5200000</v>
      </c>
      <c r="I44" s="62">
        <f t="shared" si="5"/>
        <v>78000000</v>
      </c>
      <c r="J44" s="48">
        <v>5132575</v>
      </c>
      <c r="K44" s="48">
        <f>F44*J44*E44</f>
        <v>76988625</v>
      </c>
      <c r="L44" s="48">
        <v>4461205</v>
      </c>
      <c r="M44" s="48">
        <f>F44*L44*E44</f>
        <v>66918075</v>
      </c>
      <c r="N44" s="48">
        <v>0</v>
      </c>
      <c r="O44" s="48">
        <v>0</v>
      </c>
      <c r="P44" s="58">
        <v>4360924</v>
      </c>
      <c r="Q44" s="48">
        <f>F44*P44*E44</f>
        <v>65413860</v>
      </c>
      <c r="R44" s="48">
        <v>0</v>
      </c>
      <c r="S44" s="48">
        <v>0</v>
      </c>
      <c r="T44" s="45">
        <v>4</v>
      </c>
      <c r="U44" s="48">
        <f t="shared" si="6"/>
        <v>71830140</v>
      </c>
    </row>
    <row r="45" spans="1:21" s="2" customFormat="1" ht="107.1" customHeight="1" x14ac:dyDescent="0.25">
      <c r="A45" s="6"/>
      <c r="B45" s="7" t="s">
        <v>86</v>
      </c>
      <c r="C45" s="18">
        <v>80111600</v>
      </c>
      <c r="D45" s="60" t="s">
        <v>77</v>
      </c>
      <c r="E45" s="61">
        <v>2</v>
      </c>
      <c r="F45" s="61">
        <v>5</v>
      </c>
      <c r="G45" s="61" t="s">
        <v>100</v>
      </c>
      <c r="H45" s="62">
        <v>5200001</v>
      </c>
      <c r="I45" s="62">
        <f t="shared" si="5"/>
        <v>52000010</v>
      </c>
      <c r="J45" s="48">
        <v>5132575</v>
      </c>
      <c r="K45" s="48">
        <f>F45*J45*E45</f>
        <v>51325750</v>
      </c>
      <c r="L45" s="48">
        <v>4461206</v>
      </c>
      <c r="M45" s="48">
        <f>F45*L45*E45</f>
        <v>44612060</v>
      </c>
      <c r="N45" s="48">
        <v>0</v>
      </c>
      <c r="O45" s="48">
        <v>0</v>
      </c>
      <c r="P45" s="58">
        <v>4360925</v>
      </c>
      <c r="Q45" s="48">
        <f>F45*P45*E45</f>
        <v>43609250</v>
      </c>
      <c r="R45" s="48">
        <v>0</v>
      </c>
      <c r="S45" s="48">
        <v>0</v>
      </c>
      <c r="T45" s="45">
        <v>4</v>
      </c>
      <c r="U45" s="48">
        <f t="shared" si="6"/>
        <v>47886767.5</v>
      </c>
    </row>
    <row r="46" spans="1:21" s="2" customFormat="1" ht="65.25" customHeight="1" x14ac:dyDescent="0.25">
      <c r="A46" s="6"/>
      <c r="B46" s="7" t="s">
        <v>87</v>
      </c>
      <c r="C46" s="18">
        <v>80111600</v>
      </c>
      <c r="D46" s="60" t="s">
        <v>78</v>
      </c>
      <c r="E46" s="61">
        <v>2</v>
      </c>
      <c r="F46" s="61">
        <v>5</v>
      </c>
      <c r="G46" s="61" t="s">
        <v>100</v>
      </c>
      <c r="H46" s="62">
        <v>5200002</v>
      </c>
      <c r="I46" s="62">
        <f t="shared" si="5"/>
        <v>52000020</v>
      </c>
      <c r="J46" s="48">
        <v>5132575</v>
      </c>
      <c r="K46" s="48">
        <f>F46*J46*E46</f>
        <v>51325750</v>
      </c>
      <c r="L46" s="48">
        <v>4461207</v>
      </c>
      <c r="M46" s="48">
        <f>F46*L46*E46</f>
        <v>44612070</v>
      </c>
      <c r="N46" s="48">
        <v>0</v>
      </c>
      <c r="O46" s="48">
        <v>0</v>
      </c>
      <c r="P46" s="58">
        <v>4360926</v>
      </c>
      <c r="Q46" s="48">
        <f>F46*P46*E46</f>
        <v>43609260</v>
      </c>
      <c r="R46" s="48">
        <v>0</v>
      </c>
      <c r="S46" s="48">
        <v>0</v>
      </c>
      <c r="T46" s="45">
        <v>4</v>
      </c>
      <c r="U46" s="48">
        <f t="shared" si="6"/>
        <v>47886775</v>
      </c>
    </row>
    <row r="47" spans="1:21" s="2" customFormat="1" ht="92.45" customHeight="1" x14ac:dyDescent="0.25">
      <c r="A47" s="6"/>
      <c r="B47" s="7" t="s">
        <v>88</v>
      </c>
      <c r="C47" s="18">
        <v>80111600</v>
      </c>
      <c r="D47" s="38" t="s">
        <v>97</v>
      </c>
      <c r="E47" s="7">
        <v>1</v>
      </c>
      <c r="F47" s="61">
        <v>4</v>
      </c>
      <c r="G47" s="7" t="s">
        <v>100</v>
      </c>
      <c r="H47" s="48">
        <v>5200003</v>
      </c>
      <c r="I47" s="48">
        <f t="shared" si="5"/>
        <v>20800012</v>
      </c>
      <c r="J47" s="48">
        <v>5132575</v>
      </c>
      <c r="K47" s="48">
        <f>F47*J47*E47</f>
        <v>20530300</v>
      </c>
      <c r="L47" s="48">
        <v>4461208</v>
      </c>
      <c r="M47" s="48">
        <f>F47*L47*E47</f>
        <v>17844832</v>
      </c>
      <c r="N47" s="48">
        <v>0</v>
      </c>
      <c r="O47" s="48">
        <v>0</v>
      </c>
      <c r="P47" s="58">
        <v>4360927</v>
      </c>
      <c r="Q47" s="48">
        <f t="shared" ref="Q47" si="7">F47*P47</f>
        <v>17443708</v>
      </c>
      <c r="R47" s="48">
        <v>0</v>
      </c>
      <c r="S47" s="48">
        <v>0</v>
      </c>
      <c r="T47" s="45">
        <v>4</v>
      </c>
      <c r="U47" s="48">
        <f t="shared" si="6"/>
        <v>19154713</v>
      </c>
    </row>
    <row r="48" spans="1:21" s="2" customFormat="1" ht="108" customHeight="1" x14ac:dyDescent="0.25">
      <c r="A48" s="6"/>
      <c r="B48" s="45" t="s">
        <v>98</v>
      </c>
      <c r="C48" s="26">
        <v>80111620</v>
      </c>
      <c r="D48" s="8" t="s">
        <v>96</v>
      </c>
      <c r="E48" s="61">
        <v>5</v>
      </c>
      <c r="F48" s="7">
        <v>1</v>
      </c>
      <c r="G48" s="7" t="s">
        <v>100</v>
      </c>
      <c r="H48" s="48">
        <v>1000000</v>
      </c>
      <c r="I48" s="48">
        <f>E48*H48*F48</f>
        <v>5000000</v>
      </c>
      <c r="J48" s="48">
        <v>0</v>
      </c>
      <c r="K48" s="48">
        <v>0</v>
      </c>
      <c r="L48" s="48">
        <v>0</v>
      </c>
      <c r="M48" s="48">
        <v>0</v>
      </c>
      <c r="N48" s="48">
        <v>0</v>
      </c>
      <c r="O48" s="48">
        <v>0</v>
      </c>
      <c r="P48" s="58">
        <v>1817052</v>
      </c>
      <c r="Q48" s="48">
        <f>E48*P48</f>
        <v>9085260</v>
      </c>
      <c r="R48" s="48">
        <v>0</v>
      </c>
      <c r="S48" s="48">
        <v>0</v>
      </c>
      <c r="T48" s="45">
        <v>2</v>
      </c>
      <c r="U48" s="48">
        <f t="shared" si="6"/>
        <v>7042630</v>
      </c>
    </row>
    <row r="49" spans="1:21" s="2" customFormat="1" ht="93.6" customHeight="1" x14ac:dyDescent="0.25">
      <c r="A49" s="49"/>
      <c r="B49" s="50"/>
      <c r="C49" s="26">
        <v>80111620</v>
      </c>
      <c r="D49" s="8" t="s">
        <v>121</v>
      </c>
      <c r="E49" s="7">
        <v>1</v>
      </c>
      <c r="F49" s="7">
        <v>6</v>
      </c>
      <c r="G49" s="7"/>
      <c r="H49" s="48">
        <v>2200000</v>
      </c>
      <c r="I49" s="48">
        <f>F49*H49*E49</f>
        <v>13200000</v>
      </c>
      <c r="J49" s="48">
        <v>0</v>
      </c>
      <c r="K49" s="48">
        <v>0</v>
      </c>
      <c r="L49" s="48">
        <v>0</v>
      </c>
      <c r="M49" s="48">
        <v>0</v>
      </c>
      <c r="N49" s="48">
        <v>0</v>
      </c>
      <c r="O49" s="48">
        <v>0</v>
      </c>
      <c r="P49" s="48">
        <v>0</v>
      </c>
      <c r="Q49" s="48">
        <v>0</v>
      </c>
      <c r="R49" s="48">
        <v>0</v>
      </c>
      <c r="S49" s="48">
        <v>0</v>
      </c>
      <c r="T49" s="45">
        <v>1</v>
      </c>
      <c r="U49" s="48">
        <f t="shared" si="6"/>
        <v>13200000</v>
      </c>
    </row>
    <row r="50" spans="1:21" s="2" customFormat="1" ht="39.75" customHeight="1" x14ac:dyDescent="0.25">
      <c r="A50" s="15"/>
      <c r="B50" s="16"/>
      <c r="C50" s="17">
        <v>9</v>
      </c>
      <c r="D50" s="20" t="s">
        <v>24</v>
      </c>
      <c r="E50" s="16"/>
      <c r="F50" s="16"/>
      <c r="G50" s="16"/>
      <c r="H50" s="52"/>
      <c r="I50" s="52"/>
      <c r="J50" s="52"/>
      <c r="K50" s="52"/>
      <c r="L50" s="52"/>
      <c r="M50" s="52"/>
      <c r="N50" s="52"/>
      <c r="O50" s="52"/>
      <c r="P50" s="52"/>
      <c r="Q50" s="52"/>
      <c r="R50" s="52"/>
      <c r="S50" s="52"/>
      <c r="T50" s="53"/>
      <c r="U50" s="53"/>
    </row>
    <row r="51" spans="1:21" s="2" customFormat="1" ht="48.2" customHeight="1" x14ac:dyDescent="0.25">
      <c r="A51" s="21"/>
      <c r="B51" s="19" t="s">
        <v>89</v>
      </c>
      <c r="C51" s="18">
        <v>52171001</v>
      </c>
      <c r="D51" s="22" t="s">
        <v>22</v>
      </c>
      <c r="E51" s="19">
        <v>2000</v>
      </c>
      <c r="F51" s="19"/>
      <c r="G51" s="19" t="s">
        <v>23</v>
      </c>
      <c r="H51" s="48">
        <v>300</v>
      </c>
      <c r="I51" s="48">
        <f>E51*H51</f>
        <v>600000</v>
      </c>
      <c r="J51" s="48">
        <v>0</v>
      </c>
      <c r="K51" s="48">
        <v>0</v>
      </c>
      <c r="L51" s="48">
        <v>0</v>
      </c>
      <c r="M51" s="48">
        <v>0</v>
      </c>
      <c r="N51" s="48">
        <v>100</v>
      </c>
      <c r="O51" s="48">
        <f>E51*N51</f>
        <v>200000</v>
      </c>
      <c r="P51" s="48">
        <v>0</v>
      </c>
      <c r="Q51" s="48">
        <v>0</v>
      </c>
      <c r="R51" s="48">
        <v>0</v>
      </c>
      <c r="S51" s="48">
        <v>0</v>
      </c>
      <c r="T51" s="45">
        <v>2</v>
      </c>
      <c r="U51" s="48">
        <f t="shared" ref="U51:U52" si="8">(I51+K51+M51+O51+Q51+S51)/T51</f>
        <v>400000</v>
      </c>
    </row>
    <row r="52" spans="1:21" s="2" customFormat="1" ht="39.75" customHeight="1" x14ac:dyDescent="0.25">
      <c r="A52" s="21"/>
      <c r="B52" s="19" t="s">
        <v>90</v>
      </c>
      <c r="C52" s="18">
        <v>44121704</v>
      </c>
      <c r="D52" s="60" t="s">
        <v>10</v>
      </c>
      <c r="E52" s="19">
        <v>500</v>
      </c>
      <c r="F52" s="19"/>
      <c r="G52" s="19" t="s">
        <v>9</v>
      </c>
      <c r="H52" s="48">
        <v>3500</v>
      </c>
      <c r="I52" s="48">
        <f>E52*H52</f>
        <v>1750000</v>
      </c>
      <c r="J52" s="48">
        <v>0</v>
      </c>
      <c r="K52" s="48">
        <v>0</v>
      </c>
      <c r="L52" s="48">
        <v>0</v>
      </c>
      <c r="M52" s="48">
        <v>0</v>
      </c>
      <c r="N52" s="48">
        <v>3200</v>
      </c>
      <c r="O52" s="48">
        <f>E52*N52</f>
        <v>1600000</v>
      </c>
      <c r="P52" s="48">
        <v>0</v>
      </c>
      <c r="Q52" s="48">
        <v>0</v>
      </c>
      <c r="R52" s="48">
        <v>0</v>
      </c>
      <c r="S52" s="48">
        <v>0</v>
      </c>
      <c r="T52" s="45">
        <v>2</v>
      </c>
      <c r="U52" s="48">
        <f t="shared" si="8"/>
        <v>1675000</v>
      </c>
    </row>
    <row r="53" spans="1:21" s="2" customFormat="1" ht="39.75" customHeight="1" x14ac:dyDescent="0.25">
      <c r="A53" s="43"/>
      <c r="B53" s="44"/>
      <c r="C53" s="44">
        <v>10</v>
      </c>
      <c r="D53" s="44" t="s">
        <v>91</v>
      </c>
      <c r="E53" s="43"/>
      <c r="F53" s="43"/>
      <c r="G53" s="43"/>
      <c r="H53" s="52"/>
      <c r="I53" s="52"/>
      <c r="J53" s="52"/>
      <c r="K53" s="52"/>
      <c r="L53" s="52"/>
      <c r="M53" s="52"/>
      <c r="N53" s="52"/>
      <c r="O53" s="52"/>
      <c r="P53" s="52"/>
      <c r="Q53" s="52"/>
      <c r="R53" s="52"/>
      <c r="S53" s="52"/>
      <c r="T53" s="53"/>
      <c r="U53" s="53"/>
    </row>
    <row r="54" spans="1:21" s="2" customFormat="1" ht="39.75" customHeight="1" x14ac:dyDescent="0.25">
      <c r="A54" s="21"/>
      <c r="B54" s="19"/>
      <c r="C54" s="26">
        <v>82121500</v>
      </c>
      <c r="D54" s="9" t="s">
        <v>41</v>
      </c>
      <c r="E54" s="19">
        <v>600</v>
      </c>
      <c r="F54" s="19"/>
      <c r="G54" s="19" t="s">
        <v>9</v>
      </c>
      <c r="H54" s="48">
        <v>300</v>
      </c>
      <c r="I54" s="48">
        <f>E54*H54</f>
        <v>180000</v>
      </c>
      <c r="J54" s="48">
        <v>0</v>
      </c>
      <c r="K54" s="48">
        <v>0</v>
      </c>
      <c r="L54" s="48">
        <v>0</v>
      </c>
      <c r="M54" s="48">
        <v>0</v>
      </c>
      <c r="N54" s="48">
        <v>300</v>
      </c>
      <c r="O54" s="48">
        <f>E54*N54</f>
        <v>180000</v>
      </c>
      <c r="P54" s="48">
        <v>0</v>
      </c>
      <c r="Q54" s="48">
        <v>0</v>
      </c>
      <c r="R54" s="48">
        <v>0</v>
      </c>
      <c r="S54" s="48">
        <v>0</v>
      </c>
      <c r="T54" s="45">
        <v>2</v>
      </c>
      <c r="U54" s="48">
        <f t="shared" ref="U54:U70" si="9">(I54+K54+M54+O54+Q54+S54)/T54</f>
        <v>180000</v>
      </c>
    </row>
    <row r="55" spans="1:21" s="2" customFormat="1" ht="39.75" customHeight="1" x14ac:dyDescent="0.25">
      <c r="A55" s="21"/>
      <c r="B55" s="19"/>
      <c r="C55" s="26">
        <v>44120000</v>
      </c>
      <c r="D55" s="9" t="s">
        <v>92</v>
      </c>
      <c r="E55" s="19">
        <v>500</v>
      </c>
      <c r="F55" s="19"/>
      <c r="G55" s="19" t="s">
        <v>9</v>
      </c>
      <c r="H55" s="48">
        <v>18000</v>
      </c>
      <c r="I55" s="48">
        <f>E55*H55</f>
        <v>9000000</v>
      </c>
      <c r="J55" s="48">
        <v>0</v>
      </c>
      <c r="K55" s="48">
        <v>0</v>
      </c>
      <c r="L55" s="48">
        <v>0</v>
      </c>
      <c r="M55" s="48">
        <v>0</v>
      </c>
      <c r="N55" s="48">
        <v>13300</v>
      </c>
      <c r="O55" s="48">
        <f>E55*N55</f>
        <v>6650000</v>
      </c>
      <c r="P55" s="48">
        <v>0</v>
      </c>
      <c r="Q55" s="48">
        <v>0</v>
      </c>
      <c r="R55" s="48">
        <v>0</v>
      </c>
      <c r="S55" s="48">
        <v>0</v>
      </c>
      <c r="T55" s="45">
        <v>2</v>
      </c>
      <c r="U55" s="48">
        <f t="shared" si="9"/>
        <v>7825000</v>
      </c>
    </row>
    <row r="56" spans="1:21" s="2" customFormat="1" ht="39.75" customHeight="1" x14ac:dyDescent="0.25">
      <c r="A56" s="21"/>
      <c r="B56" s="19"/>
      <c r="C56" s="26">
        <v>44120000</v>
      </c>
      <c r="D56" s="60" t="s">
        <v>130</v>
      </c>
      <c r="E56" s="19">
        <v>1000</v>
      </c>
      <c r="F56" s="19"/>
      <c r="G56" s="19" t="s">
        <v>9</v>
      </c>
      <c r="H56" s="48">
        <v>2000</v>
      </c>
      <c r="I56" s="48">
        <f t="shared" ref="I56:I70" si="10">E56*H56</f>
        <v>2000000</v>
      </c>
      <c r="J56" s="48">
        <v>0</v>
      </c>
      <c r="K56" s="48">
        <v>0</v>
      </c>
      <c r="L56" s="48">
        <v>0</v>
      </c>
      <c r="M56" s="48">
        <v>0</v>
      </c>
      <c r="N56" s="48">
        <v>470</v>
      </c>
      <c r="O56" s="48">
        <f t="shared" ref="O56:O70" si="11">E56*N56</f>
        <v>470000</v>
      </c>
      <c r="P56" s="48">
        <v>0</v>
      </c>
      <c r="Q56" s="48">
        <v>0</v>
      </c>
      <c r="R56" s="48">
        <v>0</v>
      </c>
      <c r="S56" s="48">
        <v>0</v>
      </c>
      <c r="T56" s="45">
        <v>2</v>
      </c>
      <c r="U56" s="48">
        <f t="shared" si="9"/>
        <v>1235000</v>
      </c>
    </row>
    <row r="57" spans="1:21" s="2" customFormat="1" ht="39.75" customHeight="1" x14ac:dyDescent="0.25">
      <c r="A57" s="21"/>
      <c r="B57" s="19"/>
      <c r="C57" s="26">
        <v>44120000</v>
      </c>
      <c r="D57" s="9" t="s">
        <v>42</v>
      </c>
      <c r="E57" s="19">
        <v>2000</v>
      </c>
      <c r="F57" s="19"/>
      <c r="G57" s="19" t="s">
        <v>9</v>
      </c>
      <c r="H57" s="48">
        <v>300</v>
      </c>
      <c r="I57" s="48">
        <f t="shared" si="10"/>
        <v>600000</v>
      </c>
      <c r="J57" s="48">
        <v>0</v>
      </c>
      <c r="K57" s="48">
        <v>0</v>
      </c>
      <c r="L57" s="48">
        <v>0</v>
      </c>
      <c r="M57" s="48">
        <v>0</v>
      </c>
      <c r="N57" s="48">
        <v>100</v>
      </c>
      <c r="O57" s="48">
        <f t="shared" si="11"/>
        <v>200000</v>
      </c>
      <c r="P57" s="48">
        <v>0</v>
      </c>
      <c r="Q57" s="48">
        <v>0</v>
      </c>
      <c r="R57" s="48">
        <v>0</v>
      </c>
      <c r="S57" s="48">
        <v>0</v>
      </c>
      <c r="T57" s="45">
        <v>2</v>
      </c>
      <c r="U57" s="48">
        <f t="shared" si="9"/>
        <v>400000</v>
      </c>
    </row>
    <row r="58" spans="1:21" s="2" customFormat="1" ht="39.75" customHeight="1" x14ac:dyDescent="0.25">
      <c r="A58" s="21"/>
      <c r="B58" s="19"/>
      <c r="C58" s="26">
        <v>60105912</v>
      </c>
      <c r="D58" s="9" t="s">
        <v>43</v>
      </c>
      <c r="E58" s="19">
        <v>500</v>
      </c>
      <c r="F58" s="19"/>
      <c r="G58" s="19" t="s">
        <v>9</v>
      </c>
      <c r="H58" s="48">
        <v>170000</v>
      </c>
      <c r="I58" s="48">
        <f t="shared" si="10"/>
        <v>85000000</v>
      </c>
      <c r="J58" s="48">
        <v>0</v>
      </c>
      <c r="K58" s="48">
        <v>0</v>
      </c>
      <c r="L58" s="48">
        <v>0</v>
      </c>
      <c r="M58" s="48">
        <v>0</v>
      </c>
      <c r="N58" s="48">
        <v>38000</v>
      </c>
      <c r="O58" s="48">
        <f t="shared" si="11"/>
        <v>19000000</v>
      </c>
      <c r="P58" s="48">
        <v>0</v>
      </c>
      <c r="Q58" s="48">
        <v>0</v>
      </c>
      <c r="R58" s="48">
        <v>0</v>
      </c>
      <c r="S58" s="48">
        <v>0</v>
      </c>
      <c r="T58" s="45">
        <v>2</v>
      </c>
      <c r="U58" s="48">
        <f t="shared" si="9"/>
        <v>52000000</v>
      </c>
    </row>
    <row r="59" spans="1:21" s="2" customFormat="1" ht="39.75" customHeight="1" x14ac:dyDescent="0.25">
      <c r="A59" s="21"/>
      <c r="B59" s="19"/>
      <c r="C59" s="23"/>
      <c r="D59" s="27" t="s">
        <v>35</v>
      </c>
      <c r="E59" s="19">
        <v>500</v>
      </c>
      <c r="F59" s="19"/>
      <c r="G59" s="19" t="s">
        <v>9</v>
      </c>
      <c r="H59" s="48">
        <v>2100</v>
      </c>
      <c r="I59" s="48">
        <f t="shared" si="10"/>
        <v>1050000</v>
      </c>
      <c r="J59" s="48">
        <v>0</v>
      </c>
      <c r="K59" s="48">
        <v>0</v>
      </c>
      <c r="L59" s="48">
        <v>0</v>
      </c>
      <c r="M59" s="48">
        <v>0</v>
      </c>
      <c r="N59" s="48">
        <v>330</v>
      </c>
      <c r="O59" s="48">
        <f t="shared" si="11"/>
        <v>165000</v>
      </c>
      <c r="P59" s="48">
        <v>0</v>
      </c>
      <c r="Q59" s="48">
        <v>0</v>
      </c>
      <c r="R59" s="48">
        <v>0</v>
      </c>
      <c r="S59" s="48">
        <v>0</v>
      </c>
      <c r="T59" s="45">
        <v>2</v>
      </c>
      <c r="U59" s="48">
        <f t="shared" si="9"/>
        <v>607500</v>
      </c>
    </row>
    <row r="60" spans="1:21" s="2" customFormat="1" ht="39.75" customHeight="1" x14ac:dyDescent="0.25">
      <c r="A60" s="21"/>
      <c r="B60" s="19"/>
      <c r="C60" s="26">
        <v>44120000</v>
      </c>
      <c r="D60" s="9" t="s">
        <v>44</v>
      </c>
      <c r="E60" s="19">
        <v>1000</v>
      </c>
      <c r="F60" s="19"/>
      <c r="G60" s="19" t="s">
        <v>9</v>
      </c>
      <c r="H60" s="48">
        <v>17000</v>
      </c>
      <c r="I60" s="48">
        <f t="shared" si="10"/>
        <v>17000000</v>
      </c>
      <c r="J60" s="48">
        <v>0</v>
      </c>
      <c r="K60" s="48">
        <v>0</v>
      </c>
      <c r="L60" s="48">
        <v>0</v>
      </c>
      <c r="M60" s="48">
        <v>0</v>
      </c>
      <c r="N60" s="48">
        <v>416</v>
      </c>
      <c r="O60" s="48">
        <f t="shared" si="11"/>
        <v>416000</v>
      </c>
      <c r="P60" s="48">
        <v>0</v>
      </c>
      <c r="Q60" s="48">
        <v>0</v>
      </c>
      <c r="R60" s="48">
        <v>0</v>
      </c>
      <c r="S60" s="48">
        <v>0</v>
      </c>
      <c r="T60" s="45">
        <v>2</v>
      </c>
      <c r="U60" s="48">
        <f t="shared" si="9"/>
        <v>8708000</v>
      </c>
    </row>
    <row r="61" spans="1:21" s="2" customFormat="1" ht="39.75" customHeight="1" x14ac:dyDescent="0.25">
      <c r="A61" s="21"/>
      <c r="B61" s="19"/>
      <c r="C61" s="26">
        <v>44120000</v>
      </c>
      <c r="D61" s="9" t="s">
        <v>45</v>
      </c>
      <c r="E61" s="19">
        <v>1000</v>
      </c>
      <c r="F61" s="19"/>
      <c r="G61" s="19" t="s">
        <v>9</v>
      </c>
      <c r="H61" s="48">
        <v>2500</v>
      </c>
      <c r="I61" s="48">
        <f t="shared" si="10"/>
        <v>2500000</v>
      </c>
      <c r="J61" s="48">
        <v>0</v>
      </c>
      <c r="K61" s="48">
        <v>0</v>
      </c>
      <c r="L61" s="48">
        <v>0</v>
      </c>
      <c r="M61" s="48">
        <v>0</v>
      </c>
      <c r="N61" s="48">
        <v>230</v>
      </c>
      <c r="O61" s="48">
        <f t="shared" si="11"/>
        <v>230000</v>
      </c>
      <c r="P61" s="48">
        <v>0</v>
      </c>
      <c r="Q61" s="48">
        <v>0</v>
      </c>
      <c r="R61" s="48">
        <v>0</v>
      </c>
      <c r="S61" s="48">
        <v>0</v>
      </c>
      <c r="T61" s="45">
        <v>2</v>
      </c>
      <c r="U61" s="48">
        <f t="shared" si="9"/>
        <v>1365000</v>
      </c>
    </row>
    <row r="62" spans="1:21" s="2" customFormat="1" ht="39.75" customHeight="1" x14ac:dyDescent="0.25">
      <c r="A62" s="21"/>
      <c r="B62" s="19"/>
      <c r="C62" s="26">
        <v>44120000</v>
      </c>
      <c r="D62" s="9" t="s">
        <v>46</v>
      </c>
      <c r="E62" s="19">
        <v>1000</v>
      </c>
      <c r="F62" s="19"/>
      <c r="G62" s="19" t="s">
        <v>9</v>
      </c>
      <c r="H62" s="48">
        <v>1500</v>
      </c>
      <c r="I62" s="48">
        <f t="shared" si="10"/>
        <v>1500000</v>
      </c>
      <c r="J62" s="48">
        <v>0</v>
      </c>
      <c r="K62" s="48">
        <v>0</v>
      </c>
      <c r="L62" s="48">
        <v>0</v>
      </c>
      <c r="M62" s="48">
        <v>0</v>
      </c>
      <c r="N62" s="48">
        <v>740</v>
      </c>
      <c r="O62" s="48">
        <f t="shared" si="11"/>
        <v>740000</v>
      </c>
      <c r="P62" s="48">
        <v>0</v>
      </c>
      <c r="Q62" s="48">
        <v>0</v>
      </c>
      <c r="R62" s="48">
        <v>0</v>
      </c>
      <c r="S62" s="48">
        <v>0</v>
      </c>
      <c r="T62" s="45">
        <v>2</v>
      </c>
      <c r="U62" s="48">
        <f t="shared" si="9"/>
        <v>1120000</v>
      </c>
    </row>
    <row r="63" spans="1:21" s="2" customFormat="1" ht="39.75" customHeight="1" x14ac:dyDescent="0.25">
      <c r="A63" s="21"/>
      <c r="B63" s="19"/>
      <c r="C63" s="26">
        <v>44120000</v>
      </c>
      <c r="D63" s="9" t="s">
        <v>47</v>
      </c>
      <c r="E63" s="19">
        <v>1000</v>
      </c>
      <c r="F63" s="19"/>
      <c r="G63" s="19" t="s">
        <v>9</v>
      </c>
      <c r="H63" s="48">
        <v>18700</v>
      </c>
      <c r="I63" s="48">
        <f t="shared" si="10"/>
        <v>18700000</v>
      </c>
      <c r="J63" s="48">
        <v>0</v>
      </c>
      <c r="K63" s="48">
        <v>0</v>
      </c>
      <c r="L63" s="48">
        <v>0</v>
      </c>
      <c r="M63" s="48">
        <v>0</v>
      </c>
      <c r="N63" s="48">
        <v>5335</v>
      </c>
      <c r="O63" s="48">
        <f t="shared" si="11"/>
        <v>5335000</v>
      </c>
      <c r="P63" s="48">
        <v>0</v>
      </c>
      <c r="Q63" s="48">
        <v>0</v>
      </c>
      <c r="R63" s="48">
        <v>0</v>
      </c>
      <c r="S63" s="48">
        <v>0</v>
      </c>
      <c r="T63" s="45">
        <v>2</v>
      </c>
      <c r="U63" s="48">
        <f t="shared" si="9"/>
        <v>12017500</v>
      </c>
    </row>
    <row r="64" spans="1:21" s="2" customFormat="1" ht="39.75" customHeight="1" x14ac:dyDescent="0.25">
      <c r="A64" s="21"/>
      <c r="B64" s="19"/>
      <c r="C64" s="23"/>
      <c r="D64" s="27" t="s">
        <v>36</v>
      </c>
      <c r="E64" s="19">
        <v>200</v>
      </c>
      <c r="F64" s="19"/>
      <c r="G64" s="19" t="s">
        <v>9</v>
      </c>
      <c r="H64" s="48">
        <v>156000</v>
      </c>
      <c r="I64" s="48">
        <f t="shared" si="10"/>
        <v>31200000</v>
      </c>
      <c r="J64" s="48">
        <v>0</v>
      </c>
      <c r="K64" s="48">
        <v>0</v>
      </c>
      <c r="L64" s="48">
        <v>0</v>
      </c>
      <c r="M64" s="48">
        <v>0</v>
      </c>
      <c r="N64" s="48">
        <v>58000</v>
      </c>
      <c r="O64" s="48">
        <f t="shared" si="11"/>
        <v>11600000</v>
      </c>
      <c r="P64" s="48">
        <v>0</v>
      </c>
      <c r="Q64" s="48">
        <v>0</v>
      </c>
      <c r="R64" s="48">
        <v>0</v>
      </c>
      <c r="S64" s="48">
        <v>0</v>
      </c>
      <c r="T64" s="45">
        <v>2</v>
      </c>
      <c r="U64" s="48">
        <f t="shared" si="9"/>
        <v>21400000</v>
      </c>
    </row>
    <row r="65" spans="1:21" s="2" customFormat="1" ht="39.75" customHeight="1" x14ac:dyDescent="0.25">
      <c r="A65" s="21"/>
      <c r="B65" s="19"/>
      <c r="C65" s="26">
        <v>44120000</v>
      </c>
      <c r="D65" s="9" t="s">
        <v>48</v>
      </c>
      <c r="E65" s="19">
        <v>500</v>
      </c>
      <c r="F65" s="19"/>
      <c r="G65" s="19" t="s">
        <v>9</v>
      </c>
      <c r="H65" s="48">
        <v>15000</v>
      </c>
      <c r="I65" s="48">
        <f t="shared" si="10"/>
        <v>7500000</v>
      </c>
      <c r="J65" s="48">
        <v>0</v>
      </c>
      <c r="K65" s="48">
        <v>0</v>
      </c>
      <c r="L65" s="48">
        <v>0</v>
      </c>
      <c r="M65" s="48">
        <v>0</v>
      </c>
      <c r="N65" s="48">
        <v>5000</v>
      </c>
      <c r="O65" s="48">
        <f t="shared" si="11"/>
        <v>2500000</v>
      </c>
      <c r="P65" s="48">
        <v>0</v>
      </c>
      <c r="Q65" s="48">
        <v>0</v>
      </c>
      <c r="R65" s="48">
        <v>0</v>
      </c>
      <c r="S65" s="48">
        <v>0</v>
      </c>
      <c r="T65" s="45">
        <v>2</v>
      </c>
      <c r="U65" s="48">
        <f t="shared" si="9"/>
        <v>5000000</v>
      </c>
    </row>
    <row r="66" spans="1:21" s="2" customFormat="1" ht="39.75" customHeight="1" x14ac:dyDescent="0.25">
      <c r="A66" s="21"/>
      <c r="B66" s="19"/>
      <c r="C66" s="26">
        <v>44120000</v>
      </c>
      <c r="D66" s="9" t="s">
        <v>49</v>
      </c>
      <c r="E66" s="19">
        <v>500</v>
      </c>
      <c r="F66" s="19"/>
      <c r="G66" s="19" t="s">
        <v>9</v>
      </c>
      <c r="H66" s="48">
        <v>8000</v>
      </c>
      <c r="I66" s="48">
        <f t="shared" si="10"/>
        <v>4000000</v>
      </c>
      <c r="J66" s="48">
        <v>0</v>
      </c>
      <c r="K66" s="48">
        <v>0</v>
      </c>
      <c r="L66" s="48">
        <v>0</v>
      </c>
      <c r="M66" s="48">
        <v>0</v>
      </c>
      <c r="N66" s="48">
        <v>2500</v>
      </c>
      <c r="O66" s="48">
        <f t="shared" si="11"/>
        <v>1250000</v>
      </c>
      <c r="P66" s="48">
        <v>0</v>
      </c>
      <c r="Q66" s="48">
        <v>0</v>
      </c>
      <c r="R66" s="48">
        <v>0</v>
      </c>
      <c r="S66" s="48">
        <v>0</v>
      </c>
      <c r="T66" s="45">
        <v>2</v>
      </c>
      <c r="U66" s="48">
        <f t="shared" si="9"/>
        <v>2625000</v>
      </c>
    </row>
    <row r="67" spans="1:21" s="2" customFormat="1" ht="39.75" customHeight="1" x14ac:dyDescent="0.25">
      <c r="A67" s="21"/>
      <c r="B67" s="19"/>
      <c r="C67" s="26">
        <v>44120000</v>
      </c>
      <c r="D67" s="9" t="s">
        <v>50</v>
      </c>
      <c r="E67" s="19">
        <v>500</v>
      </c>
      <c r="F67" s="19"/>
      <c r="G67" s="19" t="s">
        <v>9</v>
      </c>
      <c r="H67" s="48">
        <v>3800</v>
      </c>
      <c r="I67" s="48">
        <f t="shared" si="10"/>
        <v>1900000</v>
      </c>
      <c r="J67" s="48">
        <v>0</v>
      </c>
      <c r="K67" s="48">
        <v>0</v>
      </c>
      <c r="L67" s="48">
        <v>0</v>
      </c>
      <c r="M67" s="48">
        <v>0</v>
      </c>
      <c r="N67" s="48">
        <v>1150</v>
      </c>
      <c r="O67" s="48">
        <f t="shared" si="11"/>
        <v>575000</v>
      </c>
      <c r="P67" s="48">
        <v>0</v>
      </c>
      <c r="Q67" s="48">
        <v>0</v>
      </c>
      <c r="R67" s="48">
        <v>0</v>
      </c>
      <c r="S67" s="48">
        <v>0</v>
      </c>
      <c r="T67" s="45">
        <v>2</v>
      </c>
      <c r="U67" s="48">
        <f t="shared" si="9"/>
        <v>1237500</v>
      </c>
    </row>
    <row r="68" spans="1:21" s="2" customFormat="1" ht="39.75" customHeight="1" x14ac:dyDescent="0.25">
      <c r="A68" s="21"/>
      <c r="B68" s="19"/>
      <c r="C68" s="23"/>
      <c r="D68" s="28" t="s">
        <v>37</v>
      </c>
      <c r="E68" s="19">
        <v>2000</v>
      </c>
      <c r="F68" s="19"/>
      <c r="G68" s="19" t="s">
        <v>9</v>
      </c>
      <c r="H68" s="48">
        <v>2600</v>
      </c>
      <c r="I68" s="48">
        <f t="shared" si="10"/>
        <v>5200000</v>
      </c>
      <c r="J68" s="48">
        <v>0</v>
      </c>
      <c r="K68" s="48">
        <v>0</v>
      </c>
      <c r="L68" s="48">
        <v>0</v>
      </c>
      <c r="M68" s="48">
        <v>0</v>
      </c>
      <c r="N68" s="48">
        <v>128</v>
      </c>
      <c r="O68" s="48">
        <f t="shared" si="11"/>
        <v>256000</v>
      </c>
      <c r="P68" s="48">
        <v>0</v>
      </c>
      <c r="Q68" s="48">
        <v>0</v>
      </c>
      <c r="R68" s="48">
        <v>0</v>
      </c>
      <c r="S68" s="48">
        <v>0</v>
      </c>
      <c r="T68" s="45">
        <v>2</v>
      </c>
      <c r="U68" s="48">
        <f t="shared" si="9"/>
        <v>2728000</v>
      </c>
    </row>
    <row r="69" spans="1:21" s="2" customFormat="1" ht="39.75" customHeight="1" x14ac:dyDescent="0.25">
      <c r="A69" s="21"/>
      <c r="B69" s="19"/>
      <c r="C69" s="18"/>
      <c r="D69" s="29" t="s">
        <v>38</v>
      </c>
      <c r="E69" s="19">
        <v>500</v>
      </c>
      <c r="F69" s="19"/>
      <c r="G69" s="19" t="s">
        <v>9</v>
      </c>
      <c r="H69" s="48">
        <v>6000</v>
      </c>
      <c r="I69" s="48">
        <f t="shared" si="10"/>
        <v>3000000</v>
      </c>
      <c r="J69" s="48">
        <v>0</v>
      </c>
      <c r="K69" s="48">
        <v>0</v>
      </c>
      <c r="L69" s="48">
        <v>0</v>
      </c>
      <c r="M69" s="48">
        <v>0</v>
      </c>
      <c r="N69" s="48">
        <v>5000</v>
      </c>
      <c r="O69" s="48">
        <f t="shared" si="11"/>
        <v>2500000</v>
      </c>
      <c r="P69" s="48">
        <v>0</v>
      </c>
      <c r="Q69" s="48">
        <v>0</v>
      </c>
      <c r="R69" s="48">
        <v>0</v>
      </c>
      <c r="S69" s="48">
        <v>0</v>
      </c>
      <c r="T69" s="45">
        <v>2</v>
      </c>
      <c r="U69" s="48">
        <f t="shared" si="9"/>
        <v>2750000</v>
      </c>
    </row>
    <row r="70" spans="1:21" s="2" customFormat="1" ht="48.95" customHeight="1" x14ac:dyDescent="0.25">
      <c r="A70" s="21"/>
      <c r="B70" s="19"/>
      <c r="C70" s="25"/>
      <c r="D70" s="30" t="s">
        <v>122</v>
      </c>
      <c r="E70" s="19">
        <v>500</v>
      </c>
      <c r="F70" s="19"/>
      <c r="G70" s="19" t="s">
        <v>9</v>
      </c>
      <c r="H70" s="48"/>
      <c r="I70" s="48">
        <f t="shared" si="10"/>
        <v>0</v>
      </c>
      <c r="J70" s="48">
        <v>3520</v>
      </c>
      <c r="K70" s="48">
        <f>E70*J70</f>
        <v>1760000</v>
      </c>
      <c r="L70" s="48">
        <v>3061</v>
      </c>
      <c r="M70" s="48">
        <f>E70*L70</f>
        <v>1530500</v>
      </c>
      <c r="N70" s="48"/>
      <c r="O70" s="48">
        <f t="shared" si="11"/>
        <v>0</v>
      </c>
      <c r="P70" s="48">
        <v>0</v>
      </c>
      <c r="Q70" s="48">
        <v>0</v>
      </c>
      <c r="R70" s="48">
        <v>0</v>
      </c>
      <c r="S70" s="48">
        <v>0</v>
      </c>
      <c r="T70" s="45">
        <v>2</v>
      </c>
      <c r="U70" s="48">
        <f t="shared" si="9"/>
        <v>1645250</v>
      </c>
    </row>
    <row r="71" spans="1:21" ht="40.700000000000003" customHeight="1" x14ac:dyDescent="0.25">
      <c r="A71" s="69" t="s">
        <v>25</v>
      </c>
      <c r="B71" s="70"/>
      <c r="C71" s="70"/>
      <c r="D71" s="70"/>
      <c r="E71" s="70"/>
      <c r="F71" s="70"/>
      <c r="G71" s="70"/>
      <c r="H71" s="54">
        <f t="shared" ref="H71:S71" si="12">SUM(H6:H70)</f>
        <v>49657106</v>
      </c>
      <c r="I71" s="54">
        <f t="shared" si="12"/>
        <v>922120042</v>
      </c>
      <c r="J71" s="54">
        <f t="shared" si="12"/>
        <v>20580960</v>
      </c>
      <c r="K71" s="54">
        <f t="shared" si="12"/>
        <v>225707665</v>
      </c>
      <c r="L71" s="54">
        <f t="shared" si="12"/>
        <v>17888860</v>
      </c>
      <c r="M71" s="54">
        <f t="shared" si="12"/>
        <v>196184017</v>
      </c>
      <c r="N71" s="54">
        <f t="shared" si="12"/>
        <v>5305299</v>
      </c>
      <c r="O71" s="54">
        <f t="shared" si="12"/>
        <v>224056000</v>
      </c>
      <c r="P71" s="54">
        <f t="shared" si="12"/>
        <v>37690040</v>
      </c>
      <c r="Q71" s="54">
        <f t="shared" si="12"/>
        <v>275644354</v>
      </c>
      <c r="R71" s="54">
        <f t="shared" si="12"/>
        <v>6500000</v>
      </c>
      <c r="S71" s="54">
        <f t="shared" si="12"/>
        <v>6500000</v>
      </c>
      <c r="T71" s="55"/>
      <c r="U71" s="54">
        <f>SUM(U6:U70)</f>
        <v>753953546.83333337</v>
      </c>
    </row>
  </sheetData>
  <mergeCells count="40">
    <mergeCell ref="J3:K3"/>
    <mergeCell ref="L3:M3"/>
    <mergeCell ref="N27:N28"/>
    <mergeCell ref="O27:O28"/>
    <mergeCell ref="P3:Q3"/>
    <mergeCell ref="P4:P5"/>
    <mergeCell ref="Q4:Q5"/>
    <mergeCell ref="N3:O3"/>
    <mergeCell ref="C35:D35"/>
    <mergeCell ref="E35:G35"/>
    <mergeCell ref="T3:T5"/>
    <mergeCell ref="U3:U5"/>
    <mergeCell ref="R3:S3"/>
    <mergeCell ref="H4:H5"/>
    <mergeCell ref="I4:I5"/>
    <mergeCell ref="J4:J5"/>
    <mergeCell ref="K4:K5"/>
    <mergeCell ref="L4:L5"/>
    <mergeCell ref="M4:M5"/>
    <mergeCell ref="N4:N5"/>
    <mergeCell ref="O4:O5"/>
    <mergeCell ref="R4:R5"/>
    <mergeCell ref="S4:S5"/>
    <mergeCell ref="H3:I3"/>
    <mergeCell ref="C39:D39"/>
    <mergeCell ref="E39:G39"/>
    <mergeCell ref="A1:U1"/>
    <mergeCell ref="A2:U2"/>
    <mergeCell ref="A71:G71"/>
    <mergeCell ref="E5:G5"/>
    <mergeCell ref="A3:G3"/>
    <mergeCell ref="C5:D5"/>
    <mergeCell ref="C9:D9"/>
    <mergeCell ref="E9:G9"/>
    <mergeCell ref="C26:D26"/>
    <mergeCell ref="E26:G26"/>
    <mergeCell ref="C15:D15"/>
    <mergeCell ref="E15:G15"/>
    <mergeCell ref="C24:D24"/>
    <mergeCell ref="E24:G24"/>
  </mergeCells>
  <phoneticPr fontId="6" type="noConversion"/>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marpe</dc:creator>
  <cp:lastModifiedBy>Bayro</cp:lastModifiedBy>
  <dcterms:created xsi:type="dcterms:W3CDTF">2020-07-15T18:35:18Z</dcterms:created>
  <dcterms:modified xsi:type="dcterms:W3CDTF">2022-07-10T00:36:21Z</dcterms:modified>
</cp:coreProperties>
</file>