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ipachon\Desktop\"/>
    </mc:Choice>
  </mc:AlternateContent>
  <xr:revisionPtr revIDLastSave="0" documentId="8_{34F49FBA-9AE9-47A0-8C83-1BF0FC6857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UDIO DE MERCAD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9" i="2" l="1"/>
  <c r="K9" i="2" s="1"/>
  <c r="M10" i="2"/>
  <c r="M9" i="2"/>
  <c r="M8" i="2"/>
  <c r="M7" i="2"/>
  <c r="K10" i="2"/>
  <c r="K8" i="2"/>
  <c r="K7" i="2"/>
  <c r="H10" i="2"/>
  <c r="H9" i="2"/>
  <c r="H8" i="2"/>
  <c r="H7" i="2"/>
  <c r="G11" i="2" l="1"/>
  <c r="J11" i="2"/>
  <c r="J12" i="2" s="1"/>
  <c r="N7" i="2"/>
  <c r="N8" i="2"/>
  <c r="N10" i="2"/>
  <c r="N9" i="2"/>
  <c r="G12" i="2" l="1"/>
  <c r="G13" i="2" s="1"/>
  <c r="M13" i="2" s="1"/>
  <c r="M11" i="2"/>
  <c r="M12" i="2" s="1"/>
</calcChain>
</file>

<file path=xl/sharedStrings.xml><?xml version="1.0" encoding="utf-8"?>
<sst xmlns="http://schemas.openxmlformats.org/spreadsheetml/2006/main" count="29" uniqueCount="24">
  <si>
    <t xml:space="preserve">ITEM </t>
  </si>
  <si>
    <t>DETALLE</t>
  </si>
  <si>
    <t>UNIDAD DE MEDIDA</t>
  </si>
  <si>
    <t>CANTIDAD</t>
  </si>
  <si>
    <t>VALOR UNITARIO</t>
  </si>
  <si>
    <t>UNIDAD</t>
  </si>
  <si>
    <r>
      <t xml:space="preserve">MALETIN DEPORTIVO. </t>
    </r>
    <r>
      <rPr>
        <sz val="10"/>
        <color theme="1"/>
        <rFont val="Arial"/>
        <family val="2"/>
      </rPr>
      <t>Dimension es 55cm de largo x 35cm de ancho y 30 cm de alto. Material lona impermeable y costuras reforzadascon las siguientes caracteristicas                                                                                     
* 1 compartimento principal multifuncional
* 1 bolsillo interior con cremallera para accesorios
* 2 bolsillos laterales con cremallera
* Forro interior en poliéster
* Cargadera para el hombro ajustable y desmontable en riata de alta calida
* Cargaderas de mano en riata de alta calidad
* Herrajes plásticos
* Cremallera (#10</t>
    </r>
    <r>
      <rPr>
        <b/>
        <sz val="10"/>
        <color theme="1"/>
        <rFont val="Arial"/>
        <family val="2"/>
      </rPr>
      <t xml:space="preserve">)  </t>
    </r>
    <r>
      <rPr>
        <sz val="10"/>
        <color theme="1"/>
        <rFont val="Arial"/>
        <family val="2"/>
      </rPr>
      <t>el color de la cremallera será acordado previo a la entrega</t>
    </r>
    <r>
      <rPr>
        <b/>
        <sz val="10"/>
        <color theme="1"/>
        <rFont val="Arial"/>
        <family val="2"/>
      </rPr>
      <t xml:space="preserve">                                                                                              * </t>
    </r>
    <r>
      <rPr>
        <sz val="10"/>
        <color theme="1"/>
        <rFont val="Arial"/>
        <family val="2"/>
      </rPr>
      <t>Con estamapado de alta durabilidad de tres logos  ( Soacha el cambio Avanza, escudo de Soacha y logo IMRDS en la parte frontal )</t>
    </r>
  </si>
  <si>
    <r>
      <t xml:space="preserve">MALETIN DEPORTIVO. </t>
    </r>
    <r>
      <rPr>
        <sz val="10"/>
        <color theme="1"/>
        <rFont val="Arial"/>
        <family val="2"/>
      </rPr>
      <t>Dimensiones 50cm de largo x 30cm de ancho y 35 cm de alto. Material lona impermeable y costuras reforzadas con las siguientes caracteristicas                                                                                     
* 1 compartimento principal multifuncional
* 1 bolsillo interior con cremallera para accesorios
* 2 bolsillos laterales con cremallera
* Forro interior en poliéster
* Cargadera para el hombro ajustable y desmontable en riata de alta calida
* Cargaderas de mano en riata de alta calidad
* Herrajes plásticos
* Cremallera (#10</t>
    </r>
    <r>
      <rPr>
        <b/>
        <sz val="10"/>
        <color theme="1"/>
        <rFont val="Arial"/>
        <family val="2"/>
      </rPr>
      <t xml:space="preserve">) </t>
    </r>
    <r>
      <rPr>
        <sz val="10"/>
        <color theme="1"/>
        <rFont val="Arial"/>
        <family val="2"/>
      </rPr>
      <t>el color de la cremallera sera acordado previo a entrega</t>
    </r>
    <r>
      <rPr>
        <b/>
        <sz val="10"/>
        <color theme="1"/>
        <rFont val="Arial"/>
        <family val="2"/>
      </rPr>
      <t xml:space="preserve">                                                                                                  * </t>
    </r>
    <r>
      <rPr>
        <sz val="10"/>
        <color theme="1"/>
        <rFont val="Arial"/>
        <family val="2"/>
      </rPr>
      <t>Con estamapado de alta durabilidad de alta durabilidiad de tres logos  ( Soacha el cambio Avanza, escudo de Soacha y logo IMRDS en la parte frontal )</t>
    </r>
  </si>
  <si>
    <r>
      <t xml:space="preserve">MALETA. </t>
    </r>
    <r>
      <rPr>
        <sz val="10"/>
        <color theme="1"/>
        <rFont val="Arial"/>
        <family val="2"/>
      </rPr>
      <t xml:space="preserve">Dimensiones 15cm de fondo x 35cm de ancho y 45 cm de alto. Material lona impermeable con las siguientes caracteristicas                                                                                     
• Forro interno 100% poliéster
• Cremallera gruesa (#10)
• 2 compartimentos principales multifuncionales
• 1 bolsillo interno para portátil
• 1 bolsillo interno con cremallera para accesorios
• 2 bolsillos laterales
• Interior acolchado para proteger su laptop
• Diseño acolchado para la espalda
• Cargadera para el hombro acolchada y ajustable
</t>
    </r>
    <r>
      <rPr>
        <b/>
        <sz val="10"/>
        <color theme="1"/>
        <rFont val="Arial"/>
        <family val="2"/>
      </rPr>
      <t xml:space="preserve">* </t>
    </r>
    <r>
      <rPr>
        <sz val="10"/>
        <color theme="1"/>
        <rFont val="Arial"/>
        <family val="2"/>
      </rPr>
      <t>Con estamapado de tres logos  ( Soacha el cambio Avanza, escudo de Soacha y logo IMRDS en la parte frontal )</t>
    </r>
  </si>
  <si>
    <t>ADQUSICIÓN DE ELEMENTOS PARA LA PREMIACIÓN DE LOS JUEGOS INTERCOLEGIADOS SUPERATE DEL MUNICIPIO DE SOACHA</t>
  </si>
  <si>
    <r>
      <rPr>
        <b/>
        <sz val="10"/>
        <color theme="1"/>
        <rFont val="Arial"/>
        <family val="2"/>
      </rPr>
      <t xml:space="preserve">CAMISETA TIPO POLO. </t>
    </r>
    <r>
      <rPr>
        <sz val="10"/>
        <color theme="1"/>
        <rFont val="Arial"/>
        <family val="2"/>
      </rPr>
      <t xml:space="preserve">En tela 100% algodón poliester con sublimación, tejido de punto, textil de alto desempeño con diseño tipo Pique elegante, excelente absorción y expansión rapida del sudor al deportista seco y con corte recto y clásico </t>
    </r>
  </si>
  <si>
    <t>VALOR TOTAL</t>
  </si>
  <si>
    <t>COTIZACION 1</t>
  </si>
  <si>
    <t>COTIZACION 2</t>
  </si>
  <si>
    <t>PROMEDIO</t>
  </si>
  <si>
    <t>VALOR UNITARIO PROMEDIO</t>
  </si>
  <si>
    <t>VALOR TOTAL PROMEDIO</t>
  </si>
  <si>
    <t>IVA</t>
  </si>
  <si>
    <t>TOTAL</t>
  </si>
  <si>
    <t>SUBTOTAL</t>
  </si>
  <si>
    <r>
      <t xml:space="preserve">NOTA </t>
    </r>
    <r>
      <rPr>
        <sz val="11"/>
        <color theme="1"/>
        <rFont val="Calibri"/>
        <family val="2"/>
        <scheme val="minor"/>
      </rPr>
      <t>De conformidad con las cantidades requeridas por la entidad el presente estudio de mercado se realizo teniendo en cuenta los valores unitaros aportados por las empresas en las cotizaciones</t>
    </r>
  </si>
  <si>
    <t>DEORTES SASA S.A.S</t>
  </si>
  <si>
    <t>SLUCIONES RAHES S.AS</t>
  </si>
  <si>
    <t>COTIZACIONES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</si>
</sst>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&quot;$&quot;\ 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0" fillId="0" borderId="17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18" xfId="0" applyNumberForma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 wrapText="1"/>
    </xf>
    <xf numFmtId="165" fontId="0" fillId="0" borderId="12" xfId="0" applyNumberForma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justify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5" fontId="0" fillId="0" borderId="20" xfId="0" applyNumberFormat="1" applyBorder="1" applyAlignment="1">
      <alignment horizontal="center" vertical="center" wrapText="1"/>
    </xf>
    <xf numFmtId="165" fontId="0" fillId="0" borderId="22" xfId="0" applyNumberFormat="1" applyBorder="1" applyAlignment="1">
      <alignment horizontal="center" vertical="center"/>
    </xf>
    <xf numFmtId="165" fontId="0" fillId="0" borderId="25" xfId="0" applyNumberFormat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23" xfId="0" applyFont="1" applyBorder="1" applyAlignment="1">
      <alignment horizontal="right" vertical="center" wrapText="1"/>
    </xf>
    <xf numFmtId="0" fontId="1" fillId="0" borderId="15" xfId="0" applyFont="1" applyBorder="1" applyAlignment="1">
      <alignment horizontal="right" vertical="center" wrapText="1"/>
    </xf>
    <xf numFmtId="165" fontId="0" fillId="0" borderId="24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 wrapText="1"/>
    </xf>
    <xf numFmtId="165" fontId="0" fillId="0" borderId="15" xfId="0" applyNumberForma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165" fontId="7" fillId="0" borderId="15" xfId="0" applyNumberFormat="1" applyFont="1" applyBorder="1" applyAlignment="1">
      <alignment horizontal="center" vertical="center" wrapText="1"/>
    </xf>
  </cellXfs>
  <cellStyles count="2">
    <cellStyle name="Moneda 2" xfId="1" xr:uid="{49FB8501-20FB-444E-B9DE-81A7C3E9BD4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6"/>
  <sheetViews>
    <sheetView tabSelected="1" workbookViewId="0">
      <selection activeCell="H7" sqref="H7"/>
    </sheetView>
  </sheetViews>
  <sheetFormatPr baseColWidth="10" defaultRowHeight="15" x14ac:dyDescent="0.25"/>
  <cols>
    <col min="1" max="1" width="2.5703125" customWidth="1"/>
    <col min="2" max="2" width="6.85546875" style="2" bestFit="1" customWidth="1"/>
    <col min="3" max="3" width="68.7109375" customWidth="1"/>
    <col min="4" max="5" width="17.7109375" customWidth="1"/>
    <col min="6" max="6" width="2.5703125" customWidth="1"/>
    <col min="7" max="7" width="16.5703125" customWidth="1"/>
    <col min="8" max="8" width="14.140625" customWidth="1"/>
    <col min="9" max="9" width="2.140625" customWidth="1"/>
    <col min="10" max="10" width="17.140625" customWidth="1"/>
    <col min="11" max="11" width="15.42578125" customWidth="1"/>
    <col min="12" max="12" width="2.85546875" customWidth="1"/>
    <col min="13" max="13" width="17" customWidth="1"/>
    <col min="14" max="14" width="14" customWidth="1"/>
  </cols>
  <sheetData>
    <row r="1" spans="2:14" ht="15.75" thickBot="1" x14ac:dyDescent="0.3"/>
    <row r="2" spans="2:14" ht="15" customHeight="1" x14ac:dyDescent="0.25">
      <c r="B2" s="38" t="s">
        <v>9</v>
      </c>
      <c r="C2" s="39"/>
      <c r="D2" s="39"/>
      <c r="E2" s="39"/>
      <c r="F2" s="40"/>
      <c r="G2" s="42" t="s">
        <v>23</v>
      </c>
      <c r="H2" s="42"/>
      <c r="I2" s="42"/>
      <c r="J2" s="42"/>
      <c r="K2" s="42"/>
      <c r="L2" s="42"/>
      <c r="M2" s="42"/>
      <c r="N2" s="42"/>
    </row>
    <row r="3" spans="2:14" ht="15" customHeight="1" thickBot="1" x14ac:dyDescent="0.3">
      <c r="B3" s="41"/>
      <c r="C3" s="42"/>
      <c r="D3" s="42"/>
      <c r="E3" s="42"/>
      <c r="F3" s="43"/>
      <c r="G3" s="42"/>
      <c r="H3" s="42"/>
      <c r="I3" s="42"/>
      <c r="J3" s="42"/>
      <c r="K3" s="42"/>
      <c r="L3" s="42"/>
      <c r="M3" s="42"/>
      <c r="N3" s="42"/>
    </row>
    <row r="4" spans="2:14" ht="15" customHeight="1" thickBot="1" x14ac:dyDescent="0.3">
      <c r="B4" s="41"/>
      <c r="C4" s="42"/>
      <c r="D4" s="42"/>
      <c r="E4" s="42"/>
      <c r="F4" s="43"/>
      <c r="G4" s="47" t="s">
        <v>12</v>
      </c>
      <c r="H4" s="48"/>
      <c r="J4" s="49" t="s">
        <v>13</v>
      </c>
      <c r="K4" s="48"/>
      <c r="M4" s="34" t="s">
        <v>14</v>
      </c>
      <c r="N4" s="35"/>
    </row>
    <row r="5" spans="2:14" ht="15" customHeight="1" thickBot="1" x14ac:dyDescent="0.3">
      <c r="B5" s="44"/>
      <c r="C5" s="45"/>
      <c r="D5" s="45"/>
      <c r="E5" s="45"/>
      <c r="F5" s="46"/>
      <c r="G5" s="47" t="s">
        <v>21</v>
      </c>
      <c r="H5" s="48"/>
      <c r="J5" s="49" t="s">
        <v>22</v>
      </c>
      <c r="K5" s="48"/>
      <c r="M5" s="36"/>
      <c r="N5" s="37"/>
    </row>
    <row r="6" spans="2:14" s="1" customFormat="1" ht="43.5" customHeight="1" thickBot="1" x14ac:dyDescent="0.3">
      <c r="B6" s="30" t="s">
        <v>0</v>
      </c>
      <c r="C6" s="31" t="s">
        <v>1</v>
      </c>
      <c r="D6" s="32" t="s">
        <v>2</v>
      </c>
      <c r="E6" s="33" t="s">
        <v>3</v>
      </c>
      <c r="F6" s="12"/>
      <c r="G6" s="13" t="s">
        <v>4</v>
      </c>
      <c r="H6" s="4" t="s">
        <v>11</v>
      </c>
      <c r="J6" s="13" t="s">
        <v>4</v>
      </c>
      <c r="K6" s="4" t="s">
        <v>11</v>
      </c>
      <c r="M6" s="13" t="s">
        <v>15</v>
      </c>
      <c r="N6" s="4" t="s">
        <v>16</v>
      </c>
    </row>
    <row r="7" spans="2:14" ht="165.75" x14ac:dyDescent="0.25">
      <c r="B7" s="5">
        <v>1</v>
      </c>
      <c r="C7" s="10" t="s">
        <v>6</v>
      </c>
      <c r="D7" s="6" t="s">
        <v>5</v>
      </c>
      <c r="E7" s="14">
        <v>183</v>
      </c>
      <c r="F7" s="11"/>
      <c r="G7" s="16">
        <v>50000</v>
      </c>
      <c r="H7" s="17">
        <f>E7*G7</f>
        <v>9150000</v>
      </c>
      <c r="I7" s="18"/>
      <c r="J7" s="16">
        <v>49000</v>
      </c>
      <c r="K7" s="17">
        <f>E7*J7</f>
        <v>8967000</v>
      </c>
      <c r="L7" s="18"/>
      <c r="M7" s="16">
        <f>(G7+J7)/2</f>
        <v>49500</v>
      </c>
      <c r="N7" s="17">
        <f>(H7+K7)</f>
        <v>18117000</v>
      </c>
    </row>
    <row r="8" spans="2:14" ht="165.75" x14ac:dyDescent="0.25">
      <c r="B8" s="7">
        <v>2</v>
      </c>
      <c r="C8" s="9" t="s">
        <v>7</v>
      </c>
      <c r="D8" s="3" t="s">
        <v>5</v>
      </c>
      <c r="E8" s="15">
        <v>152</v>
      </c>
      <c r="F8" s="11"/>
      <c r="G8" s="19">
        <v>40000</v>
      </c>
      <c r="H8" s="20">
        <f>E8*G8</f>
        <v>6080000</v>
      </c>
      <c r="I8" s="18"/>
      <c r="J8" s="19">
        <v>43500</v>
      </c>
      <c r="K8" s="20">
        <f>E8*J8</f>
        <v>6612000</v>
      </c>
      <c r="L8" s="18"/>
      <c r="M8" s="19">
        <f>(G8+J8)/2</f>
        <v>41750</v>
      </c>
      <c r="N8" s="20">
        <f>(H8+K8)/2</f>
        <v>6346000</v>
      </c>
    </row>
    <row r="9" spans="2:14" ht="165.75" x14ac:dyDescent="0.25">
      <c r="B9" s="8">
        <v>3</v>
      </c>
      <c r="C9" s="9" t="s">
        <v>8</v>
      </c>
      <c r="D9" s="3" t="s">
        <v>5</v>
      </c>
      <c r="E9" s="15">
        <f>152-16</f>
        <v>136</v>
      </c>
      <c r="F9" s="11"/>
      <c r="G9" s="19">
        <v>28000</v>
      </c>
      <c r="H9" s="20">
        <f>E9*G9</f>
        <v>3808000</v>
      </c>
      <c r="I9" s="18"/>
      <c r="J9" s="19">
        <v>18000</v>
      </c>
      <c r="K9" s="20">
        <f>E9*J9</f>
        <v>2448000</v>
      </c>
      <c r="L9" s="18"/>
      <c r="M9" s="19">
        <f>(G9+J9)/2</f>
        <v>23000</v>
      </c>
      <c r="N9" s="20">
        <f>(H9+K9)/2</f>
        <v>3128000</v>
      </c>
    </row>
    <row r="10" spans="2:14" ht="51.75" thickBot="1" x14ac:dyDescent="0.3">
      <c r="B10" s="23">
        <v>4</v>
      </c>
      <c r="C10" s="24" t="s">
        <v>10</v>
      </c>
      <c r="D10" s="25" t="s">
        <v>5</v>
      </c>
      <c r="E10" s="26">
        <v>226</v>
      </c>
      <c r="F10" s="11"/>
      <c r="G10" s="21">
        <v>20000</v>
      </c>
      <c r="H10" s="22">
        <f>E10*G10</f>
        <v>4520000</v>
      </c>
      <c r="I10" s="18"/>
      <c r="J10" s="21">
        <v>22500</v>
      </c>
      <c r="K10" s="22">
        <f>E10*J10</f>
        <v>5085000</v>
      </c>
      <c r="L10" s="18"/>
      <c r="M10" s="27">
        <f>(G10+J10)/2</f>
        <v>21250</v>
      </c>
      <c r="N10" s="28">
        <f>(H10+K10)/2</f>
        <v>4802500</v>
      </c>
    </row>
    <row r="11" spans="2:14" ht="15" customHeight="1" x14ac:dyDescent="0.25">
      <c r="B11" s="52" t="s">
        <v>19</v>
      </c>
      <c r="C11" s="53"/>
      <c r="D11" s="53"/>
      <c r="E11" s="53"/>
      <c r="F11" s="54"/>
      <c r="G11" s="55">
        <f>SUM(H7:H10)</f>
        <v>23558000</v>
      </c>
      <c r="H11" s="55"/>
      <c r="I11" s="29"/>
      <c r="J11" s="57">
        <f>SUM(K7:K10)</f>
        <v>23112000</v>
      </c>
      <c r="K11" s="58"/>
      <c r="L11" s="29"/>
      <c r="M11" s="59">
        <f>(G11+J11)/2</f>
        <v>23335000</v>
      </c>
      <c r="N11" s="60"/>
    </row>
    <row r="12" spans="2:14" x14ac:dyDescent="0.25">
      <c r="B12" s="52" t="s">
        <v>17</v>
      </c>
      <c r="C12" s="53"/>
      <c r="D12" s="53"/>
      <c r="E12" s="53"/>
      <c r="F12" s="54"/>
      <c r="G12" s="56">
        <f>G11*19%</f>
        <v>4476020</v>
      </c>
      <c r="H12" s="56"/>
      <c r="I12" s="29"/>
      <c r="J12" s="59">
        <f>J11*19%</f>
        <v>4391280</v>
      </c>
      <c r="K12" s="60"/>
      <c r="L12" s="29"/>
      <c r="M12" s="59">
        <f>M11*19%</f>
        <v>4433650</v>
      </c>
      <c r="N12" s="60"/>
    </row>
    <row r="13" spans="2:14" ht="15" customHeight="1" x14ac:dyDescent="0.25">
      <c r="B13" s="52" t="s">
        <v>18</v>
      </c>
      <c r="C13" s="53"/>
      <c r="D13" s="53"/>
      <c r="E13" s="53"/>
      <c r="F13" s="54"/>
      <c r="G13" s="51">
        <f>SUM(G11+G12)</f>
        <v>28034020</v>
      </c>
      <c r="H13" s="51"/>
      <c r="I13" s="29"/>
      <c r="J13" s="61">
        <v>27953100</v>
      </c>
      <c r="K13" s="62"/>
      <c r="L13" s="29"/>
      <c r="M13" s="61">
        <f>(G13+J13)/2</f>
        <v>27993560</v>
      </c>
      <c r="N13" s="62"/>
    </row>
    <row r="15" spans="2:14" x14ac:dyDescent="0.25">
      <c r="B15" s="50" t="s">
        <v>20</v>
      </c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</row>
    <row r="16" spans="2:14" x14ac:dyDescent="0.25"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</row>
  </sheetData>
  <mergeCells count="20">
    <mergeCell ref="B15:N16"/>
    <mergeCell ref="G13:H13"/>
    <mergeCell ref="B13:F13"/>
    <mergeCell ref="G11:H11"/>
    <mergeCell ref="G12:H12"/>
    <mergeCell ref="B11:F11"/>
    <mergeCell ref="B12:F12"/>
    <mergeCell ref="J11:K11"/>
    <mergeCell ref="J12:K12"/>
    <mergeCell ref="J13:K13"/>
    <mergeCell ref="M11:N11"/>
    <mergeCell ref="M12:N12"/>
    <mergeCell ref="M13:N13"/>
    <mergeCell ref="M4:N5"/>
    <mergeCell ref="B2:F5"/>
    <mergeCell ref="G2:N3"/>
    <mergeCell ref="G5:H5"/>
    <mergeCell ref="J5:K5"/>
    <mergeCell ref="G4:H4"/>
    <mergeCell ref="J4:K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Higuera</dc:creator>
  <cp:lastModifiedBy>Ivan Pachon</cp:lastModifiedBy>
  <dcterms:created xsi:type="dcterms:W3CDTF">2019-05-03T21:34:58Z</dcterms:created>
  <dcterms:modified xsi:type="dcterms:W3CDTF">2022-09-28T19:08:31Z</dcterms:modified>
</cp:coreProperties>
</file>