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OneDrive - Consejo Superior de la Judicatura\0. Seleccion Abreviada\2022-SA-05 REP LOC SEDES DE NIVEL CENTRAL\2. PLIEGO DEFINITIVO\"/>
    </mc:Choice>
  </mc:AlternateContent>
  <workbookProtection workbookAlgorithmName="SHA-512" workbookHashValue="CXvNYCyd9o3e618v7bOxCJsvl21y2Vk7nrfraF324jKfVheuY36glEC8Azg2AFLpiofrNYmeebZz7Saw9cqyHg==" workbookSaltValue="nHhuIrjKPTt1DY+cStRiJg==" workbookSpinCount="100000" lockStructure="1"/>
  <bookViews>
    <workbookView xWindow="-120" yWindow="-120" windowWidth="20730" windowHeight="11160"/>
  </bookViews>
  <sheets>
    <sheet name="0. Propuesta económica" sheetId="15" r:id="rId1"/>
  </sheets>
  <definedNames>
    <definedName name="_xlnm._FilterDatabase" localSheetId="0" hidden="1">'0. Propuesta económica'!$A$16:$I$132</definedName>
    <definedName name="_xlnm.Print_Area" localSheetId="0">'0. Propuesta económica'!$B$1:$G$135</definedName>
    <definedName name="_xlnm.Print_Titles" localSheetId="0">'0. Propuesta económica'!$15:$15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7" i="15" l="1"/>
  <c r="G125" i="15"/>
  <c r="G121" i="15"/>
  <c r="G122" i="15"/>
  <c r="G123" i="15"/>
  <c r="G120" i="15"/>
  <c r="G112" i="15"/>
  <c r="G113" i="15"/>
  <c r="G114" i="15"/>
  <c r="G115" i="15"/>
  <c r="G116" i="15"/>
  <c r="G117" i="15"/>
  <c r="G118" i="15"/>
  <c r="G111" i="15"/>
  <c r="G109" i="15"/>
  <c r="G101" i="15"/>
  <c r="G102" i="15"/>
  <c r="G103" i="15"/>
  <c r="G104" i="15"/>
  <c r="G105" i="15"/>
  <c r="G106" i="15"/>
  <c r="G107" i="15"/>
  <c r="G100" i="15"/>
  <c r="G97" i="15"/>
  <c r="G98" i="15"/>
  <c r="G96" i="15"/>
  <c r="G93" i="15"/>
  <c r="G94" i="15"/>
  <c r="G92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88" i="15"/>
  <c r="G89" i="15"/>
  <c r="G90" i="15"/>
  <c r="G73" i="15"/>
  <c r="G68" i="15"/>
  <c r="G69" i="15"/>
  <c r="G70" i="15"/>
  <c r="G71" i="15"/>
  <c r="G67" i="15"/>
  <c r="G63" i="15"/>
  <c r="G64" i="15"/>
  <c r="G65" i="15"/>
  <c r="G62" i="15"/>
  <c r="G55" i="15"/>
  <c r="G56" i="15"/>
  <c r="G57" i="15"/>
  <c r="G58" i="15"/>
  <c r="G59" i="15"/>
  <c r="G60" i="15"/>
  <c r="G54" i="15"/>
  <c r="G50" i="15"/>
  <c r="G51" i="15"/>
  <c r="G52" i="15"/>
  <c r="G49" i="15"/>
  <c r="G47" i="15"/>
  <c r="G46" i="15"/>
  <c r="G41" i="15"/>
  <c r="G42" i="15"/>
  <c r="G43" i="15"/>
  <c r="G44" i="15"/>
  <c r="G40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17" i="15"/>
  <c r="G91" i="15" l="1"/>
  <c r="G39" i="15" l="1"/>
  <c r="G119" i="15" l="1"/>
  <c r="G108" i="15" l="1"/>
  <c r="G53" i="15" l="1"/>
  <c r="G95" i="15"/>
  <c r="G48" i="15"/>
  <c r="G61" i="15"/>
  <c r="G110" i="15"/>
  <c r="G72" i="15"/>
  <c r="G99" i="15"/>
  <c r="G45" i="15"/>
  <c r="G66" i="15" l="1"/>
  <c r="G16" i="15" l="1"/>
  <c r="G124" i="15" l="1"/>
  <c r="G126" i="15" s="1"/>
  <c r="G127" i="15" l="1"/>
  <c r="G128" i="15"/>
  <c r="G129" i="15"/>
  <c r="G131" i="15" s="1"/>
  <c r="G130" i="15" l="1"/>
  <c r="G132" i="15" s="1"/>
</calcChain>
</file>

<file path=xl/sharedStrings.xml><?xml version="1.0" encoding="utf-8"?>
<sst xmlns="http://schemas.openxmlformats.org/spreadsheetml/2006/main" count="327" uniqueCount="236">
  <si>
    <t>CONSEJO SUPERIOR DE LA JUDICATURA</t>
  </si>
  <si>
    <t>DIRECCIÓN EJECUTIVA DE ADMINISTRACIÓN JDICIAL</t>
  </si>
  <si>
    <t>UNIDAD DE COMPRAS PUBLICAS</t>
  </si>
  <si>
    <t>FORMATO PROPUESTA ECONOMICA</t>
  </si>
  <si>
    <t>SA-05-2022</t>
  </si>
  <si>
    <t>REALIZAR REPARACIONES LOCATIVAS EN VARIAS SEDES DEL NIVEL CENTRAL EN LA CIUDAD DE BOGOTÁ D.C.</t>
  </si>
  <si>
    <t>PROPONENTE</t>
  </si>
  <si>
    <t>Nombre / Razón social</t>
  </si>
  <si>
    <t>ITEM</t>
  </si>
  <si>
    <t>DESCRIPCIÓN</t>
  </si>
  <si>
    <t>UND</t>
  </si>
  <si>
    <t>CANT.</t>
  </si>
  <si>
    <t>VALOR UNITARIO</t>
  </si>
  <si>
    <t>VR TOTAL</t>
  </si>
  <si>
    <t>ACTIVIDADES PRELIMINARES</t>
  </si>
  <si>
    <t>1.1</t>
  </si>
  <si>
    <t>Cerramiento provisional en polisombra. Incluye puertas y accesorios</t>
  </si>
  <si>
    <t>ML</t>
  </si>
  <si>
    <t>1.2</t>
  </si>
  <si>
    <t>Desmonte de rejas metálicas y/o aluminio (Incluye trasiego y disposición final)</t>
  </si>
  <si>
    <t>M2</t>
  </si>
  <si>
    <t>1.3</t>
  </si>
  <si>
    <t>Desmonte de lámparas. (Incluye trasiego y disposición final)</t>
  </si>
  <si>
    <t>UN</t>
  </si>
  <si>
    <t>1.4</t>
  </si>
  <si>
    <t>Desmonte y retiro de muebles en madera . (Incluye trasiego y disposición final)</t>
  </si>
  <si>
    <t>1.5</t>
  </si>
  <si>
    <t>Desmonte de Cielo Raso. (Incluye trasiego y disposición final)</t>
  </si>
  <si>
    <t>1.6</t>
  </si>
  <si>
    <t>Desmonte de divisiones de Oficina. (Incluye trasiego y disposición final)</t>
  </si>
  <si>
    <t>1.7</t>
  </si>
  <si>
    <t>Retiro impermeabilización manto asfaltico de cubierta. (Incluye equipos, trasiego y disposición final)</t>
  </si>
  <si>
    <t>1.8</t>
  </si>
  <si>
    <t>Demolición de enchapes Piso/Muro. (Incluye trasiego y disposición final)</t>
  </si>
  <si>
    <t>1.9</t>
  </si>
  <si>
    <t>Demolición de adoquin. (Incluye trasiego y disposición final)</t>
  </si>
  <si>
    <t>1.10</t>
  </si>
  <si>
    <t>Demolición de guarda escoba. (Incluye trasiego y disposición final)</t>
  </si>
  <si>
    <t>1.11</t>
  </si>
  <si>
    <t>Desmonte de puerta en madera. (Incluye marcos, cerraduras herrajes, accesorios, trasiego y  disposición final)</t>
  </si>
  <si>
    <t>1.12</t>
  </si>
  <si>
    <t>Demolición de pañetes. (Incluye trasiego y disposición final)</t>
  </si>
  <si>
    <t>1.13</t>
  </si>
  <si>
    <t>Demolición muros en mampostería e=15cm. (Incluye trasiego y disposición final)</t>
  </si>
  <si>
    <t>1.14</t>
  </si>
  <si>
    <t>Desmonte de puntos eléctricos. (Incluye desconexión y desmonte aparato, cableado, trasiego y disposición final)</t>
  </si>
  <si>
    <t>1.15</t>
  </si>
  <si>
    <t>Desmolición de muro en fibrocemento. (Incluye desmontes, retiro estructura, accesorios, acarreo, transporte y disposición final)</t>
  </si>
  <si>
    <t>1.16</t>
  </si>
  <si>
    <t>Desmolición de muro en Drywall. (Incluye desmontes, retiro estructura, accesorios, acarreo, transporte y disposición final)</t>
  </si>
  <si>
    <t>1.17</t>
  </si>
  <si>
    <t>Demolición y retiro mortero placas (Incluye equipos, trasiego y disposición final)</t>
  </si>
  <si>
    <t>1.18</t>
  </si>
  <si>
    <t>Desmonte Cable UTP, normal y regulado. Equivalente a ml de tubería o canaleta. (Incluye trasiego y disposición final)</t>
  </si>
  <si>
    <t>1.19</t>
  </si>
  <si>
    <t>Demolición sardinel / bordillo en concreto existente. (Incluye trasiego y disposición final)</t>
  </si>
  <si>
    <t>M3</t>
  </si>
  <si>
    <t>1.20</t>
  </si>
  <si>
    <t>Demolición de mediacaña en concreto/mortero. (Incluye trasiego y disposición final)</t>
  </si>
  <si>
    <t>1.21</t>
  </si>
  <si>
    <t>Demolición de columnetas y viguetas en concreto reforzado. (Incluye trasiego y disposición final)</t>
  </si>
  <si>
    <t>1.22</t>
  </si>
  <si>
    <t>Traslado de puestos de trabajo . (Incluye desmonte, traslado, reinstalación muebles, equipos, accesorios necesarios)</t>
  </si>
  <si>
    <t>CONCRETOS</t>
  </si>
  <si>
    <t>2.1</t>
  </si>
  <si>
    <t>Concreto de limpieza de 10,5 MPa (1500 psi) e=5cm.</t>
  </si>
  <si>
    <t>2.2</t>
  </si>
  <si>
    <t>Placa contrapiso en concreto h=12 cm - 21MPa (3000 psi). (Incluye equipos, formaleta, fundida, polietileno. No incluye refuerzo)</t>
  </si>
  <si>
    <t>2.3</t>
  </si>
  <si>
    <t>Placa maciza en concreto h= 15 cm - 21MPa (3000 psi). (Incluye equipos, formaleta, fundida, polietileno. No incluye refuerzo)</t>
  </si>
  <si>
    <t>2.4</t>
  </si>
  <si>
    <t>Viga de amarre sobre muros. (Incluye equipos, formaleta, fundida. No incluye refuerzo)</t>
  </si>
  <si>
    <t>2.5</t>
  </si>
  <si>
    <t>Acero de refuerzo 60.000 PSI. (Suministro e intalaación)</t>
  </si>
  <si>
    <t>KG</t>
  </si>
  <si>
    <t>MAMPOSTERÍA</t>
  </si>
  <si>
    <t>3.1</t>
  </si>
  <si>
    <t>Muro en bloque No.4. (Suministro e instalación. Incluye mortero de pega)</t>
  </si>
  <si>
    <t>3.2</t>
  </si>
  <si>
    <t>Dintel en concreto 3000 psi, 15x10 cm. (Incluye fundida, refuerzo)</t>
  </si>
  <si>
    <t>CONSTRUCCIÓN LIVIANA EN SECO</t>
  </si>
  <si>
    <t>4.1</t>
  </si>
  <si>
    <t>Muro en Drywall doble cara, e= 12 cm. (Suministro e instalación. Incluye perfilería,  frescasa, malla, cinta papel, cinta metálica filos)</t>
  </si>
  <si>
    <t>4.2</t>
  </si>
  <si>
    <t>Muro en Drywall doble cara, e= 12 cm,  ancho&lt;50 cm, con aislamiento acústico interior (tipo frescaza) y con acabado en pintura Vinilo tipo 1 a 3 manos. (Suministro e instalación. Incluye perfilería,  frescasa, malla, cinta papel, cinta metálica filos, pintura)</t>
  </si>
  <si>
    <t>4.3</t>
  </si>
  <si>
    <t>Muro en Super Board doble cara, placa S8 de 8 mm, con acabdo en pintura Vinilo tipo 1 a 3 manos. (Suministro e instalación. Incluye perfilería, malla, cinta papel, cinta metálica filos, pintura)</t>
  </si>
  <si>
    <t>4.4</t>
  </si>
  <si>
    <t>Muro en Super Board una cara, placa S8 de 8 mm, con acabdo en pintura Vinilo tipo 1 a 3 manos. (Suministro e instalación. Incluye perfilería, malla, cinta papel, cinta metálica filos, pintura)</t>
  </si>
  <si>
    <t>ALISTADO DE PISOS, PAÑETES</t>
  </si>
  <si>
    <t>5.1</t>
  </si>
  <si>
    <t>Alistado impermeabilizado pisos en mortero 1:4, e= 4cm. (Incluye impermeabilizante integral, fundida, nivelación, pendientado requeridos)</t>
  </si>
  <si>
    <t>5.2</t>
  </si>
  <si>
    <t>Afinado piso en mortero 1:3 e=4 cm.  (Incluye dilataciones, fundida, nivelación, pendientado requeridos)</t>
  </si>
  <si>
    <t>5.3</t>
  </si>
  <si>
    <t>Alistado pisos en Cemento esmaltado. e= 4cm. (Incluye equipos, dilataciones, fundida, nivelación, pendientado requeridos)</t>
  </si>
  <si>
    <t>5.4</t>
  </si>
  <si>
    <t>Media caña en mortero impermeabilizado 1:4. (Incluye impermeabilizante integral)</t>
  </si>
  <si>
    <t>5.5</t>
  </si>
  <si>
    <t>Malla electrosoldada Q-5 o similar. (Suministro e intalación)</t>
  </si>
  <si>
    <t>5.6</t>
  </si>
  <si>
    <t>Pañete impermeabilizado 1:3 muros. (Incluye impermeabilizante integral, filos y dilataciones)</t>
  </si>
  <si>
    <t>5.7</t>
  </si>
  <si>
    <t>Pañete liso muros 1:4 (Incluye filos y dilataciones)</t>
  </si>
  <si>
    <t>CIELO RASOS</t>
  </si>
  <si>
    <t>6.1</t>
  </si>
  <si>
    <t>Cielo raso en Drywall 1/2" junta perdida. (Suministro e instalación. Incluye perfilería, malla, cinta papel)</t>
  </si>
  <si>
    <t>6.2</t>
  </si>
  <si>
    <t>Cielo raso en Drywall RH 1/2" (Resistente a la humedad) junta perdida con acabado pintura Vinilo tipo 2 a 3 manos. (Suministro e instalación. Incluye perfilería, malla, cinta papel, pintura)</t>
  </si>
  <si>
    <t>6.3</t>
  </si>
  <si>
    <t>Cielo raso PVC. (Suministro e instalación. Incluye perfilería, remates y accesorios)</t>
  </si>
  <si>
    <t>6.4</t>
  </si>
  <si>
    <t>Cielo raso en fibra mineral 60x60 cm, tipo Hounter Douglas o similar. (Suministro e instalación. Incluye perfilería, accesorios)</t>
  </si>
  <si>
    <t>ESTUCO Y PINTURA</t>
  </si>
  <si>
    <t>7.1</t>
  </si>
  <si>
    <t>Estuco en muros/techos. (Incluye equipos, filos y dilataciones)</t>
  </si>
  <si>
    <t>7.2</t>
  </si>
  <si>
    <t>Pintura muros Vinilo tipo 1 a 3 manos. (Incluye equipos, resane, filos y dilataciones)</t>
  </si>
  <si>
    <t>7.3</t>
  </si>
  <si>
    <t>Pintura techos Vinilo tipo 2 a 3 manos. (Incluye equipos, resane, filos y dilataciones)</t>
  </si>
  <si>
    <t>7.4</t>
  </si>
  <si>
    <t>Pintura epóxica base agua muros/techos, a 3 manos. (Incluye equipos, filos y dilataciones)</t>
  </si>
  <si>
    <t>7.5</t>
  </si>
  <si>
    <t>Pintura muros/techos con esmalte interior. (Incluye equipos, filos y dilataciones)</t>
  </si>
  <si>
    <t>ENCHAPES Y ACABADOS</t>
  </si>
  <si>
    <t>8.1</t>
  </si>
  <si>
    <t>Piso en ceramica 30x30 cm o similar (Suministro e instalación)</t>
  </si>
  <si>
    <t>8.2</t>
  </si>
  <si>
    <t>Guardaescoba en Cerámica. (Suministro e instalación. Incluye equipos, cortes necesarios)</t>
  </si>
  <si>
    <t>8.3</t>
  </si>
  <si>
    <t>Enchape pared cerámica 30x30 cm o similar. (Suministro e instalación. Incluye win)</t>
  </si>
  <si>
    <t>8.4</t>
  </si>
  <si>
    <t>Piso en porcelanato sellado 60x60 o similar, tráfico comercial. (Suministro e instalación)</t>
  </si>
  <si>
    <t>8.5</t>
  </si>
  <si>
    <t>Guardaescoba en Porcelanato Sellado. (Suministro e instalación. Incluye equipos, cortes necesarios)</t>
  </si>
  <si>
    <t>8.6</t>
  </si>
  <si>
    <t>Piso listón de madera sapán o granadillo 16cm. (Incluye suministro, instalación, lijado, sellado, pulido y lacado)</t>
  </si>
  <si>
    <t>8.7</t>
  </si>
  <si>
    <t>Piso en Tablón Gres Latino liso 20x20. (Suministro e instalación. Incluye mortero de pega)</t>
  </si>
  <si>
    <t>8.8</t>
  </si>
  <si>
    <t>Guardaescoba en Tableta de Gres. (Suministro e instalación)</t>
  </si>
  <si>
    <t>8.9</t>
  </si>
  <si>
    <t>Piso en madera laminada tráfico comercial pesado (T33). (Suministro e instalación. Incluye jumbolón, perfiles, accesorios.)</t>
  </si>
  <si>
    <t>8.10</t>
  </si>
  <si>
    <t>Guardaescoba en madera. (Suministro e instalación)</t>
  </si>
  <si>
    <t>8.11</t>
  </si>
  <si>
    <t>Piso Deck WPC Clip estructurado (Encapsulado) textura acanalada (ancho 16cm, largo 3m, e=2cm) . Color Café, tráfico comercial. (Incluye suministro e instalación, clips, tornillería y accesorios de instalación)</t>
  </si>
  <si>
    <t>8.12</t>
  </si>
  <si>
    <t>Suministro e instalación de estructura en tubería metalica cuadrada de 1-1/2 x 1-1/2 en Cal 16 Base para piso en Deck, incluye anticorrosivo cromato de zinc de alta resistencia</t>
  </si>
  <si>
    <t>8.13</t>
  </si>
  <si>
    <t>Sardinel en concreto 15cm. (Suministro e instalación, incluye acero de refuerzo)</t>
  </si>
  <si>
    <t>8.14</t>
  </si>
  <si>
    <t>Bordillo en concreto 10cm. (Suministro e instalación, incluye acero de refuerzo)</t>
  </si>
  <si>
    <t>8.15</t>
  </si>
  <si>
    <t>Loseta lisa en concreto 40x40 (Suministro e instalación)</t>
  </si>
  <si>
    <t>8.16</t>
  </si>
  <si>
    <t>Cinta  reflectante antideslizante 50mm con banda fluorescente, similar a la existente (Suministro e instalación, incluye sello y accesorios)</t>
  </si>
  <si>
    <t>8.17</t>
  </si>
  <si>
    <t>Pelicula sand blasting. (Suministro e instalación)</t>
  </si>
  <si>
    <t>8.18</t>
  </si>
  <si>
    <t>Cambio vidrio crudo bronce e=6 mm. (Suministro e instalación. Incluye desmonte del existente, sellos y accesorios)</t>
  </si>
  <si>
    <t>CARPINTERIA MADERA</t>
  </si>
  <si>
    <t>9.1</t>
  </si>
  <si>
    <t>Mueble cocina. - Aplica para mueble alto y mueble bajo con mesón en acero inoxidable. Módulos de puertas batientes. (Incluye lavaplatos incorporado y grifería tipo ganso sencilla)</t>
  </si>
  <si>
    <t>9.2</t>
  </si>
  <si>
    <t>Puerta en madera entamborada 0.80 m. (Suministro e instalación. Altura hasta 2.40m. Incluye marco)</t>
  </si>
  <si>
    <t>9.3</t>
  </si>
  <si>
    <t>Puerta en madera entamborada 0.90 m. (Suministro e instalación. Altura hasta 2.40m. Incluye marco)</t>
  </si>
  <si>
    <t>CARPINTERIA METÁLICA</t>
  </si>
  <si>
    <t>10.1</t>
  </si>
  <si>
    <t>Pasamanos acero inoxidable d=2". (Suministro e instalación, incluye herrajes y accesorios)</t>
  </si>
  <si>
    <t>10.3</t>
  </si>
  <si>
    <t>Cerramiento en malla eslabonada en alambre galvanizado cal. 10, ojo 2" con parales, marcos en ángulo y platinas. (Suministro e instalación, incluye perfilería, puerta, pasador, manija, herrajes, accesorios anticorrosivo y acabado en pintura)</t>
  </si>
  <si>
    <t>10.4</t>
  </si>
  <si>
    <t>PANEL MEDIA ALTURA h= 1,30m. Suministro e instalación de panel media altura de 1,30m de altura con espesor de 7cm a 8cm en paneles estructura en aluminio arquitectónico, o en acero cold rolled pintura electroestática, tableros en formica y cristal templado de 6mm con sand-blasting por una cara, según ficha técnica.</t>
  </si>
  <si>
    <t>INSTALACIONES ELÉCTRICAS</t>
  </si>
  <si>
    <t>11.1</t>
  </si>
  <si>
    <t>Salida interruptor sencillo, Tubería EMT 1/2". (Suministro e instalación. Incluye caja, tubería, cable, aparato, accesorios 3m)</t>
  </si>
  <si>
    <t>11.2</t>
  </si>
  <si>
    <t>Salida toma monofasica doble con polo a Tierra. (Suministro e instalación. Incluye caja, tubería, cable, toma, accesorios 3m)</t>
  </si>
  <si>
    <t>11.3</t>
  </si>
  <si>
    <t>Salida Tomacorriente red regulada L5-20R. (Suministro e instalación. Incluye caja, toma, marcación, terminales, accesorios necesarios)</t>
  </si>
  <si>
    <t>11.4</t>
  </si>
  <si>
    <t>Cable eléctrico 3x12 thhn. (Suministro e instalación)</t>
  </si>
  <si>
    <t>11.5</t>
  </si>
  <si>
    <t>Tubería  EMT 3/4". (Suministro e instalación. Incluye accesorios de conexión, soporte, anclaje necesarios)</t>
  </si>
  <si>
    <t>11.6</t>
  </si>
  <si>
    <t>Tubería  EMT 1/2". (Suministro e instalación. Incluye accesorios de conexión, soporte, anclaje necesarios)</t>
  </si>
  <si>
    <t>11.7</t>
  </si>
  <si>
    <t>Caja de paso metálica 15x15 cm. (Suministro e instalación)</t>
  </si>
  <si>
    <t>11.8</t>
  </si>
  <si>
    <t>Salida iluminación, tubería EMT. (Suministro e instalación. Incluye equipos, caja, toma, terminales, tubería, accesorios necesarios 3m)</t>
  </si>
  <si>
    <t>LUMINARIAS</t>
  </si>
  <si>
    <t>12.1</t>
  </si>
  <si>
    <t>Lámpara Panel LED 60x60 cm, 50 W. (Suministro e instalación. Incluye clavija y cable encauchetado necesarios)</t>
  </si>
  <si>
    <t>CABLEADO ESTRUCTURADO</t>
  </si>
  <si>
    <t>13.1</t>
  </si>
  <si>
    <t>Canaleta metálica 12x5 cm. (Suministro e instalación. Incluye anclajes, soportes, accesorios necesarios)</t>
  </si>
  <si>
    <t>13.2</t>
  </si>
  <si>
    <t>Troqueles eléctricos sencillos, con pintura electrostática. (Suministro e instalación)</t>
  </si>
  <si>
    <t>13.3</t>
  </si>
  <si>
    <t>Troquel de 12 cm triple piramidal JAF. (Suministro e instalación)</t>
  </si>
  <si>
    <t>13.4</t>
  </si>
  <si>
    <t>Toma doble RJ 45 completo Cat 6A. (Suministro e instalación. Incluye Jack y Face Plate de 2 puertos)</t>
  </si>
  <si>
    <t>13.5</t>
  </si>
  <si>
    <t>Cable Cat 6A/7, UTP 500Mhz, 10G 4x2x23AWG, color azul. . (Suministro e instalación)</t>
  </si>
  <si>
    <t>13.6</t>
  </si>
  <si>
    <t>Patch cord 10G, MOD8, 5 pies, Cat 6A, Azul. (Suministro e instalación)</t>
  </si>
  <si>
    <t>13.7</t>
  </si>
  <si>
    <t>Patch cord de 10 pies Cat 6A, Gris. (Suministro e instalación)</t>
  </si>
  <si>
    <t>13.8</t>
  </si>
  <si>
    <t>Salida tomas doble Regulada Polo aislado. (Suministro e instalación. Incluye caja, toma, terminales, accesorios necesarios)</t>
  </si>
  <si>
    <t>IMPERMEABILIZACIÓN</t>
  </si>
  <si>
    <t>14.1</t>
  </si>
  <si>
    <t>Impermeabilización Poliurea Pura, 3e=2mm,, color gris (Suministro y aplicación)</t>
  </si>
  <si>
    <t>14.2</t>
  </si>
  <si>
    <t>Impermeabilización de alta resistencia química para piso tanques de combustible y zonas de servicio. (Suministro y aplicación)</t>
  </si>
  <si>
    <t>14.3</t>
  </si>
  <si>
    <t>Flanche en lámina galvanizada cal.22. (Suministro e instalación)</t>
  </si>
  <si>
    <t>14.4</t>
  </si>
  <si>
    <t>Cubierta en policarbonato alveolar e= 8 mm. (Suministro e instalación. Incluye perfiles, remates, accesorios)</t>
  </si>
  <si>
    <t>ASEO Y VARIOS</t>
  </si>
  <si>
    <t>15.1</t>
  </si>
  <si>
    <t>Aseo y limpieza general. (Entrega final de obra. Incluye equipos, insumos)</t>
  </si>
  <si>
    <t>SUBTOTAL</t>
  </si>
  <si>
    <t>Administración</t>
  </si>
  <si>
    <t>Imprevistos</t>
  </si>
  <si>
    <t>Utilidad</t>
  </si>
  <si>
    <t>AIU</t>
  </si>
  <si>
    <t>IVA sobre utilidad</t>
  </si>
  <si>
    <t>TOTAL</t>
  </si>
  <si>
    <t>NOTA 1</t>
  </si>
  <si>
    <t>El CONTRATISTA incluirá en todos y cada uno de los ítems, el valor de los sistemas necesarios durante el desarrollo de la obra, para suministro, instalación, desmonte y retiro de torres de acceso de personal y sistemas de transporte vertical de ingreso y retiro de materiales, equipos e insumos del Piso 1 al 5 y del Piso 5 al 10. No se pagará valor independiente ni adicional por estos conceptos, por lo cual será responsabilidad a cuenta y costo del CONTRATISTA y deberán estar contemplados en los ítems correspondientes.</t>
  </si>
  <si>
    <t>Nit / C.C.</t>
  </si>
  <si>
    <t>Representante Legal</t>
  </si>
  <si>
    <t>C.C.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</si>
</sst>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240A]\ #,##0"/>
    <numFmt numFmtId="165" formatCode="[$$-240A]\ #,##0.00"/>
    <numFmt numFmtId="166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5" fillId="0" borderId="0"/>
    <xf numFmtId="0" fontId="3" fillId="0" borderId="0"/>
  </cellStyleXfs>
  <cellXfs count="92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vertical="center"/>
    </xf>
    <xf numFmtId="164" fontId="3" fillId="0" borderId="3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3" fillId="0" borderId="5" xfId="0" applyNumberFormat="1" applyFont="1" applyBorder="1" applyAlignment="1">
      <alignment vertical="center"/>
    </xf>
    <xf numFmtId="0" fontId="2" fillId="0" borderId="1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164" fontId="2" fillId="2" borderId="31" xfId="0" applyNumberFormat="1" applyFont="1" applyFill="1" applyBorder="1" applyAlignment="1">
      <alignment horizontal="center" vertical="center" wrapText="1"/>
    </xf>
    <xf numFmtId="164" fontId="2" fillId="2" borderId="32" xfId="0" applyNumberFormat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/>
    </xf>
    <xf numFmtId="2" fontId="2" fillId="2" borderId="6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vertical="center"/>
    </xf>
    <xf numFmtId="164" fontId="2" fillId="2" borderId="16" xfId="0" applyNumberFormat="1" applyFont="1" applyFill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/>
    </xf>
    <xf numFmtId="166" fontId="3" fillId="0" borderId="6" xfId="0" applyNumberFormat="1" applyFont="1" applyBorder="1" applyAlignment="1">
      <alignment horizontal="center" vertical="center"/>
    </xf>
    <xf numFmtId="164" fontId="3" fillId="0" borderId="16" xfId="0" applyNumberFormat="1" applyFont="1" applyBorder="1" applyAlignment="1">
      <alignment vertical="center"/>
    </xf>
    <xf numFmtId="0" fontId="3" fillId="0" borderId="20" xfId="0" applyFont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166" fontId="3" fillId="0" borderId="10" xfId="0" applyNumberFormat="1" applyFont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 wrapText="1"/>
    </xf>
    <xf numFmtId="0" fontId="2" fillId="2" borderId="18" xfId="0" applyFont="1" applyFill="1" applyBorder="1" applyAlignment="1">
      <alignment horizontal="center" vertical="center"/>
    </xf>
    <xf numFmtId="164" fontId="2" fillId="2" borderId="18" xfId="0" applyNumberFormat="1" applyFont="1" applyFill="1" applyBorder="1" applyAlignment="1">
      <alignment vertical="center"/>
    </xf>
    <xf numFmtId="164" fontId="2" fillId="2" borderId="19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9" fontId="3" fillId="0" borderId="6" xfId="1" applyFont="1" applyBorder="1" applyAlignment="1" applyProtection="1">
      <alignment horizontal="center" vertical="center"/>
    </xf>
    <xf numFmtId="164" fontId="3" fillId="0" borderId="6" xfId="0" applyNumberFormat="1" applyFont="1" applyBorder="1" applyAlignment="1">
      <alignment vertical="center"/>
    </xf>
    <xf numFmtId="165" fontId="3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9" fontId="2" fillId="0" borderId="6" xfId="1" applyFont="1" applyBorder="1" applyAlignment="1" applyProtection="1">
      <alignment horizontal="center" vertical="center"/>
    </xf>
    <xf numFmtId="164" fontId="2" fillId="0" borderId="6" xfId="0" applyNumberFormat="1" applyFont="1" applyBorder="1" applyAlignment="1">
      <alignment vertical="center"/>
    </xf>
    <xf numFmtId="164" fontId="2" fillId="0" borderId="16" xfId="0" applyNumberFormat="1" applyFont="1" applyBorder="1" applyAlignment="1">
      <alignment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vertical="center" wrapText="1"/>
    </xf>
    <xf numFmtId="0" fontId="3" fillId="0" borderId="34" xfId="0" applyFont="1" applyBorder="1" applyAlignment="1">
      <alignment horizontal="center" vertical="center"/>
    </xf>
    <xf numFmtId="9" fontId="3" fillId="0" borderId="34" xfId="1" applyFont="1" applyBorder="1" applyAlignment="1" applyProtection="1">
      <alignment horizontal="center" vertical="center"/>
    </xf>
    <xf numFmtId="164" fontId="3" fillId="0" borderId="34" xfId="0" applyNumberFormat="1" applyFont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vertical="center"/>
    </xf>
    <xf numFmtId="164" fontId="2" fillId="2" borderId="9" xfId="0" applyNumberFormat="1" applyFont="1" applyFill="1" applyBorder="1" applyAlignment="1">
      <alignment vertical="center"/>
    </xf>
    <xf numFmtId="166" fontId="3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right" vertical="center" wrapText="1"/>
    </xf>
    <xf numFmtId="0" fontId="2" fillId="0" borderId="21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4" xfId="0" applyFont="1" applyBorder="1" applyAlignment="1">
      <alignment horizontal="left" vertical="top"/>
    </xf>
    <xf numFmtId="0" fontId="6" fillId="0" borderId="0" xfId="0" applyFont="1" applyAlignment="1">
      <alignment vertical="center"/>
    </xf>
    <xf numFmtId="0" fontId="2" fillId="0" borderId="23" xfId="0" applyFont="1" applyBorder="1" applyAlignment="1">
      <alignment horizontal="left" vertical="top"/>
    </xf>
    <xf numFmtId="0" fontId="6" fillId="0" borderId="28" xfId="0" applyFont="1" applyBorder="1" applyAlignment="1">
      <alignment vertical="center"/>
    </xf>
    <xf numFmtId="0" fontId="2" fillId="0" borderId="29" xfId="0" applyFont="1" applyBorder="1" applyAlignment="1">
      <alignment horizontal="left" vertical="top"/>
    </xf>
    <xf numFmtId="0" fontId="6" fillId="0" borderId="26" xfId="0" applyFont="1" applyBorder="1" applyAlignment="1">
      <alignment horizontal="left" vertical="center"/>
    </xf>
    <xf numFmtId="0" fontId="6" fillId="0" borderId="26" xfId="0" applyFont="1" applyBorder="1" applyAlignment="1">
      <alignment vertical="center"/>
    </xf>
    <xf numFmtId="0" fontId="6" fillId="0" borderId="27" xfId="0" applyFont="1" applyBorder="1" applyAlignment="1">
      <alignment vertical="center"/>
    </xf>
    <xf numFmtId="0" fontId="3" fillId="0" borderId="0" xfId="0" applyFont="1" applyAlignment="1">
      <alignment horizontal="left" vertical="top" wrapText="1"/>
    </xf>
    <xf numFmtId="165" fontId="4" fillId="3" borderId="6" xfId="0" applyNumberFormat="1" applyFont="1" applyFill="1" applyBorder="1" applyAlignment="1" applyProtection="1">
      <alignment horizontal="righ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" fillId="0" borderId="25" xfId="0" applyFont="1" applyBorder="1" applyAlignment="1">
      <alignment horizontal="left" vertical="top" wrapText="1"/>
    </xf>
    <xf numFmtId="0" fontId="3" fillId="0" borderId="35" xfId="0" applyFont="1" applyBorder="1" applyAlignment="1">
      <alignment horizontal="left" vertical="top" wrapText="1"/>
    </xf>
    <xf numFmtId="0" fontId="6" fillId="3" borderId="26" xfId="0" applyFont="1" applyFill="1" applyBorder="1" applyAlignment="1" applyProtection="1">
      <alignment horizontal="center" vertical="center"/>
      <protection locked="0"/>
    </xf>
    <xf numFmtId="0" fontId="6" fillId="3" borderId="27" xfId="0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2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3" borderId="26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26" xfId="0" applyFont="1" applyFill="1" applyBorder="1" applyAlignment="1" applyProtection="1">
      <alignment horizontal="center" vertical="center"/>
      <protection locked="0"/>
    </xf>
    <xf numFmtId="0" fontId="4" fillId="3" borderId="27" xfId="0" applyFont="1" applyFill="1" applyBorder="1" applyAlignment="1" applyProtection="1">
      <alignment horizontal="center" vertical="center"/>
      <protection locked="0"/>
    </xf>
    <xf numFmtId="0" fontId="2" fillId="3" borderId="11" xfId="0" applyFont="1" applyFill="1" applyBorder="1" applyAlignment="1" applyProtection="1">
      <alignment horizontal="center" vertical="center" wrapText="1"/>
      <protection locked="0"/>
    </xf>
    <xf numFmtId="0" fontId="2" fillId="3" borderId="14" xfId="0" applyFont="1" applyFill="1" applyBorder="1" applyAlignment="1" applyProtection="1">
      <alignment horizontal="center" vertical="center" wrapText="1"/>
      <protection locked="0"/>
    </xf>
    <xf numFmtId="0" fontId="2" fillId="3" borderId="12" xfId="0" applyFont="1" applyFill="1" applyBorder="1" applyAlignment="1" applyProtection="1">
      <alignment horizontal="center" vertical="center" wrapText="1"/>
      <protection locked="0"/>
    </xf>
  </cellXfs>
  <cellStyles count="5">
    <cellStyle name="Normal" xfId="0" builtinId="0"/>
    <cellStyle name="Normal 10 2" xfId="2"/>
    <cellStyle name="Normal 2" xfId="3"/>
    <cellStyle name="Normal 3" xfId="4"/>
    <cellStyle name="Porcentaje" xfId="1" builtinId="5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127000</xdr:colOff>
      <xdr:row>2</xdr:row>
      <xdr:rowOff>173691</xdr:rowOff>
    </xdr:from>
    <xdr:to>
      <xdr:col>2</xdr:col>
      <xdr:colOff>1895643</xdr:colOff>
      <xdr:row>7</xdr:row>
      <xdr:rowOff>134470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D101950A-4E31-4BD2-B9EF-0B50281F4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6088" y="442632"/>
          <a:ext cx="2838805" cy="9020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45"/>
  <sheetViews>
    <sheetView tabSelected="1" topLeftCell="B115" zoomScaleNormal="100" workbookViewId="0">
      <selection activeCell="F123" sqref="F123"/>
    </sheetView>
  </sheetViews>
  <sheetFormatPr baseColWidth="10" defaultColWidth="11.42578125" defaultRowHeight="14.25" x14ac:dyDescent="0.25"/>
  <cols>
    <col min="1" max="1" width="8.28515625" style="1" customWidth="1"/>
    <col min="2" max="2" width="16" style="1" customWidth="1"/>
    <col min="3" max="3" width="68.85546875" style="2" customWidth="1"/>
    <col min="4" max="4" width="10.85546875" style="1" customWidth="1"/>
    <col min="5" max="5" width="10.7109375" style="1" customWidth="1"/>
    <col min="6" max="6" width="20.7109375" style="3" customWidth="1"/>
    <col min="7" max="7" width="25.7109375" style="3" customWidth="1"/>
    <col min="8" max="8" width="3.7109375" style="4" customWidth="1"/>
    <col min="9" max="9" width="20.85546875" style="4" customWidth="1"/>
    <col min="10" max="16384" width="11.42578125" style="4"/>
  </cols>
  <sheetData>
    <row r="1" spans="1:7" ht="15" thickBot="1" x14ac:dyDescent="0.3">
      <c r="G1" s="4"/>
    </row>
    <row r="2" spans="1:7" ht="6" customHeight="1" x14ac:dyDescent="0.25">
      <c r="B2" s="5"/>
      <c r="C2" s="6"/>
      <c r="D2" s="7"/>
      <c r="E2" s="7"/>
      <c r="F2" s="8"/>
      <c r="G2" s="9"/>
    </row>
    <row r="3" spans="1:7" ht="15" x14ac:dyDescent="0.25">
      <c r="B3" s="10"/>
      <c r="D3" s="11" t="s">
        <v>0</v>
      </c>
      <c r="G3" s="12"/>
    </row>
    <row r="4" spans="1:7" ht="15" x14ac:dyDescent="0.25">
      <c r="B4" s="10"/>
      <c r="D4" s="11" t="s">
        <v>1</v>
      </c>
      <c r="G4" s="12"/>
    </row>
    <row r="5" spans="1:7" ht="15" x14ac:dyDescent="0.25">
      <c r="B5" s="10"/>
      <c r="D5" s="11" t="s">
        <v>2</v>
      </c>
      <c r="G5" s="12"/>
    </row>
    <row r="6" spans="1:7" x14ac:dyDescent="0.25">
      <c r="B6" s="10"/>
      <c r="G6" s="12"/>
    </row>
    <row r="7" spans="1:7" ht="15" x14ac:dyDescent="0.25">
      <c r="B7" s="10"/>
      <c r="D7" s="11" t="s">
        <v>3</v>
      </c>
      <c r="G7" s="12"/>
    </row>
    <row r="8" spans="1:7" x14ac:dyDescent="0.25">
      <c r="B8" s="10"/>
      <c r="G8" s="12"/>
    </row>
    <row r="9" spans="1:7" ht="15" x14ac:dyDescent="0.25">
      <c r="B9" s="10"/>
      <c r="D9" s="11" t="s">
        <v>4</v>
      </c>
      <c r="G9" s="12"/>
    </row>
    <row r="10" spans="1:7" x14ac:dyDescent="0.25">
      <c r="B10" s="10"/>
      <c r="G10" s="12"/>
    </row>
    <row r="11" spans="1:7" ht="48.75" customHeight="1" x14ac:dyDescent="0.25">
      <c r="B11" s="79" t="s">
        <v>5</v>
      </c>
      <c r="C11" s="80"/>
      <c r="D11" s="80"/>
      <c r="E11" s="80"/>
      <c r="F11" s="80"/>
      <c r="G11" s="81"/>
    </row>
    <row r="12" spans="1:7" ht="6" customHeight="1" thickBot="1" x14ac:dyDescent="0.3">
      <c r="B12" s="10"/>
      <c r="G12" s="12"/>
    </row>
    <row r="13" spans="1:7" ht="39" customHeight="1" x14ac:dyDescent="0.25">
      <c r="B13" s="13" t="s">
        <v>6</v>
      </c>
      <c r="C13" s="89" t="s">
        <v>7</v>
      </c>
      <c r="D13" s="90"/>
      <c r="E13" s="90"/>
      <c r="F13" s="90"/>
      <c r="G13" s="91"/>
    </row>
    <row r="14" spans="1:7" ht="6" customHeight="1" thickBot="1" x14ac:dyDescent="0.3"/>
    <row r="15" spans="1:7" s="14" customFormat="1" ht="48" customHeight="1" x14ac:dyDescent="0.25">
      <c r="B15" s="15" t="s">
        <v>8</v>
      </c>
      <c r="C15" s="16" t="s">
        <v>9</v>
      </c>
      <c r="D15" s="16" t="s">
        <v>10</v>
      </c>
      <c r="E15" s="16" t="s">
        <v>11</v>
      </c>
      <c r="F15" s="17" t="s">
        <v>12</v>
      </c>
      <c r="G15" s="18" t="s">
        <v>13</v>
      </c>
    </row>
    <row r="16" spans="1:7" ht="15" x14ac:dyDescent="0.25">
      <c r="A16" s="11"/>
      <c r="B16" s="19">
        <v>1</v>
      </c>
      <c r="C16" s="20" t="s">
        <v>14</v>
      </c>
      <c r="D16" s="21"/>
      <c r="E16" s="22"/>
      <c r="F16" s="23"/>
      <c r="G16" s="24">
        <f>SUM(G17:G38)</f>
        <v>0</v>
      </c>
    </row>
    <row r="17" spans="2:7" x14ac:dyDescent="0.25">
      <c r="B17" s="25" t="s">
        <v>15</v>
      </c>
      <c r="C17" s="26" t="s">
        <v>16</v>
      </c>
      <c r="D17" s="27" t="s">
        <v>17</v>
      </c>
      <c r="E17" s="28">
        <v>70</v>
      </c>
      <c r="F17" s="72"/>
      <c r="G17" s="29">
        <f>ROUND(E17*F17,0)</f>
        <v>0</v>
      </c>
    </row>
    <row r="18" spans="2:7" ht="28.5" x14ac:dyDescent="0.25">
      <c r="B18" s="25" t="s">
        <v>18</v>
      </c>
      <c r="C18" s="26" t="s">
        <v>19</v>
      </c>
      <c r="D18" s="27" t="s">
        <v>20</v>
      </c>
      <c r="E18" s="28">
        <v>54</v>
      </c>
      <c r="F18" s="72"/>
      <c r="G18" s="29">
        <f t="shared" ref="G18:G81" si="0">ROUND(E18*F18,0)</f>
        <v>0</v>
      </c>
    </row>
    <row r="19" spans="2:7" x14ac:dyDescent="0.25">
      <c r="B19" s="25" t="s">
        <v>21</v>
      </c>
      <c r="C19" s="26" t="s">
        <v>22</v>
      </c>
      <c r="D19" s="27" t="s">
        <v>23</v>
      </c>
      <c r="E19" s="28">
        <v>14</v>
      </c>
      <c r="F19" s="72"/>
      <c r="G19" s="29">
        <f t="shared" si="0"/>
        <v>0</v>
      </c>
    </row>
    <row r="20" spans="2:7" ht="28.5" x14ac:dyDescent="0.25">
      <c r="B20" s="25" t="s">
        <v>24</v>
      </c>
      <c r="C20" s="26" t="s">
        <v>25</v>
      </c>
      <c r="D20" s="27" t="s">
        <v>17</v>
      </c>
      <c r="E20" s="28">
        <v>80</v>
      </c>
      <c r="F20" s="72"/>
      <c r="G20" s="29">
        <f t="shared" si="0"/>
        <v>0</v>
      </c>
    </row>
    <row r="21" spans="2:7" x14ac:dyDescent="0.25">
      <c r="B21" s="25" t="s">
        <v>26</v>
      </c>
      <c r="C21" s="26" t="s">
        <v>27</v>
      </c>
      <c r="D21" s="27" t="s">
        <v>20</v>
      </c>
      <c r="E21" s="28">
        <v>10</v>
      </c>
      <c r="F21" s="72"/>
      <c r="G21" s="29">
        <f t="shared" si="0"/>
        <v>0</v>
      </c>
    </row>
    <row r="22" spans="2:7" x14ac:dyDescent="0.25">
      <c r="B22" s="25" t="s">
        <v>28</v>
      </c>
      <c r="C22" s="26" t="s">
        <v>29</v>
      </c>
      <c r="D22" s="27" t="s">
        <v>20</v>
      </c>
      <c r="E22" s="28">
        <v>160</v>
      </c>
      <c r="F22" s="72"/>
      <c r="G22" s="29">
        <f t="shared" si="0"/>
        <v>0</v>
      </c>
    </row>
    <row r="23" spans="2:7" ht="28.5" x14ac:dyDescent="0.25">
      <c r="B23" s="25" t="s">
        <v>30</v>
      </c>
      <c r="C23" s="26" t="s">
        <v>31</v>
      </c>
      <c r="D23" s="27" t="s">
        <v>20</v>
      </c>
      <c r="E23" s="28">
        <v>178</v>
      </c>
      <c r="F23" s="72"/>
      <c r="G23" s="29">
        <f t="shared" si="0"/>
        <v>0</v>
      </c>
    </row>
    <row r="24" spans="2:7" ht="28.5" x14ac:dyDescent="0.25">
      <c r="B24" s="25" t="s">
        <v>32</v>
      </c>
      <c r="C24" s="26" t="s">
        <v>33</v>
      </c>
      <c r="D24" s="27" t="s">
        <v>20</v>
      </c>
      <c r="E24" s="28">
        <v>862</v>
      </c>
      <c r="F24" s="72"/>
      <c r="G24" s="29">
        <f t="shared" si="0"/>
        <v>0</v>
      </c>
    </row>
    <row r="25" spans="2:7" x14ac:dyDescent="0.25">
      <c r="B25" s="25" t="s">
        <v>34</v>
      </c>
      <c r="C25" s="26" t="s">
        <v>35</v>
      </c>
      <c r="D25" s="27" t="s">
        <v>20</v>
      </c>
      <c r="E25" s="28">
        <v>150</v>
      </c>
      <c r="F25" s="72"/>
      <c r="G25" s="29">
        <f t="shared" si="0"/>
        <v>0</v>
      </c>
    </row>
    <row r="26" spans="2:7" x14ac:dyDescent="0.25">
      <c r="B26" s="25" t="s">
        <v>36</v>
      </c>
      <c r="C26" s="26" t="s">
        <v>37</v>
      </c>
      <c r="D26" s="27" t="s">
        <v>17</v>
      </c>
      <c r="E26" s="28">
        <v>897</v>
      </c>
      <c r="F26" s="72"/>
      <c r="G26" s="29">
        <f t="shared" si="0"/>
        <v>0</v>
      </c>
    </row>
    <row r="27" spans="2:7" ht="28.5" x14ac:dyDescent="0.25">
      <c r="B27" s="25" t="s">
        <v>38</v>
      </c>
      <c r="C27" s="26" t="s">
        <v>39</v>
      </c>
      <c r="D27" s="27" t="s">
        <v>23</v>
      </c>
      <c r="E27" s="28">
        <v>1</v>
      </c>
      <c r="F27" s="72"/>
      <c r="G27" s="29">
        <f t="shared" si="0"/>
        <v>0</v>
      </c>
    </row>
    <row r="28" spans="2:7" x14ac:dyDescent="0.25">
      <c r="B28" s="25" t="s">
        <v>40</v>
      </c>
      <c r="C28" s="26" t="s">
        <v>41</v>
      </c>
      <c r="D28" s="27" t="s">
        <v>20</v>
      </c>
      <c r="E28" s="28">
        <v>76</v>
      </c>
      <c r="F28" s="72"/>
      <c r="G28" s="29">
        <f t="shared" si="0"/>
        <v>0</v>
      </c>
    </row>
    <row r="29" spans="2:7" ht="28.5" x14ac:dyDescent="0.25">
      <c r="B29" s="25" t="s">
        <v>42</v>
      </c>
      <c r="C29" s="26" t="s">
        <v>43</v>
      </c>
      <c r="D29" s="27" t="s">
        <v>20</v>
      </c>
      <c r="E29" s="28">
        <v>53</v>
      </c>
      <c r="F29" s="72"/>
      <c r="G29" s="29">
        <f t="shared" si="0"/>
        <v>0</v>
      </c>
    </row>
    <row r="30" spans="2:7" ht="28.5" x14ac:dyDescent="0.25">
      <c r="B30" s="25" t="s">
        <v>44</v>
      </c>
      <c r="C30" s="26" t="s">
        <v>45</v>
      </c>
      <c r="D30" s="27" t="s">
        <v>23</v>
      </c>
      <c r="E30" s="28">
        <v>4</v>
      </c>
      <c r="F30" s="72"/>
      <c r="G30" s="29">
        <f t="shared" si="0"/>
        <v>0</v>
      </c>
    </row>
    <row r="31" spans="2:7" ht="28.5" x14ac:dyDescent="0.25">
      <c r="B31" s="25" t="s">
        <v>46</v>
      </c>
      <c r="C31" s="26" t="s">
        <v>47</v>
      </c>
      <c r="D31" s="27" t="s">
        <v>20</v>
      </c>
      <c r="E31" s="28">
        <v>11</v>
      </c>
      <c r="F31" s="72"/>
      <c r="G31" s="29">
        <f t="shared" si="0"/>
        <v>0</v>
      </c>
    </row>
    <row r="32" spans="2:7" ht="28.5" x14ac:dyDescent="0.25">
      <c r="B32" s="25" t="s">
        <v>48</v>
      </c>
      <c r="C32" s="26" t="s">
        <v>49</v>
      </c>
      <c r="D32" s="27" t="s">
        <v>20</v>
      </c>
      <c r="E32" s="28">
        <v>12</v>
      </c>
      <c r="F32" s="72"/>
      <c r="G32" s="29">
        <f t="shared" si="0"/>
        <v>0</v>
      </c>
    </row>
    <row r="33" spans="1:7" ht="28.5" x14ac:dyDescent="0.25">
      <c r="B33" s="25" t="s">
        <v>50</v>
      </c>
      <c r="C33" s="26" t="s">
        <v>51</v>
      </c>
      <c r="D33" s="27" t="s">
        <v>20</v>
      </c>
      <c r="E33" s="28">
        <v>847</v>
      </c>
      <c r="F33" s="72"/>
      <c r="G33" s="29">
        <f t="shared" si="0"/>
        <v>0</v>
      </c>
    </row>
    <row r="34" spans="1:7" ht="28.5" x14ac:dyDescent="0.25">
      <c r="B34" s="25" t="s">
        <v>52</v>
      </c>
      <c r="C34" s="26" t="s">
        <v>53</v>
      </c>
      <c r="D34" s="27" t="s">
        <v>17</v>
      </c>
      <c r="E34" s="28">
        <v>102</v>
      </c>
      <c r="F34" s="72"/>
      <c r="G34" s="29">
        <f t="shared" si="0"/>
        <v>0</v>
      </c>
    </row>
    <row r="35" spans="1:7" ht="28.5" x14ac:dyDescent="0.25">
      <c r="B35" s="25" t="s">
        <v>54</v>
      </c>
      <c r="C35" s="26" t="s">
        <v>55</v>
      </c>
      <c r="D35" s="27" t="s">
        <v>56</v>
      </c>
      <c r="E35" s="28">
        <v>21</v>
      </c>
      <c r="F35" s="72"/>
      <c r="G35" s="29">
        <f t="shared" si="0"/>
        <v>0</v>
      </c>
    </row>
    <row r="36" spans="1:7" ht="28.5" x14ac:dyDescent="0.25">
      <c r="B36" s="25" t="s">
        <v>57</v>
      </c>
      <c r="C36" s="26" t="s">
        <v>58</v>
      </c>
      <c r="D36" s="27" t="s">
        <v>17</v>
      </c>
      <c r="E36" s="28">
        <v>26</v>
      </c>
      <c r="F36" s="72"/>
      <c r="G36" s="29">
        <f t="shared" si="0"/>
        <v>0</v>
      </c>
    </row>
    <row r="37" spans="1:7" ht="28.5" x14ac:dyDescent="0.25">
      <c r="B37" s="25" t="s">
        <v>59</v>
      </c>
      <c r="C37" s="26" t="s">
        <v>60</v>
      </c>
      <c r="D37" s="27" t="s">
        <v>17</v>
      </c>
      <c r="E37" s="28">
        <v>10</v>
      </c>
      <c r="F37" s="72"/>
      <c r="G37" s="29">
        <f t="shared" si="0"/>
        <v>0</v>
      </c>
    </row>
    <row r="38" spans="1:7" ht="28.5" x14ac:dyDescent="0.25">
      <c r="B38" s="25" t="s">
        <v>61</v>
      </c>
      <c r="C38" s="26" t="s">
        <v>62</v>
      </c>
      <c r="D38" s="27" t="s">
        <v>23</v>
      </c>
      <c r="E38" s="28">
        <v>200</v>
      </c>
      <c r="F38" s="72"/>
      <c r="G38" s="29">
        <f t="shared" si="0"/>
        <v>0</v>
      </c>
    </row>
    <row r="39" spans="1:7" ht="15" x14ac:dyDescent="0.25">
      <c r="A39" s="11"/>
      <c r="B39" s="19">
        <v>2</v>
      </c>
      <c r="C39" s="20" t="s">
        <v>63</v>
      </c>
      <c r="D39" s="21"/>
      <c r="E39" s="22"/>
      <c r="F39" s="23"/>
      <c r="G39" s="24">
        <f>SUM(G40:G44)</f>
        <v>0</v>
      </c>
    </row>
    <row r="40" spans="1:7" x14ac:dyDescent="0.25">
      <c r="B40" s="25" t="s">
        <v>64</v>
      </c>
      <c r="C40" s="26" t="s">
        <v>65</v>
      </c>
      <c r="D40" s="27" t="s">
        <v>20</v>
      </c>
      <c r="E40" s="28">
        <v>10</v>
      </c>
      <c r="F40" s="72"/>
      <c r="G40" s="29">
        <f t="shared" si="0"/>
        <v>0</v>
      </c>
    </row>
    <row r="41" spans="1:7" ht="28.5" x14ac:dyDescent="0.25">
      <c r="B41" s="25" t="s">
        <v>66</v>
      </c>
      <c r="C41" s="26" t="s">
        <v>67</v>
      </c>
      <c r="D41" s="27" t="s">
        <v>20</v>
      </c>
      <c r="E41" s="28">
        <v>30</v>
      </c>
      <c r="F41" s="72"/>
      <c r="G41" s="29">
        <f t="shared" si="0"/>
        <v>0</v>
      </c>
    </row>
    <row r="42" spans="1:7" ht="28.5" x14ac:dyDescent="0.25">
      <c r="B42" s="25" t="s">
        <v>68</v>
      </c>
      <c r="C42" s="26" t="s">
        <v>69</v>
      </c>
      <c r="D42" s="27" t="s">
        <v>20</v>
      </c>
      <c r="E42" s="28">
        <v>30</v>
      </c>
      <c r="F42" s="72"/>
      <c r="G42" s="29">
        <f t="shared" si="0"/>
        <v>0</v>
      </c>
    </row>
    <row r="43" spans="1:7" ht="28.5" x14ac:dyDescent="0.25">
      <c r="B43" s="25" t="s">
        <v>70</v>
      </c>
      <c r="C43" s="26" t="s">
        <v>71</v>
      </c>
      <c r="D43" s="27" t="s">
        <v>56</v>
      </c>
      <c r="E43" s="28">
        <v>2</v>
      </c>
      <c r="F43" s="72"/>
      <c r="G43" s="29">
        <f t="shared" si="0"/>
        <v>0</v>
      </c>
    </row>
    <row r="44" spans="1:7" x14ac:dyDescent="0.25">
      <c r="B44" s="25" t="s">
        <v>72</v>
      </c>
      <c r="C44" s="26" t="s">
        <v>73</v>
      </c>
      <c r="D44" s="27" t="s">
        <v>74</v>
      </c>
      <c r="E44" s="28">
        <v>632.4</v>
      </c>
      <c r="F44" s="72"/>
      <c r="G44" s="29">
        <f t="shared" si="0"/>
        <v>0</v>
      </c>
    </row>
    <row r="45" spans="1:7" ht="15" x14ac:dyDescent="0.25">
      <c r="A45" s="11"/>
      <c r="B45" s="19">
        <v>3</v>
      </c>
      <c r="C45" s="20" t="s">
        <v>75</v>
      </c>
      <c r="D45" s="21"/>
      <c r="E45" s="22"/>
      <c r="F45" s="23"/>
      <c r="G45" s="24">
        <f>SUM(G46:G47)</f>
        <v>0</v>
      </c>
    </row>
    <row r="46" spans="1:7" ht="28.5" x14ac:dyDescent="0.25">
      <c r="B46" s="25" t="s">
        <v>76</v>
      </c>
      <c r="C46" s="26" t="s">
        <v>77</v>
      </c>
      <c r="D46" s="27" t="s">
        <v>20</v>
      </c>
      <c r="E46" s="28">
        <v>95</v>
      </c>
      <c r="F46" s="72"/>
      <c r="G46" s="29">
        <f t="shared" si="0"/>
        <v>0</v>
      </c>
    </row>
    <row r="47" spans="1:7" x14ac:dyDescent="0.25">
      <c r="B47" s="25" t="s">
        <v>78</v>
      </c>
      <c r="C47" s="26" t="s">
        <v>79</v>
      </c>
      <c r="D47" s="27" t="s">
        <v>17</v>
      </c>
      <c r="E47" s="28">
        <v>5</v>
      </c>
      <c r="F47" s="72"/>
      <c r="G47" s="29">
        <f t="shared" si="0"/>
        <v>0</v>
      </c>
    </row>
    <row r="48" spans="1:7" ht="15" x14ac:dyDescent="0.25">
      <c r="A48" s="11"/>
      <c r="B48" s="19">
        <v>4</v>
      </c>
      <c r="C48" s="20" t="s">
        <v>80</v>
      </c>
      <c r="D48" s="21"/>
      <c r="E48" s="22"/>
      <c r="F48" s="23"/>
      <c r="G48" s="24">
        <f>SUM(G49:G52)</f>
        <v>0</v>
      </c>
    </row>
    <row r="49" spans="1:7" ht="28.5" x14ac:dyDescent="0.25">
      <c r="B49" s="25" t="s">
        <v>81</v>
      </c>
      <c r="C49" s="26" t="s">
        <v>82</v>
      </c>
      <c r="D49" s="27" t="s">
        <v>20</v>
      </c>
      <c r="E49" s="28">
        <v>24.4</v>
      </c>
      <c r="F49" s="72"/>
      <c r="G49" s="29">
        <f t="shared" si="0"/>
        <v>0</v>
      </c>
    </row>
    <row r="50" spans="1:7" ht="57" x14ac:dyDescent="0.25">
      <c r="B50" s="25" t="s">
        <v>83</v>
      </c>
      <c r="C50" s="26" t="s">
        <v>84</v>
      </c>
      <c r="D50" s="27" t="s">
        <v>17</v>
      </c>
      <c r="E50" s="28">
        <v>32</v>
      </c>
      <c r="F50" s="72"/>
      <c r="G50" s="29">
        <f t="shared" si="0"/>
        <v>0</v>
      </c>
    </row>
    <row r="51" spans="1:7" ht="42.75" x14ac:dyDescent="0.25">
      <c r="B51" s="25" t="s">
        <v>85</v>
      </c>
      <c r="C51" s="26" t="s">
        <v>86</v>
      </c>
      <c r="D51" s="27" t="s">
        <v>20</v>
      </c>
      <c r="E51" s="28">
        <v>93</v>
      </c>
      <c r="F51" s="72"/>
      <c r="G51" s="29">
        <f t="shared" si="0"/>
        <v>0</v>
      </c>
    </row>
    <row r="52" spans="1:7" ht="42.75" x14ac:dyDescent="0.25">
      <c r="B52" s="25" t="s">
        <v>87</v>
      </c>
      <c r="C52" s="26" t="s">
        <v>88</v>
      </c>
      <c r="D52" s="27" t="s">
        <v>17</v>
      </c>
      <c r="E52" s="28">
        <v>54</v>
      </c>
      <c r="F52" s="72"/>
      <c r="G52" s="29">
        <f t="shared" si="0"/>
        <v>0</v>
      </c>
    </row>
    <row r="53" spans="1:7" ht="15" x14ac:dyDescent="0.25">
      <c r="A53" s="11"/>
      <c r="B53" s="19">
        <v>5</v>
      </c>
      <c r="C53" s="20" t="s">
        <v>89</v>
      </c>
      <c r="D53" s="21"/>
      <c r="E53" s="22"/>
      <c r="F53" s="23"/>
      <c r="G53" s="24">
        <f>SUM(G54:G60)</f>
        <v>0</v>
      </c>
    </row>
    <row r="54" spans="1:7" ht="28.5" x14ac:dyDescent="0.25">
      <c r="B54" s="25" t="s">
        <v>90</v>
      </c>
      <c r="C54" s="26" t="s">
        <v>91</v>
      </c>
      <c r="D54" s="27" t="s">
        <v>20</v>
      </c>
      <c r="E54" s="28">
        <v>323</v>
      </c>
      <c r="F54" s="72"/>
      <c r="G54" s="29">
        <f t="shared" si="0"/>
        <v>0</v>
      </c>
    </row>
    <row r="55" spans="1:7" ht="28.5" x14ac:dyDescent="0.25">
      <c r="B55" s="25" t="s">
        <v>92</v>
      </c>
      <c r="C55" s="26" t="s">
        <v>93</v>
      </c>
      <c r="D55" s="27" t="s">
        <v>20</v>
      </c>
      <c r="E55" s="28">
        <v>717</v>
      </c>
      <c r="F55" s="72"/>
      <c r="G55" s="29">
        <f t="shared" si="0"/>
        <v>0</v>
      </c>
    </row>
    <row r="56" spans="1:7" ht="28.5" x14ac:dyDescent="0.25">
      <c r="B56" s="25" t="s">
        <v>94</v>
      </c>
      <c r="C56" s="26" t="s">
        <v>95</v>
      </c>
      <c r="D56" s="27" t="s">
        <v>20</v>
      </c>
      <c r="E56" s="28">
        <v>160</v>
      </c>
      <c r="F56" s="72"/>
      <c r="G56" s="29">
        <f t="shared" si="0"/>
        <v>0</v>
      </c>
    </row>
    <row r="57" spans="1:7" ht="28.5" x14ac:dyDescent="0.25">
      <c r="B57" s="25" t="s">
        <v>96</v>
      </c>
      <c r="C57" s="26" t="s">
        <v>97</v>
      </c>
      <c r="D57" s="27" t="s">
        <v>17</v>
      </c>
      <c r="E57" s="28">
        <v>214</v>
      </c>
      <c r="F57" s="72"/>
      <c r="G57" s="29">
        <f t="shared" si="0"/>
        <v>0</v>
      </c>
    </row>
    <row r="58" spans="1:7" x14ac:dyDescent="0.25">
      <c r="B58" s="25" t="s">
        <v>98</v>
      </c>
      <c r="C58" s="26" t="s">
        <v>99</v>
      </c>
      <c r="D58" s="27" t="s">
        <v>74</v>
      </c>
      <c r="E58" s="28">
        <v>1858</v>
      </c>
      <c r="F58" s="72"/>
      <c r="G58" s="29">
        <f t="shared" si="0"/>
        <v>0</v>
      </c>
    </row>
    <row r="59" spans="1:7" ht="28.5" x14ac:dyDescent="0.25">
      <c r="B59" s="25" t="s">
        <v>100</v>
      </c>
      <c r="C59" s="26" t="s">
        <v>101</v>
      </c>
      <c r="D59" s="27" t="s">
        <v>20</v>
      </c>
      <c r="E59" s="28">
        <v>100</v>
      </c>
      <c r="F59" s="72"/>
      <c r="G59" s="29">
        <f t="shared" si="0"/>
        <v>0</v>
      </c>
    </row>
    <row r="60" spans="1:7" x14ac:dyDescent="0.25">
      <c r="B60" s="25" t="s">
        <v>102</v>
      </c>
      <c r="C60" s="26" t="s">
        <v>103</v>
      </c>
      <c r="D60" s="27" t="s">
        <v>20</v>
      </c>
      <c r="E60" s="28">
        <v>298</v>
      </c>
      <c r="F60" s="72"/>
      <c r="G60" s="29">
        <f t="shared" si="0"/>
        <v>0</v>
      </c>
    </row>
    <row r="61" spans="1:7" ht="15" x14ac:dyDescent="0.25">
      <c r="A61" s="11"/>
      <c r="B61" s="19">
        <v>6</v>
      </c>
      <c r="C61" s="20" t="s">
        <v>104</v>
      </c>
      <c r="D61" s="21"/>
      <c r="E61" s="22"/>
      <c r="F61" s="23"/>
      <c r="G61" s="24">
        <f>SUM(G62:G65)</f>
        <v>0</v>
      </c>
    </row>
    <row r="62" spans="1:7" ht="28.5" x14ac:dyDescent="0.25">
      <c r="B62" s="25" t="s">
        <v>105</v>
      </c>
      <c r="C62" s="26" t="s">
        <v>106</v>
      </c>
      <c r="D62" s="27" t="s">
        <v>20</v>
      </c>
      <c r="E62" s="28">
        <v>60</v>
      </c>
      <c r="F62" s="72"/>
      <c r="G62" s="29">
        <f t="shared" si="0"/>
        <v>0</v>
      </c>
    </row>
    <row r="63" spans="1:7" ht="42.75" x14ac:dyDescent="0.25">
      <c r="B63" s="25" t="s">
        <v>107</v>
      </c>
      <c r="C63" s="26" t="s">
        <v>108</v>
      </c>
      <c r="D63" s="27" t="s">
        <v>20</v>
      </c>
      <c r="E63" s="28">
        <v>20</v>
      </c>
      <c r="F63" s="72"/>
      <c r="G63" s="29">
        <f t="shared" si="0"/>
        <v>0</v>
      </c>
    </row>
    <row r="64" spans="1:7" ht="28.5" x14ac:dyDescent="0.25">
      <c r="B64" s="25" t="s">
        <v>109</v>
      </c>
      <c r="C64" s="26" t="s">
        <v>110</v>
      </c>
      <c r="D64" s="27" t="s">
        <v>20</v>
      </c>
      <c r="E64" s="28">
        <v>203</v>
      </c>
      <c r="F64" s="72"/>
      <c r="G64" s="29">
        <f t="shared" si="0"/>
        <v>0</v>
      </c>
    </row>
    <row r="65" spans="1:7" ht="28.5" x14ac:dyDescent="0.25">
      <c r="B65" s="25" t="s">
        <v>111</v>
      </c>
      <c r="C65" s="26" t="s">
        <v>112</v>
      </c>
      <c r="D65" s="27" t="s">
        <v>20</v>
      </c>
      <c r="E65" s="28">
        <v>263</v>
      </c>
      <c r="F65" s="72"/>
      <c r="G65" s="29">
        <f t="shared" si="0"/>
        <v>0</v>
      </c>
    </row>
    <row r="66" spans="1:7" ht="15" x14ac:dyDescent="0.25">
      <c r="A66" s="11"/>
      <c r="B66" s="19">
        <v>7</v>
      </c>
      <c r="C66" s="20" t="s">
        <v>113</v>
      </c>
      <c r="D66" s="21"/>
      <c r="E66" s="22"/>
      <c r="F66" s="23"/>
      <c r="G66" s="24">
        <f>SUM(G67:G71)</f>
        <v>0</v>
      </c>
    </row>
    <row r="67" spans="1:7" x14ac:dyDescent="0.25">
      <c r="B67" s="25" t="s">
        <v>114</v>
      </c>
      <c r="C67" s="26" t="s">
        <v>115</v>
      </c>
      <c r="D67" s="27" t="s">
        <v>20</v>
      </c>
      <c r="E67" s="28">
        <v>250</v>
      </c>
      <c r="F67" s="72"/>
      <c r="G67" s="29">
        <f t="shared" si="0"/>
        <v>0</v>
      </c>
    </row>
    <row r="68" spans="1:7" ht="28.5" x14ac:dyDescent="0.25">
      <c r="B68" s="25" t="s">
        <v>116</v>
      </c>
      <c r="C68" s="26" t="s">
        <v>117</v>
      </c>
      <c r="D68" s="27" t="s">
        <v>20</v>
      </c>
      <c r="E68" s="28">
        <v>3332</v>
      </c>
      <c r="F68" s="72"/>
      <c r="G68" s="29">
        <f t="shared" si="0"/>
        <v>0</v>
      </c>
    </row>
    <row r="69" spans="1:7" ht="28.5" x14ac:dyDescent="0.25">
      <c r="B69" s="25" t="s">
        <v>118</v>
      </c>
      <c r="C69" s="26" t="s">
        <v>119</v>
      </c>
      <c r="D69" s="27" t="s">
        <v>20</v>
      </c>
      <c r="E69" s="28">
        <v>1695</v>
      </c>
      <c r="F69" s="72"/>
      <c r="G69" s="29">
        <f t="shared" si="0"/>
        <v>0</v>
      </c>
    </row>
    <row r="70" spans="1:7" ht="28.5" x14ac:dyDescent="0.25">
      <c r="B70" s="25" t="s">
        <v>120</v>
      </c>
      <c r="C70" s="26" t="s">
        <v>121</v>
      </c>
      <c r="D70" s="27" t="s">
        <v>20</v>
      </c>
      <c r="E70" s="28">
        <v>396</v>
      </c>
      <c r="F70" s="72"/>
      <c r="G70" s="29">
        <f t="shared" si="0"/>
        <v>0</v>
      </c>
    </row>
    <row r="71" spans="1:7" ht="28.5" x14ac:dyDescent="0.25">
      <c r="B71" s="25" t="s">
        <v>122</v>
      </c>
      <c r="C71" s="26" t="s">
        <v>123</v>
      </c>
      <c r="D71" s="27" t="s">
        <v>20</v>
      </c>
      <c r="E71" s="28">
        <v>305</v>
      </c>
      <c r="F71" s="72"/>
      <c r="G71" s="29">
        <f t="shared" si="0"/>
        <v>0</v>
      </c>
    </row>
    <row r="72" spans="1:7" ht="15" x14ac:dyDescent="0.25">
      <c r="A72" s="11"/>
      <c r="B72" s="19">
        <v>8</v>
      </c>
      <c r="C72" s="20" t="s">
        <v>124</v>
      </c>
      <c r="D72" s="21"/>
      <c r="E72" s="22"/>
      <c r="F72" s="23"/>
      <c r="G72" s="24">
        <f>SUM(G73:G90)</f>
        <v>0</v>
      </c>
    </row>
    <row r="73" spans="1:7" x14ac:dyDescent="0.25">
      <c r="B73" s="25" t="s">
        <v>125</v>
      </c>
      <c r="C73" s="26" t="s">
        <v>126</v>
      </c>
      <c r="D73" s="27" t="s">
        <v>20</v>
      </c>
      <c r="E73" s="28">
        <v>647</v>
      </c>
      <c r="F73" s="72"/>
      <c r="G73" s="29">
        <f t="shared" si="0"/>
        <v>0</v>
      </c>
    </row>
    <row r="74" spans="1:7" ht="28.5" x14ac:dyDescent="0.25">
      <c r="B74" s="25" t="s">
        <v>127</v>
      </c>
      <c r="C74" s="26" t="s">
        <v>128</v>
      </c>
      <c r="D74" s="27" t="s">
        <v>17</v>
      </c>
      <c r="E74" s="28">
        <v>233</v>
      </c>
      <c r="F74" s="72"/>
      <c r="G74" s="29">
        <f t="shared" si="0"/>
        <v>0</v>
      </c>
    </row>
    <row r="75" spans="1:7" ht="28.5" x14ac:dyDescent="0.25">
      <c r="B75" s="25" t="s">
        <v>129</v>
      </c>
      <c r="C75" s="26" t="s">
        <v>130</v>
      </c>
      <c r="D75" s="27" t="s">
        <v>20</v>
      </c>
      <c r="E75" s="28">
        <v>188</v>
      </c>
      <c r="F75" s="72"/>
      <c r="G75" s="29">
        <f t="shared" si="0"/>
        <v>0</v>
      </c>
    </row>
    <row r="76" spans="1:7" ht="28.5" x14ac:dyDescent="0.25">
      <c r="B76" s="25" t="s">
        <v>131</v>
      </c>
      <c r="C76" s="26" t="s">
        <v>132</v>
      </c>
      <c r="D76" s="27" t="s">
        <v>20</v>
      </c>
      <c r="E76" s="28">
        <v>87</v>
      </c>
      <c r="F76" s="72"/>
      <c r="G76" s="29">
        <f t="shared" si="0"/>
        <v>0</v>
      </c>
    </row>
    <row r="77" spans="1:7" ht="28.5" x14ac:dyDescent="0.25">
      <c r="B77" s="25" t="s">
        <v>133</v>
      </c>
      <c r="C77" s="26" t="s">
        <v>134</v>
      </c>
      <c r="D77" s="27" t="s">
        <v>17</v>
      </c>
      <c r="E77" s="28">
        <v>90</v>
      </c>
      <c r="F77" s="72"/>
      <c r="G77" s="29">
        <f t="shared" si="0"/>
        <v>0</v>
      </c>
    </row>
    <row r="78" spans="1:7" ht="28.5" x14ac:dyDescent="0.25">
      <c r="B78" s="25" t="s">
        <v>135</v>
      </c>
      <c r="C78" s="26" t="s">
        <v>136</v>
      </c>
      <c r="D78" s="27" t="s">
        <v>20</v>
      </c>
      <c r="E78" s="28">
        <v>50</v>
      </c>
      <c r="F78" s="72"/>
      <c r="G78" s="29">
        <f t="shared" si="0"/>
        <v>0</v>
      </c>
    </row>
    <row r="79" spans="1:7" ht="28.5" x14ac:dyDescent="0.25">
      <c r="B79" s="25" t="s">
        <v>137</v>
      </c>
      <c r="C79" s="26" t="s">
        <v>138</v>
      </c>
      <c r="D79" s="27" t="s">
        <v>20</v>
      </c>
      <c r="E79" s="28">
        <v>30</v>
      </c>
      <c r="F79" s="72"/>
      <c r="G79" s="29">
        <f t="shared" si="0"/>
        <v>0</v>
      </c>
    </row>
    <row r="80" spans="1:7" x14ac:dyDescent="0.25">
      <c r="B80" s="25" t="s">
        <v>139</v>
      </c>
      <c r="C80" s="26" t="s">
        <v>140</v>
      </c>
      <c r="D80" s="27" t="s">
        <v>17</v>
      </c>
      <c r="E80" s="28">
        <v>28</v>
      </c>
      <c r="F80" s="72"/>
      <c r="G80" s="29">
        <f t="shared" si="0"/>
        <v>0</v>
      </c>
    </row>
    <row r="81" spans="1:7" ht="28.5" x14ac:dyDescent="0.25">
      <c r="B81" s="25" t="s">
        <v>141</v>
      </c>
      <c r="C81" s="26" t="s">
        <v>142</v>
      </c>
      <c r="D81" s="27" t="s">
        <v>20</v>
      </c>
      <c r="E81" s="28">
        <v>1515</v>
      </c>
      <c r="F81" s="72"/>
      <c r="G81" s="29">
        <f t="shared" si="0"/>
        <v>0</v>
      </c>
    </row>
    <row r="82" spans="1:7" x14ac:dyDescent="0.25">
      <c r="B82" s="25" t="s">
        <v>143</v>
      </c>
      <c r="C82" s="26" t="s">
        <v>144</v>
      </c>
      <c r="D82" s="27" t="s">
        <v>17</v>
      </c>
      <c r="E82" s="28">
        <v>102</v>
      </c>
      <c r="F82" s="72"/>
      <c r="G82" s="29">
        <f t="shared" ref="G82:G125" si="1">ROUND(E82*F82,0)</f>
        <v>0</v>
      </c>
    </row>
    <row r="83" spans="1:7" ht="57" x14ac:dyDescent="0.25">
      <c r="B83" s="25" t="s">
        <v>145</v>
      </c>
      <c r="C83" s="26" t="s">
        <v>146</v>
      </c>
      <c r="D83" s="27" t="s">
        <v>20</v>
      </c>
      <c r="E83" s="28">
        <v>30</v>
      </c>
      <c r="F83" s="72"/>
      <c r="G83" s="29">
        <f t="shared" si="1"/>
        <v>0</v>
      </c>
    </row>
    <row r="84" spans="1:7" ht="42.75" x14ac:dyDescent="0.25">
      <c r="B84" s="25" t="s">
        <v>147</v>
      </c>
      <c r="C84" s="26" t="s">
        <v>148</v>
      </c>
      <c r="D84" s="27" t="s">
        <v>20</v>
      </c>
      <c r="E84" s="28">
        <v>30</v>
      </c>
      <c r="F84" s="72"/>
      <c r="G84" s="29">
        <f t="shared" si="1"/>
        <v>0</v>
      </c>
    </row>
    <row r="85" spans="1:7" ht="28.5" x14ac:dyDescent="0.25">
      <c r="B85" s="25" t="s">
        <v>149</v>
      </c>
      <c r="C85" s="26" t="s">
        <v>150</v>
      </c>
      <c r="D85" s="27" t="s">
        <v>17</v>
      </c>
      <c r="E85" s="28">
        <v>20</v>
      </c>
      <c r="F85" s="72"/>
      <c r="G85" s="29">
        <f t="shared" si="1"/>
        <v>0</v>
      </c>
    </row>
    <row r="86" spans="1:7" ht="28.5" x14ac:dyDescent="0.25">
      <c r="B86" s="25" t="s">
        <v>151</v>
      </c>
      <c r="C86" s="26" t="s">
        <v>152</v>
      </c>
      <c r="D86" s="27" t="s">
        <v>17</v>
      </c>
      <c r="E86" s="28">
        <v>20</v>
      </c>
      <c r="F86" s="72"/>
      <c r="G86" s="29">
        <f t="shared" si="1"/>
        <v>0</v>
      </c>
    </row>
    <row r="87" spans="1:7" x14ac:dyDescent="0.25">
      <c r="B87" s="25" t="s">
        <v>153</v>
      </c>
      <c r="C87" s="26" t="s">
        <v>154</v>
      </c>
      <c r="D87" s="27" t="s">
        <v>20</v>
      </c>
      <c r="E87" s="28">
        <v>190</v>
      </c>
      <c r="F87" s="72"/>
      <c r="G87" s="29">
        <f t="shared" si="1"/>
        <v>0</v>
      </c>
    </row>
    <row r="88" spans="1:7" ht="28.5" x14ac:dyDescent="0.25">
      <c r="B88" s="25" t="s">
        <v>155</v>
      </c>
      <c r="C88" s="26" t="s">
        <v>156</v>
      </c>
      <c r="D88" s="27" t="s">
        <v>17</v>
      </c>
      <c r="E88" s="28">
        <v>96</v>
      </c>
      <c r="F88" s="72"/>
      <c r="G88" s="29">
        <f t="shared" si="1"/>
        <v>0</v>
      </c>
    </row>
    <row r="89" spans="1:7" x14ac:dyDescent="0.25">
      <c r="B89" s="25" t="s">
        <v>157</v>
      </c>
      <c r="C89" s="26" t="s">
        <v>158</v>
      </c>
      <c r="D89" s="27" t="s">
        <v>20</v>
      </c>
      <c r="E89" s="28">
        <v>55</v>
      </c>
      <c r="F89" s="72"/>
      <c r="G89" s="29">
        <f t="shared" si="1"/>
        <v>0</v>
      </c>
    </row>
    <row r="90" spans="1:7" ht="28.5" x14ac:dyDescent="0.25">
      <c r="B90" s="25" t="s">
        <v>159</v>
      </c>
      <c r="C90" s="26" t="s">
        <v>160</v>
      </c>
      <c r="D90" s="27" t="s">
        <v>20</v>
      </c>
      <c r="E90" s="28">
        <v>31</v>
      </c>
      <c r="F90" s="72"/>
      <c r="G90" s="29">
        <f t="shared" si="1"/>
        <v>0</v>
      </c>
    </row>
    <row r="91" spans="1:7" ht="15" x14ac:dyDescent="0.25">
      <c r="A91" s="11"/>
      <c r="B91" s="19">
        <v>9</v>
      </c>
      <c r="C91" s="20" t="s">
        <v>161</v>
      </c>
      <c r="D91" s="21"/>
      <c r="E91" s="22"/>
      <c r="F91" s="23"/>
      <c r="G91" s="24">
        <f>SUM(G92:G94)</f>
        <v>0</v>
      </c>
    </row>
    <row r="92" spans="1:7" ht="42.75" x14ac:dyDescent="0.25">
      <c r="B92" s="25" t="s">
        <v>162</v>
      </c>
      <c r="C92" s="26" t="s">
        <v>163</v>
      </c>
      <c r="D92" s="27" t="s">
        <v>17</v>
      </c>
      <c r="E92" s="28">
        <v>36</v>
      </c>
      <c r="F92" s="72"/>
      <c r="G92" s="29">
        <f t="shared" si="1"/>
        <v>0</v>
      </c>
    </row>
    <row r="93" spans="1:7" ht="28.5" x14ac:dyDescent="0.25">
      <c r="B93" s="25" t="s">
        <v>164</v>
      </c>
      <c r="C93" s="26" t="s">
        <v>165</v>
      </c>
      <c r="D93" s="27" t="s">
        <v>23</v>
      </c>
      <c r="E93" s="28">
        <v>4</v>
      </c>
      <c r="F93" s="72"/>
      <c r="G93" s="29">
        <f t="shared" si="1"/>
        <v>0</v>
      </c>
    </row>
    <row r="94" spans="1:7" ht="28.5" x14ac:dyDescent="0.25">
      <c r="B94" s="25" t="s">
        <v>166</v>
      </c>
      <c r="C94" s="26" t="s">
        <v>167</v>
      </c>
      <c r="D94" s="27" t="s">
        <v>23</v>
      </c>
      <c r="E94" s="28">
        <v>3</v>
      </c>
      <c r="F94" s="72"/>
      <c r="G94" s="29">
        <f t="shared" si="1"/>
        <v>0</v>
      </c>
    </row>
    <row r="95" spans="1:7" ht="15" x14ac:dyDescent="0.25">
      <c r="A95" s="11"/>
      <c r="B95" s="19">
        <v>10</v>
      </c>
      <c r="C95" s="20" t="s">
        <v>168</v>
      </c>
      <c r="D95" s="21"/>
      <c r="E95" s="22"/>
      <c r="F95" s="23"/>
      <c r="G95" s="24">
        <f>SUM(G96:G98)</f>
        <v>0</v>
      </c>
    </row>
    <row r="96" spans="1:7" ht="28.5" x14ac:dyDescent="0.25">
      <c r="B96" s="25" t="s">
        <v>169</v>
      </c>
      <c r="C96" s="26" t="s">
        <v>170</v>
      </c>
      <c r="D96" s="27" t="s">
        <v>17</v>
      </c>
      <c r="E96" s="28">
        <v>57</v>
      </c>
      <c r="F96" s="72"/>
      <c r="G96" s="29">
        <f t="shared" si="1"/>
        <v>0</v>
      </c>
    </row>
    <row r="97" spans="1:7" ht="57" x14ac:dyDescent="0.25">
      <c r="B97" s="25" t="s">
        <v>171</v>
      </c>
      <c r="C97" s="26" t="s">
        <v>172</v>
      </c>
      <c r="D97" s="27" t="s">
        <v>20</v>
      </c>
      <c r="E97" s="28">
        <v>235</v>
      </c>
      <c r="F97" s="72"/>
      <c r="G97" s="29">
        <f t="shared" si="1"/>
        <v>0</v>
      </c>
    </row>
    <row r="98" spans="1:7" ht="71.25" x14ac:dyDescent="0.25">
      <c r="B98" s="25" t="s">
        <v>173</v>
      </c>
      <c r="C98" s="26" t="s">
        <v>174</v>
      </c>
      <c r="D98" s="27" t="s">
        <v>20</v>
      </c>
      <c r="E98" s="28">
        <v>36</v>
      </c>
      <c r="F98" s="72"/>
      <c r="G98" s="29">
        <f t="shared" si="1"/>
        <v>0</v>
      </c>
    </row>
    <row r="99" spans="1:7" ht="15" x14ac:dyDescent="0.25">
      <c r="A99" s="11"/>
      <c r="B99" s="19">
        <v>11</v>
      </c>
      <c r="C99" s="20" t="s">
        <v>175</v>
      </c>
      <c r="D99" s="21"/>
      <c r="E99" s="22"/>
      <c r="F99" s="23"/>
      <c r="G99" s="24">
        <f>SUM(G100:G107)</f>
        <v>0</v>
      </c>
    </row>
    <row r="100" spans="1:7" ht="28.5" x14ac:dyDescent="0.25">
      <c r="B100" s="25" t="s">
        <v>176</v>
      </c>
      <c r="C100" s="26" t="s">
        <v>177</v>
      </c>
      <c r="D100" s="27" t="s">
        <v>23</v>
      </c>
      <c r="E100" s="28">
        <v>1</v>
      </c>
      <c r="F100" s="72"/>
      <c r="G100" s="29">
        <f t="shared" si="1"/>
        <v>0</v>
      </c>
    </row>
    <row r="101" spans="1:7" ht="28.5" x14ac:dyDescent="0.25">
      <c r="B101" s="25" t="s">
        <v>178</v>
      </c>
      <c r="C101" s="26" t="s">
        <v>179</v>
      </c>
      <c r="D101" s="27" t="s">
        <v>23</v>
      </c>
      <c r="E101" s="28">
        <v>1</v>
      </c>
      <c r="F101" s="72"/>
      <c r="G101" s="29">
        <f t="shared" si="1"/>
        <v>0</v>
      </c>
    </row>
    <row r="102" spans="1:7" ht="28.5" x14ac:dyDescent="0.25">
      <c r="B102" s="25" t="s">
        <v>180</v>
      </c>
      <c r="C102" s="26" t="s">
        <v>181</v>
      </c>
      <c r="D102" s="27" t="s">
        <v>23</v>
      </c>
      <c r="E102" s="28">
        <v>1</v>
      </c>
      <c r="F102" s="72"/>
      <c r="G102" s="29">
        <f t="shared" si="1"/>
        <v>0</v>
      </c>
    </row>
    <row r="103" spans="1:7" x14ac:dyDescent="0.25">
      <c r="B103" s="25" t="s">
        <v>182</v>
      </c>
      <c r="C103" s="26" t="s">
        <v>183</v>
      </c>
      <c r="D103" s="27" t="s">
        <v>17</v>
      </c>
      <c r="E103" s="28">
        <v>100</v>
      </c>
      <c r="F103" s="72"/>
      <c r="G103" s="29">
        <f t="shared" si="1"/>
        <v>0</v>
      </c>
    </row>
    <row r="104" spans="1:7" ht="28.5" x14ac:dyDescent="0.25">
      <c r="B104" s="25" t="s">
        <v>184</v>
      </c>
      <c r="C104" s="26" t="s">
        <v>185</v>
      </c>
      <c r="D104" s="27" t="s">
        <v>17</v>
      </c>
      <c r="E104" s="28">
        <v>50</v>
      </c>
      <c r="F104" s="72"/>
      <c r="G104" s="29">
        <f t="shared" si="1"/>
        <v>0</v>
      </c>
    </row>
    <row r="105" spans="1:7" ht="28.5" x14ac:dyDescent="0.25">
      <c r="B105" s="25" t="s">
        <v>186</v>
      </c>
      <c r="C105" s="26" t="s">
        <v>187</v>
      </c>
      <c r="D105" s="27" t="s">
        <v>17</v>
      </c>
      <c r="E105" s="28">
        <v>30</v>
      </c>
      <c r="F105" s="72"/>
      <c r="G105" s="29">
        <f t="shared" si="1"/>
        <v>0</v>
      </c>
    </row>
    <row r="106" spans="1:7" x14ac:dyDescent="0.25">
      <c r="B106" s="25" t="s">
        <v>188</v>
      </c>
      <c r="C106" s="26" t="s">
        <v>189</v>
      </c>
      <c r="D106" s="27" t="s">
        <v>23</v>
      </c>
      <c r="E106" s="28">
        <v>5</v>
      </c>
      <c r="F106" s="72"/>
      <c r="G106" s="29">
        <f t="shared" si="1"/>
        <v>0</v>
      </c>
    </row>
    <row r="107" spans="1:7" ht="28.5" x14ac:dyDescent="0.25">
      <c r="B107" s="25" t="s">
        <v>190</v>
      </c>
      <c r="C107" s="26" t="s">
        <v>191</v>
      </c>
      <c r="D107" s="27" t="s">
        <v>23</v>
      </c>
      <c r="E107" s="28">
        <v>3</v>
      </c>
      <c r="F107" s="72"/>
      <c r="G107" s="29">
        <f t="shared" si="1"/>
        <v>0</v>
      </c>
    </row>
    <row r="108" spans="1:7" ht="15" x14ac:dyDescent="0.25">
      <c r="A108" s="11"/>
      <c r="B108" s="19">
        <v>12</v>
      </c>
      <c r="C108" s="20" t="s">
        <v>192</v>
      </c>
      <c r="D108" s="21"/>
      <c r="E108" s="22"/>
      <c r="F108" s="23"/>
      <c r="G108" s="24">
        <f>SUM(G109:G109)</f>
        <v>0</v>
      </c>
    </row>
    <row r="109" spans="1:7" ht="28.5" x14ac:dyDescent="0.25">
      <c r="B109" s="25" t="s">
        <v>193</v>
      </c>
      <c r="C109" s="26" t="s">
        <v>194</v>
      </c>
      <c r="D109" s="27" t="s">
        <v>23</v>
      </c>
      <c r="E109" s="28">
        <v>82</v>
      </c>
      <c r="F109" s="72"/>
      <c r="G109" s="29">
        <f t="shared" si="1"/>
        <v>0</v>
      </c>
    </row>
    <row r="110" spans="1:7" ht="15" x14ac:dyDescent="0.25">
      <c r="A110" s="11"/>
      <c r="B110" s="19">
        <v>13</v>
      </c>
      <c r="C110" s="20" t="s">
        <v>195</v>
      </c>
      <c r="D110" s="21"/>
      <c r="E110" s="22"/>
      <c r="F110" s="23"/>
      <c r="G110" s="24">
        <f>SUM(G111:G118)</f>
        <v>0</v>
      </c>
    </row>
    <row r="111" spans="1:7" ht="28.5" x14ac:dyDescent="0.25">
      <c r="B111" s="25" t="s">
        <v>196</v>
      </c>
      <c r="C111" s="26" t="s">
        <v>197</v>
      </c>
      <c r="D111" s="27" t="s">
        <v>17</v>
      </c>
      <c r="E111" s="28">
        <v>5</v>
      </c>
      <c r="F111" s="72"/>
      <c r="G111" s="29">
        <f t="shared" si="1"/>
        <v>0</v>
      </c>
    </row>
    <row r="112" spans="1:7" ht="28.5" x14ac:dyDescent="0.25">
      <c r="B112" s="25" t="s">
        <v>198</v>
      </c>
      <c r="C112" s="26" t="s">
        <v>199</v>
      </c>
      <c r="D112" s="27" t="s">
        <v>23</v>
      </c>
      <c r="E112" s="28">
        <v>2</v>
      </c>
      <c r="F112" s="72"/>
      <c r="G112" s="29">
        <f t="shared" si="1"/>
        <v>0</v>
      </c>
    </row>
    <row r="113" spans="1:7" x14ac:dyDescent="0.25">
      <c r="B113" s="25" t="s">
        <v>200</v>
      </c>
      <c r="C113" s="26" t="s">
        <v>201</v>
      </c>
      <c r="D113" s="27" t="s">
        <v>23</v>
      </c>
      <c r="E113" s="28">
        <v>1</v>
      </c>
      <c r="F113" s="72"/>
      <c r="G113" s="29">
        <f t="shared" si="1"/>
        <v>0</v>
      </c>
    </row>
    <row r="114" spans="1:7" ht="28.5" x14ac:dyDescent="0.25">
      <c r="B114" s="25" t="s">
        <v>202</v>
      </c>
      <c r="C114" s="26" t="s">
        <v>203</v>
      </c>
      <c r="D114" s="27" t="s">
        <v>23</v>
      </c>
      <c r="E114" s="28">
        <v>1</v>
      </c>
      <c r="F114" s="72"/>
      <c r="G114" s="29">
        <f t="shared" si="1"/>
        <v>0</v>
      </c>
    </row>
    <row r="115" spans="1:7" ht="28.5" x14ac:dyDescent="0.25">
      <c r="B115" s="25" t="s">
        <v>204</v>
      </c>
      <c r="C115" s="26" t="s">
        <v>205</v>
      </c>
      <c r="D115" s="27" t="s">
        <v>17</v>
      </c>
      <c r="E115" s="28">
        <v>120</v>
      </c>
      <c r="F115" s="72"/>
      <c r="G115" s="29">
        <f t="shared" si="1"/>
        <v>0</v>
      </c>
    </row>
    <row r="116" spans="1:7" x14ac:dyDescent="0.25">
      <c r="B116" s="25" t="s">
        <v>206</v>
      </c>
      <c r="C116" s="26" t="s">
        <v>207</v>
      </c>
      <c r="D116" s="27" t="s">
        <v>23</v>
      </c>
      <c r="E116" s="28">
        <v>1</v>
      </c>
      <c r="F116" s="72"/>
      <c r="G116" s="29">
        <f t="shared" si="1"/>
        <v>0</v>
      </c>
    </row>
    <row r="117" spans="1:7" x14ac:dyDescent="0.25">
      <c r="B117" s="25" t="s">
        <v>208</v>
      </c>
      <c r="C117" s="26" t="s">
        <v>209</v>
      </c>
      <c r="D117" s="27" t="s">
        <v>23</v>
      </c>
      <c r="E117" s="28">
        <v>1</v>
      </c>
      <c r="F117" s="72"/>
      <c r="G117" s="29">
        <f t="shared" si="1"/>
        <v>0</v>
      </c>
    </row>
    <row r="118" spans="1:7" ht="28.5" x14ac:dyDescent="0.25">
      <c r="B118" s="25" t="s">
        <v>210</v>
      </c>
      <c r="C118" s="26" t="s">
        <v>211</v>
      </c>
      <c r="D118" s="27" t="s">
        <v>23</v>
      </c>
      <c r="E118" s="28">
        <v>2</v>
      </c>
      <c r="F118" s="72"/>
      <c r="G118" s="29">
        <f t="shared" si="1"/>
        <v>0</v>
      </c>
    </row>
    <row r="119" spans="1:7" ht="15" x14ac:dyDescent="0.25">
      <c r="A119" s="11"/>
      <c r="B119" s="19">
        <v>14</v>
      </c>
      <c r="C119" s="20" t="s">
        <v>212</v>
      </c>
      <c r="D119" s="21"/>
      <c r="E119" s="22"/>
      <c r="F119" s="23"/>
      <c r="G119" s="24">
        <f>SUM(G120:G123)</f>
        <v>0</v>
      </c>
    </row>
    <row r="120" spans="1:7" ht="28.5" x14ac:dyDescent="0.25">
      <c r="B120" s="30" t="s">
        <v>213</v>
      </c>
      <c r="C120" s="31" t="s">
        <v>214</v>
      </c>
      <c r="D120" s="32" t="s">
        <v>20</v>
      </c>
      <c r="E120" s="33">
        <v>180</v>
      </c>
      <c r="F120" s="72"/>
      <c r="G120" s="29">
        <f t="shared" si="1"/>
        <v>0</v>
      </c>
    </row>
    <row r="121" spans="1:7" ht="28.5" x14ac:dyDescent="0.25">
      <c r="B121" s="30" t="s">
        <v>215</v>
      </c>
      <c r="C121" s="31" t="s">
        <v>216</v>
      </c>
      <c r="D121" s="32" t="s">
        <v>20</v>
      </c>
      <c r="E121" s="33">
        <v>193</v>
      </c>
      <c r="F121" s="72"/>
      <c r="G121" s="29">
        <f t="shared" si="1"/>
        <v>0</v>
      </c>
    </row>
    <row r="122" spans="1:7" x14ac:dyDescent="0.25">
      <c r="B122" s="30" t="s">
        <v>217</v>
      </c>
      <c r="C122" s="31" t="s">
        <v>218</v>
      </c>
      <c r="D122" s="32" t="s">
        <v>17</v>
      </c>
      <c r="E122" s="33">
        <v>180</v>
      </c>
      <c r="F122" s="72"/>
      <c r="G122" s="29">
        <f t="shared" si="1"/>
        <v>0</v>
      </c>
    </row>
    <row r="123" spans="1:7" ht="28.5" x14ac:dyDescent="0.25">
      <c r="B123" s="30" t="s">
        <v>219</v>
      </c>
      <c r="C123" s="31" t="s">
        <v>220</v>
      </c>
      <c r="D123" s="32" t="s">
        <v>20</v>
      </c>
      <c r="E123" s="33">
        <v>135</v>
      </c>
      <c r="F123" s="72"/>
      <c r="G123" s="29">
        <f t="shared" si="1"/>
        <v>0</v>
      </c>
    </row>
    <row r="124" spans="1:7" ht="15" x14ac:dyDescent="0.25">
      <c r="A124" s="11"/>
      <c r="B124" s="19">
        <v>15</v>
      </c>
      <c r="C124" s="20" t="s">
        <v>221</v>
      </c>
      <c r="D124" s="21"/>
      <c r="E124" s="22"/>
      <c r="F124" s="23"/>
      <c r="G124" s="24">
        <f>SUM(G125)</f>
        <v>0</v>
      </c>
    </row>
    <row r="125" spans="1:7" ht="29.25" thickBot="1" x14ac:dyDescent="0.3">
      <c r="B125" s="30" t="s">
        <v>222</v>
      </c>
      <c r="C125" s="31" t="s">
        <v>223</v>
      </c>
      <c r="D125" s="32" t="s">
        <v>20</v>
      </c>
      <c r="E125" s="33">
        <v>1002</v>
      </c>
      <c r="F125" s="72"/>
      <c r="G125" s="29">
        <f t="shared" si="1"/>
        <v>0</v>
      </c>
    </row>
    <row r="126" spans="1:7" s="39" customFormat="1" ht="15" x14ac:dyDescent="0.25">
      <c r="A126" s="11"/>
      <c r="B126" s="34"/>
      <c r="C126" s="35" t="s">
        <v>224</v>
      </c>
      <c r="D126" s="36"/>
      <c r="E126" s="36"/>
      <c r="F126" s="37"/>
      <c r="G126" s="38">
        <f>SUM(G16:G125)/2</f>
        <v>0</v>
      </c>
    </row>
    <row r="127" spans="1:7" x14ac:dyDescent="0.25">
      <c r="B127" s="25"/>
      <c r="C127" s="26" t="s">
        <v>225</v>
      </c>
      <c r="D127" s="27"/>
      <c r="E127" s="40">
        <v>0.17</v>
      </c>
      <c r="F127" s="41"/>
      <c r="G127" s="29">
        <f>ROUND($G$126*E127,0)</f>
        <v>0</v>
      </c>
    </row>
    <row r="128" spans="1:7" x14ac:dyDescent="0.25">
      <c r="B128" s="25"/>
      <c r="C128" s="26" t="s">
        <v>226</v>
      </c>
      <c r="D128" s="27"/>
      <c r="E128" s="40">
        <v>0.03</v>
      </c>
      <c r="F128" s="41"/>
      <c r="G128" s="29">
        <f>ROUND($G$126*E128,0)</f>
        <v>0</v>
      </c>
    </row>
    <row r="129" spans="1:9" x14ac:dyDescent="0.25">
      <c r="B129" s="25"/>
      <c r="C129" s="26" t="s">
        <v>227</v>
      </c>
      <c r="D129" s="27"/>
      <c r="E129" s="40">
        <v>0.05</v>
      </c>
      <c r="F129" s="41"/>
      <c r="G129" s="29">
        <f>ROUND($G$126*E129,0)</f>
        <v>0</v>
      </c>
      <c r="I129" s="42"/>
    </row>
    <row r="130" spans="1:9" s="39" customFormat="1" ht="15" x14ac:dyDescent="0.25">
      <c r="A130" s="11"/>
      <c r="B130" s="43"/>
      <c r="C130" s="44" t="s">
        <v>228</v>
      </c>
      <c r="D130" s="45"/>
      <c r="E130" s="46">
        <v>0.25</v>
      </c>
      <c r="F130" s="47"/>
      <c r="G130" s="48">
        <f>SUM(G127:G129)</f>
        <v>0</v>
      </c>
    </row>
    <row r="131" spans="1:9" ht="15" thickBot="1" x14ac:dyDescent="0.3">
      <c r="B131" s="49"/>
      <c r="C131" s="50" t="s">
        <v>229</v>
      </c>
      <c r="D131" s="51"/>
      <c r="E131" s="52">
        <v>0.19</v>
      </c>
      <c r="F131" s="53"/>
      <c r="G131" s="29">
        <f>ROUND($G$129*E131,0)</f>
        <v>0</v>
      </c>
    </row>
    <row r="132" spans="1:9" s="39" customFormat="1" ht="15.75" thickBot="1" x14ac:dyDescent="0.3">
      <c r="A132" s="11"/>
      <c r="B132" s="54"/>
      <c r="C132" s="55" t="s">
        <v>230</v>
      </c>
      <c r="D132" s="56"/>
      <c r="E132" s="56"/>
      <c r="F132" s="57"/>
      <c r="G132" s="58">
        <f>G126+G130+G131</f>
        <v>0</v>
      </c>
      <c r="H132" s="4"/>
    </row>
    <row r="133" spans="1:9" x14ac:dyDescent="0.25">
      <c r="E133" s="59"/>
      <c r="F133" s="60"/>
    </row>
    <row r="134" spans="1:9" ht="62.25" customHeight="1" x14ac:dyDescent="0.25">
      <c r="B134" s="61" t="s">
        <v>231</v>
      </c>
      <c r="C134" s="82" t="s">
        <v>232</v>
      </c>
      <c r="D134" s="82"/>
      <c r="E134" s="82"/>
      <c r="F134" s="82"/>
      <c r="G134" s="83"/>
    </row>
    <row r="135" spans="1:9" ht="15" x14ac:dyDescent="0.25">
      <c r="B135" s="62"/>
      <c r="C135" s="84"/>
      <c r="D135" s="84"/>
      <c r="E135" s="84"/>
      <c r="F135" s="84"/>
      <c r="G135" s="84"/>
    </row>
    <row r="136" spans="1:9" ht="15" x14ac:dyDescent="0.25">
      <c r="B136" s="63"/>
      <c r="C136" s="75"/>
      <c r="D136" s="75"/>
      <c r="E136" s="75"/>
      <c r="F136" s="75"/>
      <c r="G136" s="76"/>
    </row>
    <row r="137" spans="1:9" s="64" customFormat="1" ht="20.100000000000001" customHeight="1" x14ac:dyDescent="0.25">
      <c r="A137" s="1"/>
      <c r="B137" s="65"/>
      <c r="C137" s="73" t="s">
        <v>7</v>
      </c>
      <c r="D137" s="85" t="str">
        <f>C13</f>
        <v>Nombre / Razón social</v>
      </c>
      <c r="E137" s="85"/>
      <c r="F137" s="85"/>
      <c r="G137" s="86"/>
    </row>
    <row r="138" spans="1:9" s="64" customFormat="1" ht="20.100000000000001" customHeight="1" x14ac:dyDescent="0.25">
      <c r="A138" s="1"/>
      <c r="B138" s="65"/>
      <c r="C138" s="73" t="s">
        <v>233</v>
      </c>
      <c r="D138" s="87"/>
      <c r="E138" s="87"/>
      <c r="F138" s="87"/>
      <c r="G138" s="88"/>
    </row>
    <row r="139" spans="1:9" s="64" customFormat="1" ht="15" x14ac:dyDescent="0.25">
      <c r="A139" s="1"/>
      <c r="B139" s="65"/>
      <c r="C139" s="73"/>
      <c r="D139" s="74"/>
      <c r="G139" s="66"/>
    </row>
    <row r="140" spans="1:9" s="64" customFormat="1" ht="15" x14ac:dyDescent="0.25">
      <c r="A140" s="1"/>
      <c r="B140" s="65"/>
      <c r="C140" s="73"/>
      <c r="D140" s="74"/>
      <c r="G140" s="66"/>
    </row>
    <row r="141" spans="1:9" s="64" customFormat="1" ht="20.100000000000001" customHeight="1" x14ac:dyDescent="0.25">
      <c r="A141" s="1"/>
      <c r="B141" s="65"/>
      <c r="C141" s="73" t="s">
        <v>234</v>
      </c>
      <c r="D141" s="77"/>
      <c r="E141" s="77"/>
      <c r="F141" s="77"/>
      <c r="G141" s="78"/>
    </row>
    <row r="142" spans="1:9" s="64" customFormat="1" ht="20.100000000000001" customHeight="1" x14ac:dyDescent="0.25">
      <c r="A142" s="1"/>
      <c r="B142" s="65"/>
      <c r="C142" s="73" t="s">
        <v>235</v>
      </c>
      <c r="D142" s="77"/>
      <c r="E142" s="77"/>
      <c r="F142" s="77"/>
      <c r="G142" s="78"/>
    </row>
    <row r="143" spans="1:9" s="64" customFormat="1" ht="15" x14ac:dyDescent="0.25">
      <c r="A143" s="1"/>
      <c r="B143" s="67"/>
      <c r="C143" s="68"/>
      <c r="D143" s="69"/>
      <c r="E143" s="69"/>
      <c r="F143" s="69"/>
      <c r="G143" s="70"/>
    </row>
    <row r="144" spans="1:9" ht="15" x14ac:dyDescent="0.25">
      <c r="B144" s="62"/>
      <c r="C144" s="71"/>
      <c r="D144" s="71"/>
      <c r="E144" s="71"/>
      <c r="F144" s="71"/>
      <c r="G144" s="4"/>
    </row>
    <row r="145" spans="2:7" ht="15" x14ac:dyDescent="0.25">
      <c r="B145" s="62"/>
      <c r="C145" s="71"/>
      <c r="D145" s="71"/>
      <c r="E145" s="71"/>
      <c r="F145" s="71"/>
      <c r="G145" s="71"/>
    </row>
  </sheetData>
  <sheetProtection algorithmName="SHA-512" hashValue="Mwe1H6t7pEHypLp8LNuTS/TZYrfmSdAGPu7EK/YdRF/WOGmN4AKLYJHvHcNFWiJqr1uCsR4LI1G0dsVXKVMq5Q==" saltValue="MWiXuU4dVuYvF9/7ZugUMw==" spinCount="100000" sheet="1" objects="1" scenarios="1" formatRows="0"/>
  <autoFilter ref="A16:I132"/>
  <mergeCells count="8">
    <mergeCell ref="D141:G141"/>
    <mergeCell ref="D142:G142"/>
    <mergeCell ref="B11:G11"/>
    <mergeCell ref="C134:G134"/>
    <mergeCell ref="C135:G135"/>
    <mergeCell ref="D137:G137"/>
    <mergeCell ref="D138:G138"/>
    <mergeCell ref="C13:G13"/>
  </mergeCells>
  <printOptions horizontalCentered="1"/>
  <pageMargins left="0.35433070866141736" right="0.23622047244094491" top="0.74803149606299213" bottom="0.55118110236220474" header="0.31496062992125984" footer="0.31496062992125984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0. Propuesta económica</vt:lpstr>
      <vt:lpstr>'0. Propuesta económica'!Área_de_impresión</vt:lpstr>
      <vt:lpstr>'0. Propuesta económica'!Títulos_a_imprimir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MERCHAN</dc:creator>
  <cp:keywords/>
  <dc:description/>
  <cp:lastModifiedBy>Edisson Santiago Deaza Gómez</cp:lastModifiedBy>
  <cp:revision/>
  <dcterms:created xsi:type="dcterms:W3CDTF">2021-03-02T16:21:44Z</dcterms:created>
  <dcterms:modified xsi:type="dcterms:W3CDTF">2022-09-30T16:53:24Z</dcterms:modified>
  <cp:category/>
  <cp:contentStatus/>
</cp:coreProperties>
</file>