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0"/>
  <workbookPr codeName="ThisWorkbook"/>
  <mc:AlternateContent xmlns:mc="http://schemas.openxmlformats.org/markup-compatibility/2006">
    <mc:Choice Requires="x15">
      <x15ac:absPath xmlns:x15ac="http://schemas.microsoft.com/office/spreadsheetml/2010/11/ac" url="/Users/guillermoalvarez/Google Drive/Entidades/Sincelejo/contratos/Selección abreviada/vía de acceso adulto mayor chochó/"/>
    </mc:Choice>
  </mc:AlternateContent>
  <xr:revisionPtr revIDLastSave="0" documentId="13_ncr:1_{4BD7CE6D-9B07-2F47-B39D-12C94C52E1EA}" xr6:coauthVersionLast="47" xr6:coauthVersionMax="47" xr10:uidLastSave="{00000000-0000-0000-0000-000000000000}"/>
  <bookViews>
    <workbookView xWindow="0" yWindow="460" windowWidth="23260" windowHeight="124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(Entidad)'!$I$12:$I$70</definedName>
    <definedName name="_xlnm._FilterDatabase" localSheetId="1" hidden="1">'PROPUESTA ECONOMICA(Proponente)'!#REF!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(Entidad)'!$A$1:$M$94</definedName>
    <definedName name="_xlnm.Print_Area" localSheetId="1">'PROPUESTA ECONOMICA(Proponente)'!$A$1:$M$96</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(Entidad)'!$K$72</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(Entidad)'!$K$88</definedName>
    <definedName name="solver_lhs1" localSheetId="1" hidden="1">'PROPUESTA ECONOMICA(Proponente)'!#REF!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(Entidad)'!$K$88</definedName>
    <definedName name="solver_opt" localSheetId="1" hidden="1">'PROPUESTA ECONOMICA(Proponente)'!#REF!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(Entidad)'!$K$89</definedName>
    <definedName name="solver_rhs1" localSheetId="1" hidden="1">'PROPUESTA ECONOMICA(Proponente)'!#REF!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K90" i="269" l="1"/>
  <c r="K79" i="269"/>
  <c r="K78" i="269"/>
  <c r="K77" i="269"/>
  <c r="K76" i="269"/>
  <c r="K68" i="269"/>
  <c r="K67" i="269"/>
  <c r="K64" i="269"/>
  <c r="K63" i="269"/>
  <c r="K62" i="269"/>
  <c r="K65" i="269" s="1"/>
  <c r="K59" i="269"/>
  <c r="K58" i="269"/>
  <c r="K60" i="269" s="1"/>
  <c r="K55" i="269"/>
  <c r="K54" i="269"/>
  <c r="K53" i="269"/>
  <c r="K50" i="269"/>
  <c r="K49" i="269"/>
  <c r="K48" i="269"/>
  <c r="K47" i="269"/>
  <c r="K46" i="269"/>
  <c r="K45" i="269"/>
  <c r="K42" i="269"/>
  <c r="K43" i="269" s="1"/>
  <c r="K37" i="269"/>
  <c r="K38" i="269" s="1"/>
  <c r="K34" i="269"/>
  <c r="K33" i="269"/>
  <c r="K32" i="269"/>
  <c r="K31" i="269"/>
  <c r="K30" i="269"/>
  <c r="K29" i="269"/>
  <c r="K28" i="269"/>
  <c r="K27" i="269"/>
  <c r="K24" i="269"/>
  <c r="K23" i="269"/>
  <c r="K22" i="269"/>
  <c r="K21" i="269"/>
  <c r="K20" i="269"/>
  <c r="K17" i="269"/>
  <c r="K16" i="269"/>
  <c r="K15" i="269"/>
  <c r="K90" i="265"/>
  <c r="K79" i="265"/>
  <c r="K78" i="265"/>
  <c r="K77" i="265"/>
  <c r="K76" i="265"/>
  <c r="K16" i="265"/>
  <c r="K17" i="265"/>
  <c r="K20" i="265"/>
  <c r="K21" i="265"/>
  <c r="K22" i="265"/>
  <c r="K23" i="265"/>
  <c r="K24" i="265"/>
  <c r="K27" i="265"/>
  <c r="K28" i="265"/>
  <c r="K29" i="265"/>
  <c r="K30" i="265"/>
  <c r="K31" i="265"/>
  <c r="K32" i="265"/>
  <c r="K33" i="265"/>
  <c r="K34" i="265"/>
  <c r="K37" i="265"/>
  <c r="K38" i="265" s="1"/>
  <c r="K42" i="265"/>
  <c r="K43" i="265" s="1"/>
  <c r="K45" i="265"/>
  <c r="K46" i="265"/>
  <c r="K47" i="265"/>
  <c r="K48" i="265"/>
  <c r="K49" i="265"/>
  <c r="K50" i="265"/>
  <c r="K53" i="265"/>
  <c r="K54" i="265"/>
  <c r="K55" i="265"/>
  <c r="K58" i="265"/>
  <c r="K59" i="265"/>
  <c r="K62" i="265"/>
  <c r="K63" i="265"/>
  <c r="K64" i="265"/>
  <c r="K67" i="265"/>
  <c r="K68" i="265"/>
  <c r="K15" i="265"/>
  <c r="K18" i="269" l="1"/>
  <c r="K35" i="269"/>
  <c r="K56" i="269"/>
  <c r="K69" i="269"/>
  <c r="K51" i="269"/>
  <c r="K80" i="269"/>
  <c r="K81" i="269" s="1"/>
  <c r="K25" i="269"/>
  <c r="K70" i="269" s="1"/>
  <c r="K72" i="269" s="1"/>
  <c r="K73" i="269" s="1"/>
  <c r="K18" i="265"/>
  <c r="K69" i="265"/>
  <c r="K25" i="265"/>
  <c r="K56" i="265"/>
  <c r="K51" i="265"/>
  <c r="K35" i="265"/>
  <c r="K65" i="265"/>
  <c r="K60" i="265"/>
  <c r="K80" i="265"/>
  <c r="K81" i="265" s="1"/>
  <c r="K83" i="269" l="1"/>
  <c r="K70" i="265"/>
  <c r="K72" i="265" s="1"/>
  <c r="K73" i="265" l="1"/>
  <c r="K83" i="265" s="1"/>
</calcChain>
</file>

<file path=xl/sharedStrings.xml><?xml version="1.0" encoding="utf-8"?>
<sst xmlns="http://schemas.openxmlformats.org/spreadsheetml/2006/main" count="410" uniqueCount="163">
  <si>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</si>
  <si>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</si>
  <si>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</si>
  <si>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</si>
  <si>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</si>
  <si>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</si>
  <si>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</si>
  <si>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</si>
  <si>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</si>
  <si>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</si>
  <si>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</si>
  <si>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</si>
  <si>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</si>
  <si>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</si>
  <si>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</si>
  <si>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</si>
  <si>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</si>
  <si>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</si>
  <si>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</si>
  <si>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</si>
  <si>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</si>
  <si>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</si>
  <si>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</si>
  <si>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</si>
  <si>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</si>
  <si>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I=</t>
  </si>
  <si>
    <t>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</si>
  <si>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</si>
  <si>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</si>
  <si>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</si>
  <si>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</si>
  <si>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</si>
  <si>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</si>
  <si>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</si>
  <si>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</si>
  <si>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</si>
  <si>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</si>
  <si>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</si>
  <si>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</si>
  <si>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</si>
  <si>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</si>
  <si>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</si>
  <si>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</si>
  <si>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</si>
  <si>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</si>
  <si>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</si>
  <si>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</si>
  <si>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</si>
  <si>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</si>
  <si>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</si>
  <si>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</si>
  <si>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</si>
  <si>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</si>
  <si>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</si>
  <si>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</si>
  <si>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</si>
  <si>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</si>
  <si>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</si>
  <si>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</si>
  <si>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</si>
  <si>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</si>
  <si>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</si>
  <si>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</si>
  <si>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</si>
  <si>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</si>
  <si>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</si>
  <si>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</si>
  <si>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</si>
  <si>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</si>
  <si>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</si>
  <si>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</si>
  <si>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</si>
  <si>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</si>
  <si>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</si>
  <si>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</si>
  <si>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</si>
  <si>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</si>
  <si>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</si>
  <si>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</si>
  <si>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</si>
  <si>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</si>
  <si>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</si>
  <si>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</si>
  <si>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</si>
  <si>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</si>
  <si>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</si>
  <si>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</si>
  <si>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</si>
  <si>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</si>
  <si>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I</t>
  </si>
  <si>
    <t>PRELIMINARES</t>
  </si>
  <si>
    <t>M2</t>
  </si>
  <si>
    <t>M3</t>
  </si>
  <si>
    <t>II</t>
  </si>
  <si>
    <t>EXCAVACIONES Y RELLENOS</t>
  </si>
  <si>
    <t>III</t>
  </si>
  <si>
    <t>PAVIMENTO, BORDILLOS  Y OBRAS COMPLEMENTARIAS</t>
  </si>
  <si>
    <t>KG</t>
  </si>
  <si>
    <t>ML</t>
  </si>
  <si>
    <t>IV</t>
  </si>
  <si>
    <t>SEÑALIZACION</t>
  </si>
  <si>
    <t>UND</t>
  </si>
  <si>
    <t>V</t>
  </si>
  <si>
    <t>OBRAS DE ALCANTARILLADO SANITARIO</t>
  </si>
  <si>
    <t>OBRA CIVIL</t>
  </si>
  <si>
    <t>PART</t>
  </si>
  <si>
    <t>LOCALIZACIÓN, TRAZADO Y REPLANTEO PARA ALCANTARILLADO</t>
  </si>
  <si>
    <t>EXCAVACIÓN</t>
  </si>
  <si>
    <t xml:space="preserve">EXCAVACIÓN A MANO EN MATERIAL COMUN 0,0m &lt; H ≤ 1,8m </t>
  </si>
  <si>
    <t xml:space="preserve">EXCAVACIÓN A MANO EN MATERIAL CONGLOMERADO 0,0m &lt; H ≤ 1,8m </t>
  </si>
  <si>
    <t xml:space="preserve">EXCAVACIÓN A MANO EN MATERIAL ROCOSO 0,0m &lt; H ≤ 1,8m </t>
  </si>
  <si>
    <t>ENTIBADO TEMPORAL TIPO II EN MADERA  DE 1 A 4 USOS (INCLUYE SUMINISTRO, TRANSPORTE, INSTALACIÓN Y RETIRO)</t>
  </si>
  <si>
    <t xml:space="preserve">RETIRO DE MATERIAL DE OBRA A LUGAR AUTORIZADO </t>
  </si>
  <si>
    <t xml:space="preserve">MANEJO DE AGUAS </t>
  </si>
  <si>
    <t>RELLENOS</t>
  </si>
  <si>
    <t>RELLENO CON ARENA</t>
  </si>
  <si>
    <t>RELLENO CON MATERIAL DEL SITIO AL 95% DEL P.M.</t>
  </si>
  <si>
    <t>RELLENO CON MATERIAL SELECCIONADO DE CANTERA AL 95% DEL P.M.</t>
  </si>
  <si>
    <t>CORTES Y DEMOLICIONES</t>
  </si>
  <si>
    <t xml:space="preserve">DEMOLICIÓN DE POZO DE INSPECCION CON COMPRESOR </t>
  </si>
  <si>
    <t>RETIRO DE TUBERIA EXISTENTE D ≤ 12" DE LA EXCAVACION</t>
  </si>
  <si>
    <t>CONSTRUCCIÓN ESTRUCTURAS EN CONCRETO</t>
  </si>
  <si>
    <t>POZO DE INSPECCIÓN H ≤ 1,8m DE PROFUNDIDAD Y DIAMETRO INTERIOR DE 1,2m EN CONCRETO DE 24.5MPa IMPERMEABILIZADO, ELABORADO EN OBRA (NO INCLUYE TAPA)</t>
  </si>
  <si>
    <t>REGISTRO DE INSPECCIÓN DE 0,6m X 0,6m CONCRETO DE 21MPa (INCLUYE TAPA EN CONCRETO)</t>
  </si>
  <si>
    <t>EMPALME A POZO DE INSPECCIÓN EXISTENTE</t>
  </si>
  <si>
    <t>INSTALACIÓN TUBERIA Y ACCESORIOS</t>
  </si>
  <si>
    <t>INSTALACIÓN DE TUBERIA PVC ALCANTARILLADO D=160mm (6Pulg), (INCLUYE EXTENDIDO Y COLOCACIÓN DE LA TUBERÍA Y SUS ACCESORIOS)</t>
  </si>
  <si>
    <t>INSTALACIÓN DE TUBERIA PVC ALCANTARILLADO D=200mm (8Pulg), (INCLUYE EXTENDIDO Y COLOCACIÓN DE LA TUBERÍA Y SUS ACCESORIOS)</t>
  </si>
  <si>
    <t>PGIO- PLAN INTEGRAL Y GESTION DE OBRA</t>
  </si>
  <si>
    <t>VIII</t>
  </si>
  <si>
    <t>SUMINISTROS DE ALCANTARILLADO</t>
  </si>
  <si>
    <t>TUBERÍA ALCANTARILLADO NOVAFORT D =160MM (6")</t>
  </si>
  <si>
    <t>TUBERÍA ALCANTARILLADO NOVAFORT D =200MM (8")</t>
  </si>
  <si>
    <t>KIT SILLA YEE PVC ALCANTARILLADO DE Ø200mmx160mm</t>
  </si>
  <si>
    <t>TAPA PARA POZO DE INSPECCIÓN D=0.61 CON SISTEMA DE SEGURIDAD</t>
  </si>
  <si>
    <t xml:space="preserve">COSTO TOTAL OBRA CIVIL </t>
  </si>
  <si>
    <t xml:space="preserve">SUBTOTAL SUMINISTRO </t>
  </si>
  <si>
    <t>ADMINISTRACION (SUMINISTRO)</t>
  </si>
  <si>
    <t>ADMINISTRACION (OBRA)</t>
  </si>
  <si>
    <t xml:space="preserve">IMPREVISTO (OBRA)
</t>
  </si>
  <si>
    <t xml:space="preserve">UTILIDAD (OBRA)
</t>
  </si>
  <si>
    <t>TOTAL A.I.U (OBRA)</t>
  </si>
  <si>
    <t xml:space="preserve">LOCALIZACIÓN, TRAZADO Y REPLANTEO DE VIAS URBANAS </t>
  </si>
  <si>
    <t>NIVELACION Y COMPACTACION DE SUBRASANTE</t>
  </si>
  <si>
    <t>RETIRO DE MATERIAL RCD (INCLUYE CARGUE Y DISPOSICIÓN FINAL)</t>
  </si>
  <si>
    <t/>
  </si>
  <si>
    <t>SUBBASE GRANULAR SEGÚN DISEÑO,COMPACTADA AL 95% DEL PM</t>
  </si>
  <si>
    <t>SUBRASANTE ESTABILIZADA AL 4%</t>
  </si>
  <si>
    <t>RELLENO SELECCIONADO  PARA ANDEN, BORDILLO Y ZONAS VERDES</t>
  </si>
  <si>
    <t>EXCAVACIÓN A MAQUINA EN MATERIAL COMÚN 0,0M &lt; H ≤ 1,8M  (CORTE)</t>
  </si>
  <si>
    <t>EXCAVACIÓN A MANO EN MATERIAL COMÚN 0,0M &lt; H ≤ 1,8M  (BORDILLO Y ANDEN)</t>
  </si>
  <si>
    <t>SUMINISTRO E INSTALCIÓN DE GEOTEXTIL NT 2500 PARA SEPARACIÓN DE SUBRASANTE</t>
  </si>
  <si>
    <t>CONCRETO PREMEZCLADO DE MR 40 KG/CM2  PARA LOSAS DE PAVIMENTO.</t>
  </si>
  <si>
    <t>ACERO DE REFUERZO FY=420 MPA PARA REFUERZO DE LOSAS Y/O BARRAS DE ANCLAJE  (INCLUYE SUMINISTRO, TRANSPORTE, INSTALACIÓN, Y DEMÁS ACTIVIDADES PARA SU CORRECTA COLOCACIÓN EN OBRA</t>
  </si>
  <si>
    <t>ACERO DE REFUERZO FY=280 MPA PARA DOVELAS (INCLUYE SUMINISTRO, TRANSPORTE, INSTALACIÓN,  Y DEMÁS ACTIVIDADES PARA SU CORRECTA COLOCACIÓN EN  OBRA).</t>
  </si>
  <si>
    <t>CORTE Y SELLO DE JUNTAS DE PAVIMENTO  PARA DILATACIONES (INCLUYE  SUMINISTRO, INSTALACIÓN, Y DEMÁS ACTIVIDADES PARA SU CORRECTA COLOCACIÓN EN  OBRA)</t>
  </si>
  <si>
    <t>ANDEN EN CONCRETO DE 3.000 PSI, E = 8 CM , INCLUYE LOSETA TACTIL GUIA</t>
  </si>
  <si>
    <t>BORDILLO EN SITIO</t>
  </si>
  <si>
    <t>EMPEDRADO EN PIEDRA MUERTA PARA PROTECCIÓN DE TALUD. INCLUYE CONCRETO DE APOYO</t>
  </si>
  <si>
    <t xml:space="preserve">SEÑAL VERTICAL DE TRÁNSITO TIPO I </t>
  </si>
  <si>
    <t xml:space="preserve">EXCAVACIÓN A MANO EN MATERIAL COMUN 0,0M &lt; H ≤ 1,8M </t>
  </si>
  <si>
    <t xml:space="preserve">EXCAVACIÓN A MANO EN MATERIAL CONGLOMERADO 0,0M &lt; H ≤ 1,8M </t>
  </si>
  <si>
    <t xml:space="preserve">EXCAVACIÓN A MANO EN MATERIAL ROCOSO 0,0M &lt; H ≤ 1,8M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</si>
</sst>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48" fillId="0" borderId="0"/>
    <xf numFmtId="0" fontId="49" fillId="0" borderId="0" applyNumberFormat="0" applyFill="0" applyBorder="0" applyAlignment="0" applyProtection="0">
      <alignment vertical="top"/>
      <protection locked="0"/>
    </xf>
    <xf numFmtId="167" fontId="4" fillId="0" borderId="0" applyFont="0" applyFill="0" applyBorder="0" applyAlignment="0" applyProtection="0"/>
    <xf numFmtId="0" fontId="4" fillId="0" borderId="0"/>
  </cellStyleXfs>
  <cellXfs count="36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6" fontId="33" fillId="0" borderId="18" xfId="62" applyNumberFormat="1" applyFont="1" applyBorder="1" applyAlignment="1">
      <alignment horizontal="right" vertical="center" wrapText="1"/>
    </xf>
    <xf numFmtId="166"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6" fontId="33" fillId="0" borderId="24" xfId="62" applyNumberFormat="1" applyFont="1" applyBorder="1" applyAlignment="1">
      <alignment horizontal="right" vertical="center" wrapText="1"/>
    </xf>
    <xf numFmtId="175"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166" fontId="33" fillId="0" borderId="18" xfId="62" quotePrefix="1" applyNumberFormat="1" applyFont="1" applyBorder="1" applyAlignment="1">
      <alignment horizontal="right" vertical="center" wrapText="1"/>
    </xf>
    <xf numFmtId="2" fontId="33" fillId="0" borderId="14" xfId="73" applyNumberFormat="1" applyFont="1" applyBorder="1" applyAlignment="1">
      <alignment horizontal="center" vertical="center"/>
    </xf>
    <xf numFmtId="0" fontId="33" fillId="0" borderId="0" xfId="90" applyFont="1"/>
    <xf numFmtId="0" fontId="33" fillId="0" borderId="36" xfId="90" applyFont="1" applyBorder="1"/>
    <xf numFmtId="186" fontId="30" fillId="24" borderId="42"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0" fontId="33" fillId="0" borderId="18" xfId="126" applyFont="1" applyBorder="1" applyAlignment="1">
      <alignment horizontal="center" vertical="center"/>
    </xf>
    <xf numFmtId="180" fontId="33" fillId="0" borderId="35" xfId="129" applyNumberFormat="1" applyFont="1" applyBorder="1" applyAlignment="1">
      <alignmen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5"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5" fontId="31" fillId="24" borderId="59" xfId="0" applyNumberFormat="1" applyFont="1" applyFill="1" applyBorder="1"/>
    <xf numFmtId="172" fontId="31" fillId="0" borderId="59" xfId="34" applyFont="1" applyBorder="1"/>
    <xf numFmtId="172" fontId="31" fillId="0" borderId="38" xfId="34" applyFont="1" applyBorder="1"/>
    <xf numFmtId="0" fontId="31" fillId="0" borderId="62" xfId="0" applyFont="1" applyBorder="1"/>
    <xf numFmtId="172" fontId="31" fillId="0" borderId="45"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2"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2" fontId="31" fillId="0" borderId="59" xfId="0" applyNumberFormat="1" applyFont="1" applyBorder="1"/>
    <xf numFmtId="172"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2" fontId="31" fillId="0" borderId="40" xfId="34" applyFont="1" applyBorder="1"/>
    <xf numFmtId="0" fontId="31" fillId="0" borderId="20" xfId="0" applyFont="1" applyBorder="1"/>
    <xf numFmtId="2" fontId="31" fillId="0" borderId="18" xfId="0" applyNumberFormat="1" applyFont="1" applyBorder="1"/>
    <xf numFmtId="172" fontId="31" fillId="0" borderId="62" xfId="34" applyFont="1" applyBorder="1"/>
    <xf numFmtId="172"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7" fillId="0" borderId="70" xfId="0" applyFont="1" applyBorder="1" applyAlignment="1">
      <alignment horizontal="center"/>
    </xf>
    <xf numFmtId="0" fontId="47" fillId="0" borderId="54" xfId="0" applyFont="1" applyBorder="1" applyAlignment="1">
      <alignment horizontal="center"/>
    </xf>
    <xf numFmtId="0" fontId="47" fillId="0" borderId="71"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7" xfId="0" applyFont="1" applyBorder="1" applyAlignment="1">
      <alignment horizontal="right" vertical="center"/>
    </xf>
    <xf numFmtId="0" fontId="45" fillId="0" borderId="57" xfId="0" applyFont="1" applyBorder="1" applyAlignment="1">
      <alignment horizontal="center"/>
    </xf>
    <xf numFmtId="0" fontId="31" fillId="0" borderId="58" xfId="0" applyFont="1" applyBorder="1" applyAlignment="1">
      <alignment horizontal="center"/>
    </xf>
    <xf numFmtId="0" fontId="47" fillId="0" borderId="72" xfId="0" applyFont="1" applyBorder="1" applyAlignment="1">
      <alignment vertical="center"/>
    </xf>
    <xf numFmtId="0" fontId="47" fillId="0" borderId="53" xfId="0" applyFont="1" applyBorder="1" applyAlignment="1">
      <alignment vertical="center"/>
    </xf>
    <xf numFmtId="0" fontId="45"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5"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25" borderId="0" xfId="130" applyFont="1" applyFill="1" applyBorder="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4" xfId="0" applyFont="1" applyFill="1" applyBorder="1" applyAlignment="1">
      <alignment horizontal="center"/>
    </xf>
    <xf numFmtId="0" fontId="31" fillId="0" borderId="36" xfId="0" applyFont="1" applyBorder="1"/>
    <xf numFmtId="0" fontId="31" fillId="0" borderId="37" xfId="0" applyFont="1" applyBorder="1"/>
    <xf numFmtId="0" fontId="31" fillId="0" borderId="0" xfId="0" applyFont="1" applyBorder="1"/>
    <xf numFmtId="0" fontId="45" fillId="0" borderId="0" xfId="0" applyFont="1" applyBorder="1" applyAlignment="1">
      <alignment horizontal="center"/>
    </xf>
    <xf numFmtId="0" fontId="47" fillId="0" borderId="0" xfId="0" applyFont="1" applyBorder="1" applyAlignment="1">
      <alignment horizontal="right" vertical="center"/>
    </xf>
    <xf numFmtId="0" fontId="32" fillId="0" borderId="0" xfId="0" applyFont="1" applyBorder="1"/>
    <xf numFmtId="0" fontId="31" fillId="0" borderId="0" xfId="0" applyFont="1" applyBorder="1" applyAlignment="1">
      <alignment horizontal="center"/>
    </xf>
    <xf numFmtId="0" fontId="31" fillId="0" borderId="0" xfId="0" applyFont="1" applyBorder="1" applyAlignment="1">
      <alignment horizontal="left"/>
    </xf>
    <xf numFmtId="0" fontId="42" fillId="0" borderId="0" xfId="0" applyFont="1" applyBorder="1" applyAlignment="1">
      <alignment horizontal="left"/>
    </xf>
    <xf numFmtId="0" fontId="31" fillId="0" borderId="81" xfId="0" applyFont="1" applyBorder="1"/>
    <xf numFmtId="0" fontId="31" fillId="0" borderId="82" xfId="0" applyFont="1" applyBorder="1"/>
    <xf numFmtId="0" fontId="31" fillId="0" borderId="83" xfId="0" applyFont="1" applyBorder="1"/>
    <xf numFmtId="0" fontId="33" fillId="0" borderId="0" xfId="89" applyFont="1" applyBorder="1"/>
    <xf numFmtId="0" fontId="53" fillId="0" borderId="0" xfId="0" applyFont="1" applyBorder="1" applyAlignment="1">
      <alignment horizontal="left"/>
    </xf>
    <xf numFmtId="0" fontId="54" fillId="0" borderId="0" xfId="0" applyFont="1" applyBorder="1" applyAlignment="1">
      <alignment horizontal="left"/>
    </xf>
    <xf numFmtId="0" fontId="29" fillId="0" borderId="0" xfId="89" applyFont="1" applyBorder="1"/>
    <xf numFmtId="49" fontId="30" fillId="0" borderId="0" xfId="131" applyNumberFormat="1" applyFont="1" applyBorder="1" applyAlignment="1">
      <alignment horizontal="right" vertical="center"/>
    </xf>
    <xf numFmtId="185" fontId="30" fillId="0" borderId="0" xfId="131" applyNumberFormat="1" applyFont="1" applyBorder="1" applyAlignment="1">
      <alignment vertical="center"/>
    </xf>
    <xf numFmtId="0" fontId="33" fillId="0" borderId="0" xfId="128" applyFont="1" applyBorder="1"/>
    <xf numFmtId="0" fontId="33" fillId="0" borderId="0" xfId="128" applyFont="1" applyBorder="1" applyAlignment="1">
      <alignment horizontal="center"/>
    </xf>
    <xf numFmtId="2" fontId="33" fillId="0" borderId="0" xfId="128" applyNumberFormat="1" applyFont="1" applyBorder="1"/>
    <xf numFmtId="180"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4" fontId="33" fillId="0" borderId="82" xfId="34" applyNumberFormat="1" applyFont="1" applyBorder="1"/>
    <xf numFmtId="0" fontId="33" fillId="0" borderId="83" xfId="89" applyFont="1" applyBorder="1"/>
    <xf numFmtId="0" fontId="55" fillId="24" borderId="69" xfId="0" applyFont="1" applyFill="1" applyBorder="1" applyAlignment="1">
      <alignment horizontal="center" vertical="center"/>
    </xf>
    <xf numFmtId="0" fontId="53" fillId="0" borderId="87" xfId="0" applyFont="1" applyBorder="1" applyAlignment="1">
      <alignment horizontal="left"/>
    </xf>
    <xf numFmtId="0" fontId="54" fillId="0" borderId="87" xfId="0" applyFont="1" applyBorder="1" applyAlignment="1">
      <alignment horizontal="left"/>
    </xf>
    <xf numFmtId="0" fontId="54" fillId="0" borderId="14" xfId="0" applyFont="1" applyBorder="1" applyAlignment="1">
      <alignment horizontal="left"/>
    </xf>
    <xf numFmtId="0" fontId="53" fillId="0" borderId="95" xfId="0" applyFont="1" applyBorder="1" applyAlignment="1">
      <alignment horizontal="left"/>
    </xf>
    <xf numFmtId="0" fontId="54" fillId="0" borderId="96" xfId="0" applyFont="1" applyBorder="1" applyAlignment="1">
      <alignment horizontal="left"/>
    </xf>
    <xf numFmtId="0" fontId="53" fillId="0" borderId="98" xfId="0" applyFont="1" applyBorder="1" applyAlignment="1">
      <alignment horizontal="left"/>
    </xf>
    <xf numFmtId="0" fontId="54" fillId="0" borderId="99" xfId="0" applyFont="1" applyBorder="1" applyAlignment="1">
      <alignment horizontal="left"/>
    </xf>
    <xf numFmtId="0" fontId="53" fillId="0" borderId="36" xfId="0" applyFont="1" applyBorder="1" applyAlignment="1">
      <alignment horizontal="left"/>
    </xf>
    <xf numFmtId="0" fontId="56" fillId="0" borderId="88" xfId="0" applyFont="1" applyBorder="1" applyAlignment="1">
      <alignment horizontal="left"/>
    </xf>
    <xf numFmtId="0" fontId="57" fillId="0" borderId="88" xfId="0" applyFont="1" applyBorder="1" applyAlignment="1">
      <alignment horizontal="left"/>
    </xf>
    <xf numFmtId="0" fontId="33" fillId="0" borderId="103" xfId="89" applyFont="1" applyBorder="1"/>
    <xf numFmtId="0" fontId="33" fillId="25" borderId="103" xfId="89" applyFont="1" applyFill="1" applyBorder="1"/>
    <xf numFmtId="0" fontId="53" fillId="0" borderId="0" xfId="0" applyFont="1" applyBorder="1" applyAlignment="1">
      <alignment horizontal="center"/>
    </xf>
    <xf numFmtId="0" fontId="54" fillId="0" borderId="87" xfId="0" applyFont="1" applyBorder="1" applyAlignment="1">
      <alignment horizontal="center"/>
    </xf>
    <xf numFmtId="0" fontId="54" fillId="0" borderId="0" xfId="0" applyFont="1" applyBorder="1" applyAlignment="1">
      <alignment horizontal="center"/>
    </xf>
    <xf numFmtId="0" fontId="30" fillId="24" borderId="41" xfId="73" applyFont="1" applyFill="1" applyBorder="1" applyAlignment="1">
      <alignment horizontal="center" vertical="center"/>
    </xf>
    <xf numFmtId="49" fontId="30" fillId="0" borderId="0" xfId="131" applyNumberFormat="1" applyFont="1" applyBorder="1" applyAlignment="1">
      <alignment horizontal="center" vertical="center"/>
    </xf>
    <xf numFmtId="179" fontId="30" fillId="0" borderId="31" xfId="129" applyNumberFormat="1" applyFont="1" applyBorder="1" applyAlignment="1">
      <alignment horizontal="center" vertical="center"/>
    </xf>
    <xf numFmtId="0" fontId="30" fillId="0" borderId="31" xfId="128" applyFont="1" applyBorder="1" applyAlignment="1">
      <alignment vertical="center"/>
    </xf>
    <xf numFmtId="0" fontId="30" fillId="0" borderId="28" xfId="128" applyFont="1" applyBorder="1" applyAlignment="1">
      <alignment horizontal="right" vertical="center"/>
    </xf>
    <xf numFmtId="180" fontId="30" fillId="0" borderId="40" xfId="129" applyNumberFormat="1" applyFont="1" applyBorder="1" applyAlignment="1">
      <alignment vertical="center"/>
    </xf>
    <xf numFmtId="9" fontId="30" fillId="0" borderId="17" xfId="95" applyFont="1" applyBorder="1" applyAlignment="1">
      <alignment horizontal="center" vertical="center"/>
    </xf>
    <xf numFmtId="0" fontId="30" fillId="24" borderId="11" xfId="73" applyFont="1" applyFill="1" applyBorder="1" applyAlignment="1">
      <alignment horizontal="left" vertical="center"/>
    </xf>
    <xf numFmtId="0" fontId="30" fillId="24" borderId="0" xfId="73" applyFont="1" applyFill="1" applyBorder="1" applyAlignment="1">
      <alignment horizontal="left" vertical="center"/>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3" fontId="30" fillId="26" borderId="18" xfId="130" applyNumberFormat="1" applyFont="1" applyFill="1" applyBorder="1" applyAlignment="1">
      <alignment horizontal="center" vertical="center" wrapText="1"/>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Fill="1" applyBorder="1" applyAlignment="1">
      <alignment horizontal="center" vertical="center" wrapText="1"/>
    </xf>
    <xf numFmtId="0" fontId="33" fillId="0" borderId="53" xfId="0" applyFont="1" applyFill="1" applyBorder="1" applyAlignment="1">
      <alignment horizontal="center" vertical="center" wrapText="1"/>
    </xf>
    <xf numFmtId="0" fontId="33" fillId="0" borderId="63" xfId="0"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33" fillId="0" borderId="43" xfId="0" applyFont="1" applyFill="1" applyBorder="1" applyAlignment="1">
      <alignment horizontal="center" vertical="center" wrapText="1"/>
    </xf>
    <xf numFmtId="0" fontId="33" fillId="0" borderId="13" xfId="0" applyFont="1" applyFill="1" applyBorder="1" applyAlignment="1">
      <alignment horizontal="center" vertical="center" wrapText="1"/>
    </xf>
    <xf numFmtId="0" fontId="33" fillId="0" borderId="14" xfId="0" applyFont="1" applyFill="1" applyBorder="1" applyAlignment="1">
      <alignment horizontal="center" vertical="center" wrapText="1"/>
    </xf>
    <xf numFmtId="0" fontId="33" fillId="0" borderId="24" xfId="0" applyFont="1" applyFill="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3" fillId="0" borderId="89" xfId="0" applyFont="1" applyBorder="1" applyAlignment="1">
      <alignment horizontal="center" wrapText="1"/>
    </xf>
    <xf numFmtId="0" fontId="53" fillId="0" borderId="90" xfId="0" applyFont="1" applyBorder="1" applyAlignment="1">
      <alignment horizontal="center" wrapText="1"/>
    </xf>
    <xf numFmtId="0" fontId="53"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3" fillId="0" borderId="93" xfId="0" applyFont="1" applyBorder="1" applyAlignment="1">
      <alignment horizontal="center" wrapText="1"/>
    </xf>
    <xf numFmtId="0" fontId="53" fillId="0" borderId="94" xfId="0" applyFont="1" applyBorder="1" applyAlignment="1">
      <alignment horizontal="center" wrapText="1"/>
    </xf>
    <xf numFmtId="0" fontId="53"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Border="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172" fontId="31" fillId="0" borderId="19" xfId="34" applyFont="1" applyBorder="1" applyAlignment="1">
      <alignment horizontal="center"/>
    </xf>
    <xf numFmtId="172"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4"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4" fillId="24" borderId="44" xfId="0" applyFont="1" applyFill="1" applyBorder="1" applyAlignment="1">
      <alignment horizontal="center"/>
    </xf>
    <xf numFmtId="0" fontId="33" fillId="27" borderId="18" xfId="0" applyFont="1" applyFill="1" applyBorder="1" applyAlignment="1">
      <alignment horizontal="center" wrapText="1"/>
    </xf>
    <xf numFmtId="0" fontId="47" fillId="0" borderId="75" xfId="255" applyFont="1" applyBorder="1" applyAlignment="1">
      <alignment horizontal="center" vertical="center"/>
    </xf>
    <xf numFmtId="0" fontId="47" fillId="0" borderId="47" xfId="255" applyFont="1" applyBorder="1" applyAlignment="1">
      <alignment horizontal="center" vertical="center"/>
    </xf>
    <xf numFmtId="0" fontId="45" fillId="0" borderId="73" xfId="0" applyFont="1" applyBorder="1" applyAlignment="1">
      <alignment horizontal="center"/>
    </xf>
    <xf numFmtId="0" fontId="45" fillId="0" borderId="0" xfId="0" applyFont="1" applyBorder="1" applyAlignment="1">
      <alignment horizontal="center"/>
    </xf>
    <xf numFmtId="0" fontId="45" fillId="0" borderId="43" xfId="0" applyFont="1" applyBorder="1" applyAlignment="1">
      <alignment horizontal="center"/>
    </xf>
    <xf numFmtId="0" fontId="45" fillId="0" borderId="73" xfId="0" applyFont="1" applyBorder="1" applyAlignment="1">
      <alignment horizontal="center" vertical="center" wrapText="1"/>
    </xf>
    <xf numFmtId="0" fontId="45" fillId="0" borderId="0" xfId="0" applyFont="1" applyBorder="1" applyAlignment="1">
      <alignment horizontal="center" vertical="center" wrapText="1"/>
    </xf>
    <xf numFmtId="0" fontId="45" fillId="0" borderId="43" xfId="0" applyFont="1" applyBorder="1" applyAlignment="1">
      <alignment horizontal="center" vertical="center" wrapText="1"/>
    </xf>
    <xf numFmtId="0" fontId="55" fillId="24" borderId="34" xfId="0" applyFont="1" applyFill="1" applyBorder="1" applyAlignment="1">
      <alignment horizontal="center" vertical="center"/>
    </xf>
    <xf numFmtId="0" fontId="55" fillId="24" borderId="26" xfId="0" applyFont="1" applyFill="1" applyBorder="1" applyAlignment="1">
      <alignment horizontal="center" vertical="center"/>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44" fillId="0" borderId="56" xfId="0" applyFont="1" applyBorder="1" applyAlignment="1" applyProtection="1">
      <alignment horizontal="center"/>
      <protection locked="0"/>
    </xf>
    <xf numFmtId="0" fontId="31" fillId="0" borderId="21" xfId="0" applyFont="1" applyBorder="1" applyAlignment="1"/>
    <xf numFmtId="0" fontId="31" fillId="0" borderId="22" xfId="0" applyFont="1" applyBorder="1" applyAlignment="1"/>
    <xf numFmtId="0" fontId="31" fillId="0" borderId="23" xfId="0" applyFont="1" applyBorder="1" applyAlignment="1"/>
    <xf numFmtId="0" fontId="31" fillId="0" borderId="19" xfId="0" applyFont="1" applyBorder="1" applyAlignment="1"/>
    <xf numFmtId="0" fontId="31" fillId="0" borderId="19" xfId="0" applyFont="1" applyBorder="1" applyAlignment="1">
      <alignment horizontal="center"/>
    </xf>
    <xf numFmtId="0" fontId="31" fillId="0" borderId="23" xfId="0" applyFont="1" applyBorder="1" applyAlignment="1">
      <alignment horizont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56"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Border="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50" fillId="0" borderId="78" xfId="256" applyFont="1" applyBorder="1" applyAlignment="1" applyProtection="1">
      <alignment horizontal="center"/>
    </xf>
    <xf numFmtId="0" fontId="50" fillId="0" borderId="49" xfId="256" applyFont="1" applyBorder="1" applyAlignment="1" applyProtection="1">
      <alignment horizontal="center"/>
    </xf>
    <xf numFmtId="0" fontId="51" fillId="0" borderId="76" xfId="0" applyFont="1" applyBorder="1" applyAlignment="1">
      <alignment horizontal="center"/>
    </xf>
    <xf numFmtId="0" fontId="51" fillId="0" borderId="57" xfId="0" applyFont="1" applyBorder="1" applyAlignment="1">
      <alignment horizontal="center"/>
    </xf>
    <xf numFmtId="0" fontId="51" fillId="0" borderId="77" xfId="0" applyFont="1" applyBorder="1" applyAlignment="1">
      <alignment horizontal="center"/>
    </xf>
    <xf numFmtId="0" fontId="44" fillId="0" borderId="73" xfId="0" applyFont="1" applyBorder="1" applyAlignment="1">
      <alignment horizontal="center"/>
    </xf>
    <xf numFmtId="0" fontId="44" fillId="0" borderId="0" xfId="0" applyFont="1" applyBorder="1" applyAlignment="1">
      <alignment horizontal="center"/>
    </xf>
    <xf numFmtId="0" fontId="44" fillId="0" borderId="43" xfId="0" applyFont="1" applyBorder="1" applyAlignment="1">
      <alignment horizontal="center"/>
    </xf>
    <xf numFmtId="0" fontId="47" fillId="0" borderId="25" xfId="0" applyFont="1" applyBorder="1" applyAlignment="1">
      <alignment horizontal="center" vertical="center"/>
    </xf>
    <xf numFmtId="0" fontId="55" fillId="24" borderId="34" xfId="0" applyFont="1" applyFill="1" applyBorder="1" applyAlignment="1">
      <alignment horizontal="center" vertical="center" wrapText="1"/>
    </xf>
    <xf numFmtId="0" fontId="55" fillId="24" borderId="16" xfId="0" applyFont="1" applyFill="1" applyBorder="1" applyAlignment="1">
      <alignment horizontal="center" vertical="center" wrapText="1"/>
    </xf>
    <xf numFmtId="0" fontId="55" fillId="24" borderId="26" xfId="0" applyFont="1" applyFill="1" applyBorder="1" applyAlignment="1">
      <alignment horizontal="center" vertical="center" wrapText="1"/>
    </xf>
    <xf numFmtId="0" fontId="47" fillId="0" borderId="74" xfId="255" applyFont="1" applyBorder="1" applyAlignment="1">
      <alignment horizontal="center" vertical="center"/>
    </xf>
    <xf numFmtId="0" fontId="47" fillId="0" borderId="48" xfId="255" applyFont="1" applyBorder="1" applyAlignment="1">
      <alignment horizontal="center" vertical="center"/>
    </xf>
    <xf numFmtId="0" fontId="47" fillId="0" borderId="76" xfId="255" applyFont="1" applyBorder="1" applyAlignment="1">
      <alignment horizontal="center" vertical="center"/>
    </xf>
    <xf numFmtId="0" fontId="47" fillId="0" borderId="57" xfId="255" applyFont="1" applyBorder="1" applyAlignment="1">
      <alignment horizontal="center" vertical="center"/>
    </xf>
    <xf numFmtId="0" fontId="47" fillId="0" borderId="56" xfId="255" applyFont="1" applyBorder="1" applyAlignment="1">
      <alignment horizontal="center" vertical="center"/>
    </xf>
    <xf numFmtId="0" fontId="47" fillId="0" borderId="66" xfId="255" applyFont="1" applyBorder="1" applyAlignment="1">
      <alignment horizontal="center" vertical="center"/>
    </xf>
    <xf numFmtId="0" fontId="47" fillId="0" borderId="54" xfId="255" applyFont="1" applyBorder="1" applyAlignment="1">
      <alignment horizontal="center" vertical="center"/>
    </xf>
    <xf numFmtId="0" fontId="47" fillId="0" borderId="70" xfId="255" applyFont="1" applyBorder="1" applyAlignment="1">
      <alignment horizontal="center" vertical="center"/>
    </xf>
    <xf numFmtId="0" fontId="47" fillId="0" borderId="64" xfId="255" applyFont="1" applyBorder="1" applyAlignment="1">
      <alignment horizontal="center" vertical="center"/>
    </xf>
    <xf numFmtId="0" fontId="47" fillId="0" borderId="53" xfId="255" applyFont="1" applyBorder="1" applyAlignment="1">
      <alignment horizontal="center" vertical="center"/>
    </xf>
    <xf numFmtId="0" fontId="47" fillId="0" borderId="72" xfId="255" applyFont="1" applyBorder="1" applyAlignment="1">
      <alignment horizontal="center" vertical="center"/>
    </xf>
    <xf numFmtId="0" fontId="47" fillId="0" borderId="66" xfId="0" applyFont="1" applyBorder="1" applyAlignment="1">
      <alignment horizontal="center" vertical="center"/>
    </xf>
    <xf numFmtId="0" fontId="47" fillId="0" borderId="54" xfId="0" applyFont="1" applyBorder="1" applyAlignment="1">
      <alignment horizontal="center" vertical="center"/>
    </xf>
    <xf numFmtId="0" fontId="47" fillId="0" borderId="70" xfId="0" applyFont="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4" fillId="0" borderId="39" xfId="0" applyFont="1" applyBorder="1" applyAlignment="1">
      <alignment horizontal="right"/>
    </xf>
    <xf numFmtId="0" fontId="44" fillId="0" borderId="41" xfId="0" applyFont="1" applyBorder="1" applyAlignment="1">
      <alignment horizontal="right"/>
    </xf>
    <xf numFmtId="0" fontId="44"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6" xfId="0" applyFont="1" applyFill="1" applyBorder="1" applyAlignment="1">
      <alignment horizontal="center"/>
    </xf>
    <xf numFmtId="0" fontId="44"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applyAlignment="1"/>
    <xf numFmtId="0" fontId="31" fillId="0" borderId="31" xfId="0" applyFont="1" applyBorder="1" applyAlignment="1"/>
    <xf numFmtId="0" fontId="31" fillId="0" borderId="28" xfId="0" applyFont="1" applyBorder="1" applyAlignment="1"/>
    <xf numFmtId="0" fontId="31" fillId="0" borderId="60" xfId="0" applyFont="1" applyBorder="1" applyAlignment="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5" fillId="24" borderId="39" xfId="0" applyFont="1" applyFill="1" applyBorder="1" applyAlignment="1">
      <alignment horizontal="right"/>
    </xf>
    <xf numFmtId="0" fontId="45" fillId="24" borderId="41" xfId="0" applyFont="1" applyFill="1" applyBorder="1" applyAlignment="1">
      <alignment horizontal="right"/>
    </xf>
    <xf numFmtId="0" fontId="45" fillId="24" borderId="42" xfId="0" applyFont="1" applyFill="1" applyBorder="1" applyAlignment="1">
      <alignment horizontal="right"/>
    </xf>
    <xf numFmtId="0" fontId="44" fillId="24" borderId="44"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6" fillId="0" borderId="100" xfId="0" applyFont="1" applyBorder="1" applyAlignment="1">
      <alignment horizontal="center" wrapText="1"/>
    </xf>
    <xf numFmtId="0" fontId="56" fillId="0" borderId="101" xfId="0" applyFont="1" applyBorder="1" applyAlignment="1">
      <alignment horizontal="center" wrapText="1"/>
    </xf>
    <xf numFmtId="0" fontId="56" fillId="0" borderId="102" xfId="0" applyFont="1" applyBorder="1" applyAlignment="1">
      <alignment horizontal="center" wrapText="1"/>
    </xf>
    <xf numFmtId="0" fontId="53" fillId="0" borderId="92" xfId="0" applyFont="1" applyBorder="1" applyAlignment="1">
      <alignment horizontal="center"/>
    </xf>
    <xf numFmtId="0" fontId="53" fillId="0" borderId="79" xfId="0" applyFont="1" applyBorder="1" applyAlignment="1">
      <alignment horizontal="center"/>
    </xf>
    <xf numFmtId="0" fontId="53" fillId="0" borderId="80" xfId="0" applyFont="1" applyBorder="1" applyAlignment="1">
      <alignment horizontal="center"/>
    </xf>
    <xf numFmtId="0" fontId="33" fillId="0" borderId="0" xfId="0" applyFont="1" applyBorder="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Border="1" applyAlignment="1">
      <alignment horizontal="right" vertical="center"/>
    </xf>
    <xf numFmtId="0" fontId="43" fillId="0" borderId="11" xfId="0" applyFont="1" applyBorder="1" applyAlignment="1">
      <alignment wrapText="1"/>
    </xf>
    <xf numFmtId="0" fontId="43" fillId="0" borderId="0" xfId="0" applyFont="1" applyBorder="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7" xr:uid="{EF02CEB9-67A5-435B-BA5A-5F3961EDDE4A}"/>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2 2" xfId="258" xr:uid="{2285BEEF-191C-4EC7-9073-7DBAC1FA283D}"/>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Base de Diseño"/>
      <sheetName val="Model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RESUMEN "/>
      <sheetName val="Preacta N°5"/>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sheetData sheetId="39"/>
      <sheetData sheetId="40"/>
      <sheetData sheetId="41" refreshError="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sheetData sheetId="85" refreshError="1"/>
      <sheetData sheetId="86" refreshError="1"/>
      <sheetData sheetId="87" refreshError="1"/>
      <sheetData sheetId="88" refreshError="1"/>
      <sheetData sheetId="89"/>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ow r="3">
          <cell r="B3">
            <v>200</v>
          </cell>
        </row>
      </sheetData>
      <sheetData sheetId="203">
        <row r="1">
          <cell r="A1" t="str">
            <v>ITEM</v>
          </cell>
        </row>
      </sheetData>
      <sheetData sheetId="204">
        <row r="1">
          <cell r="A1" t="str">
            <v>EQUIPO</v>
          </cell>
        </row>
      </sheetData>
      <sheetData sheetId="205" refreshError="1"/>
      <sheetData sheetId="206"/>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sheetData sheetId="263"/>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sheetData sheetId="283" refreshError="1"/>
      <sheetData sheetId="284"/>
      <sheetData sheetId="285"/>
      <sheetData sheetId="286"/>
      <sheetData sheetId="287"/>
      <sheetData sheetId="288"/>
      <sheetData sheetId="289"/>
      <sheetData sheetId="290"/>
      <sheetData sheetId="291" refreshError="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sheetData sheetId="305" refreshError="1"/>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refreshError="1"/>
      <sheetData sheetId="325"/>
      <sheetData sheetId="326" refreshError="1"/>
      <sheetData sheetId="327"/>
      <sheetData sheetId="328" refreshError="1"/>
      <sheetData sheetId="329"/>
      <sheetData sheetId="330"/>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sheetData sheetId="348" refreshError="1"/>
      <sheetData sheetId="349"/>
      <sheetData sheetId="350"/>
      <sheetData sheetId="351" refreshError="1"/>
      <sheetData sheetId="352"/>
      <sheetData sheetId="353"/>
      <sheetData sheetId="354"/>
      <sheetData sheetId="355" refreshError="1"/>
      <sheetData sheetId="356"/>
      <sheetData sheetId="357"/>
      <sheetData sheetId="358"/>
      <sheetData sheetId="359" refreshError="1"/>
      <sheetData sheetId="360"/>
      <sheetData sheetId="361"/>
      <sheetData sheetId="362"/>
      <sheetData sheetId="363"/>
      <sheetData sheetId="364"/>
      <sheetData sheetId="365"/>
      <sheetData sheetId="366" refreshError="1"/>
      <sheetData sheetId="367"/>
      <sheetData sheetId="368"/>
      <sheetData sheetId="369"/>
      <sheetData sheetId="370" refreshError="1"/>
      <sheetData sheetId="371"/>
      <sheetData sheetId="372"/>
      <sheetData sheetId="373" refreshError="1"/>
      <sheetData sheetId="374" refreshError="1"/>
      <sheetData sheetId="375" refreshError="1"/>
      <sheetData sheetId="376"/>
      <sheetData sheetId="377"/>
      <sheetData sheetId="378"/>
      <sheetData sheetId="379"/>
      <sheetData sheetId="380"/>
      <sheetData sheetId="381"/>
      <sheetData sheetId="382" refreshError="1"/>
      <sheetData sheetId="383" refreshError="1"/>
      <sheetData sheetId="384" refreshError="1"/>
      <sheetData sheetId="385" refreshError="1"/>
      <sheetData sheetId="386"/>
      <sheetData sheetId="387"/>
      <sheetData sheetId="388" refreshError="1"/>
      <sheetData sheetId="389" refreshError="1"/>
      <sheetData sheetId="390"/>
      <sheetData sheetId="391"/>
      <sheetData sheetId="392"/>
      <sheetData sheetId="393"/>
      <sheetData sheetId="394" refreshError="1"/>
      <sheetData sheetId="395"/>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refreshError="1"/>
      <sheetData sheetId="409"/>
      <sheetData sheetId="410"/>
      <sheetData sheetId="411"/>
      <sheetData sheetId="412"/>
      <sheetData sheetId="413"/>
      <sheetData sheetId="414" refreshError="1"/>
      <sheetData sheetId="415"/>
      <sheetData sheetId="416"/>
      <sheetData sheetId="417" refreshError="1"/>
      <sheetData sheetId="418"/>
      <sheetData sheetId="419"/>
      <sheetData sheetId="420"/>
      <sheetData sheetId="421"/>
      <sheetData sheetId="422">
        <row r="1">
          <cell r="A1" t="str">
            <v>ITEM</v>
          </cell>
        </row>
      </sheetData>
      <sheetData sheetId="423" refreshError="1"/>
      <sheetData sheetId="424" refreshError="1"/>
      <sheetData sheetId="425"/>
      <sheetData sheetId="426"/>
      <sheetData sheetId="427" refreshError="1"/>
      <sheetData sheetId="428">
        <row r="1">
          <cell r="A1" t="str">
            <v>EQUIPO</v>
          </cell>
        </row>
      </sheetData>
      <sheetData sheetId="429"/>
      <sheetData sheetId="430" refreshError="1"/>
      <sheetData sheetId="431" refreshError="1"/>
      <sheetData sheetId="432"/>
      <sheetData sheetId="433"/>
      <sheetData sheetId="434"/>
      <sheetData sheetId="435"/>
      <sheetData sheetId="436" refreshError="1"/>
      <sheetData sheetId="437" refreshError="1"/>
      <sheetData sheetId="438" refreshError="1"/>
      <sheetData sheetId="439"/>
      <sheetData sheetId="440"/>
      <sheetData sheetId="441"/>
      <sheetData sheetId="442"/>
      <sheetData sheetId="443" refreshError="1"/>
      <sheetData sheetId="444"/>
      <sheetData sheetId="445"/>
      <sheetData sheetId="446"/>
      <sheetData sheetId="447"/>
      <sheetData sheetId="448"/>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sheetData sheetId="491" refreshError="1"/>
      <sheetData sheetId="492"/>
      <sheetData sheetId="493" refreshError="1"/>
      <sheetData sheetId="494" refreshError="1"/>
      <sheetData sheetId="495" refreshError="1"/>
      <sheetData sheetId="496" refreshError="1"/>
      <sheetData sheetId="497" refreshError="1"/>
      <sheetData sheetId="498" refreshError="1"/>
      <sheetData sheetId="499"/>
      <sheetData sheetId="500"/>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refreshError="1"/>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row r="33">
          <cell r="C33">
            <v>0.77967625899280601</v>
          </cell>
        </row>
      </sheetData>
      <sheetData sheetId="615"/>
      <sheetData sheetId="616">
        <row r="1">
          <cell r="A1" t="str">
            <v>1P</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ow r="33">
          <cell r="C33">
            <v>0.77967625899280601</v>
          </cell>
        </row>
      </sheetData>
      <sheetData sheetId="641"/>
      <sheetData sheetId="642">
        <row r="52">
          <cell r="H52">
            <v>117768</v>
          </cell>
        </row>
      </sheetData>
      <sheetData sheetId="643"/>
      <sheetData sheetId="644"/>
      <sheetData sheetId="645"/>
      <sheetData sheetId="646"/>
      <sheetData sheetId="647"/>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ow r="1">
          <cell r="B1" t="str">
            <v>CTO-102-2002</v>
          </cell>
        </row>
      </sheetData>
      <sheetData sheetId="713"/>
      <sheetData sheetId="714"/>
      <sheetData sheetId="715"/>
      <sheetData sheetId="716"/>
      <sheetData sheetId="717"/>
      <sheetData sheetId="718"/>
      <sheetData sheetId="719"/>
      <sheetData sheetId="720"/>
      <sheetData sheetId="721"/>
      <sheetData sheetId="722"/>
      <sheetData sheetId="723" refreshError="1"/>
      <sheetData sheetId="724" refreshError="1"/>
      <sheetData sheetId="725"/>
      <sheetData sheetId="726" refreshError="1"/>
      <sheetData sheetId="727" refreshError="1"/>
      <sheetData sheetId="728" refreshError="1"/>
      <sheetData sheetId="729" refreshError="1"/>
      <sheetData sheetId="730"/>
      <sheetData sheetId="731" refreshError="1"/>
      <sheetData sheetId="732" refreshError="1"/>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row r="1">
          <cell r="B1" t="str">
            <v>CTO-102-2002</v>
          </cell>
        </row>
      </sheetData>
      <sheetData sheetId="749"/>
      <sheetData sheetId="750"/>
      <sheetData sheetId="751"/>
      <sheetData sheetId="752"/>
      <sheetData sheetId="753"/>
      <sheetData sheetId="754"/>
      <sheetData sheetId="755"/>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ow r="5">
          <cell r="E5" t="str">
            <v>CANTIDAD</v>
          </cell>
        </row>
      </sheetData>
      <sheetData sheetId="814">
        <row r="5">
          <cell r="E5" t="str">
            <v>CANTIDAD</v>
          </cell>
        </row>
      </sheetData>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sheetData sheetId="968"/>
      <sheetData sheetId="969"/>
      <sheetData sheetId="970"/>
      <sheetData sheetId="971"/>
      <sheetData sheetId="972" refreshError="1"/>
      <sheetData sheetId="973" refreshError="1"/>
      <sheetData sheetId="974"/>
      <sheetData sheetId="975" refreshError="1"/>
      <sheetData sheetId="976" refreshError="1"/>
      <sheetData sheetId="977" refreshError="1"/>
      <sheetData sheetId="978" refreshError="1"/>
      <sheetData sheetId="979"/>
      <sheetData sheetId="980" refreshError="1"/>
      <sheetData sheetId="981" refreshError="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refreshError="1"/>
      <sheetData sheetId="1170" refreshError="1"/>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row r="2">
          <cell r="A2" t="str">
            <v>ACTA No</v>
          </cell>
        </row>
      </sheetData>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REQUISITOS INF INTERVENTORÍA"/>
      <sheetName val="Hoja1"/>
      <sheetName val="A. P. 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ow r="8">
          <cell r="G8">
            <v>0</v>
          </cell>
        </row>
      </sheetData>
      <sheetData sheetId="11"/>
      <sheetData sheetId="1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Capitulos"/>
      <sheetName val="Maqui Equip"/>
      <sheetName val="BASE"/>
      <sheetName val="calidad"/>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sheetData sheetId="19" refreshError="1"/>
      <sheetData sheetId="20" refreshError="1"/>
      <sheetData sheetId="21" refreshError="1"/>
      <sheetData sheetId="22" refreshError="1"/>
      <sheetData sheetId="23"/>
      <sheetData sheetId="2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N94"/>
  <sheetViews>
    <sheetView showGridLines="0" tabSelected="1" view="pageBreakPreview" topLeftCell="A16" zoomScale="55" zoomScaleNormal="55" zoomScaleSheetLayoutView="55" zoomScalePageLayoutView="70" workbookViewId="0">
      <selection activeCell="G16" sqref="G16"/>
    </sheetView>
  </sheetViews>
  <sheetFormatPr baseColWidth="10" defaultColWidth="11.5" defaultRowHeight="14"/>
  <cols>
    <col min="1" max="2" width="4.5" style="1" customWidth="1"/>
    <col min="3" max="3" width="14.6640625" style="1" customWidth="1"/>
    <col min="4" max="4" width="14.33203125" style="2" customWidth="1"/>
    <col min="5" max="5" width="16.1640625" style="2" customWidth="1"/>
    <col min="6" max="6" width="21" style="1" customWidth="1"/>
    <col min="7" max="7" width="95.5" style="1" customWidth="1"/>
    <col min="8" max="8" width="8.6640625" style="1" customWidth="1"/>
    <col min="9" max="9" width="18.83203125" style="1" customWidth="1"/>
    <col min="10" max="10" width="23.83203125" style="1" customWidth="1"/>
    <col min="11" max="11" width="30" style="1" customWidth="1"/>
    <col min="12" max="13" width="4.5" style="1" customWidth="1"/>
    <col min="14" max="14" width="24.33203125" style="1" customWidth="1"/>
    <col min="15" max="16384" width="11.5" style="1"/>
  </cols>
  <sheetData>
    <row r="1" spans="1:13" ht="17" thickBot="1">
      <c r="A1" s="5"/>
      <c r="B1" s="148"/>
      <c r="C1" s="149"/>
      <c r="D1" s="176"/>
      <c r="E1" s="149"/>
      <c r="F1" s="5"/>
      <c r="G1" s="5"/>
      <c r="H1" s="5"/>
      <c r="I1" s="5"/>
      <c r="J1" s="5"/>
      <c r="K1" s="5"/>
      <c r="L1" s="5"/>
      <c r="M1" s="5"/>
    </row>
    <row r="2" spans="1:13" ht="17" thickTop="1">
      <c r="A2" s="5"/>
      <c r="B2" s="221"/>
      <c r="C2" s="222"/>
      <c r="D2" s="222"/>
      <c r="E2" s="222"/>
      <c r="F2" s="222"/>
      <c r="G2" s="222"/>
      <c r="H2" s="222"/>
      <c r="I2" s="222"/>
      <c r="J2" s="222"/>
      <c r="K2" s="222"/>
      <c r="L2" s="223"/>
      <c r="M2" s="5"/>
    </row>
    <row r="3" spans="1:13" ht="30.75" customHeight="1">
      <c r="A3" s="5"/>
      <c r="B3" s="7"/>
      <c r="C3" s="218" t="s">
        <v>86</v>
      </c>
      <c r="D3" s="219"/>
      <c r="E3" s="219"/>
      <c r="F3" s="220"/>
      <c r="G3" s="147"/>
      <c r="H3" s="147"/>
      <c r="I3" s="147"/>
      <c r="J3" s="147"/>
      <c r="K3" s="147"/>
      <c r="L3" s="8"/>
      <c r="M3" s="5"/>
    </row>
    <row r="4" spans="1:13" ht="16">
      <c r="A4" s="5"/>
      <c r="B4" s="7"/>
      <c r="C4" s="164" t="s">
        <v>0</v>
      </c>
      <c r="D4" s="177" t="s">
        <v>1</v>
      </c>
      <c r="E4" s="164" t="s">
        <v>2</v>
      </c>
      <c r="F4" s="165">
        <v>2</v>
      </c>
      <c r="G4" s="147"/>
      <c r="H4" s="147"/>
      <c r="I4" s="147"/>
      <c r="J4" s="147"/>
      <c r="K4" s="147"/>
      <c r="L4" s="8"/>
      <c r="M4" s="5"/>
    </row>
    <row r="5" spans="1:13" ht="17" thickBot="1">
      <c r="A5" s="5"/>
      <c r="B5" s="7"/>
      <c r="C5" s="148"/>
      <c r="D5" s="178"/>
      <c r="E5" s="148"/>
      <c r="F5" s="149"/>
      <c r="G5" s="147"/>
      <c r="H5" s="147"/>
      <c r="I5" s="147"/>
      <c r="J5" s="147"/>
      <c r="K5" s="147"/>
      <c r="L5" s="8"/>
      <c r="M5" s="5"/>
    </row>
    <row r="6" spans="1:13" ht="31.5" customHeight="1" thickTop="1">
      <c r="A6" s="5"/>
      <c r="B6" s="7"/>
      <c r="C6" s="215" t="s">
        <v>3</v>
      </c>
      <c r="D6" s="216"/>
      <c r="E6" s="216"/>
      <c r="F6" s="216"/>
      <c r="G6" s="216"/>
      <c r="H6" s="216"/>
      <c r="I6" s="216"/>
      <c r="J6" s="216"/>
      <c r="K6" s="217"/>
      <c r="L6" s="8"/>
      <c r="M6" s="5"/>
    </row>
    <row r="7" spans="1:13" ht="16">
      <c r="A7" s="5"/>
      <c r="B7" s="174"/>
      <c r="C7" s="224" t="s">
        <v>4</v>
      </c>
      <c r="D7" s="224"/>
      <c r="E7" s="224"/>
      <c r="F7" s="224"/>
      <c r="G7" s="224"/>
      <c r="H7" s="224"/>
      <c r="I7" s="224"/>
      <c r="J7" s="224"/>
      <c r="K7" s="225"/>
      <c r="L7" s="8"/>
      <c r="M7" s="5"/>
    </row>
    <row r="8" spans="1:13" s="121" customFormat="1" ht="16">
      <c r="A8" s="119"/>
      <c r="B8" s="175"/>
      <c r="C8" s="238" t="s">
        <v>87</v>
      </c>
      <c r="D8" s="239"/>
      <c r="E8" s="239"/>
      <c r="F8" s="239"/>
      <c r="G8" s="239"/>
      <c r="H8" s="239"/>
      <c r="I8" s="239"/>
      <c r="J8" s="239"/>
      <c r="K8" s="240"/>
      <c r="L8" s="122"/>
      <c r="M8" s="119"/>
    </row>
    <row r="9" spans="1:13" ht="16">
      <c r="A9" s="5"/>
      <c r="B9" s="174"/>
      <c r="C9" s="238"/>
      <c r="D9" s="239"/>
      <c r="E9" s="239"/>
      <c r="F9" s="239"/>
      <c r="G9" s="239"/>
      <c r="H9" s="239"/>
      <c r="I9" s="239"/>
      <c r="J9" s="239"/>
      <c r="K9" s="240"/>
      <c r="L9" s="8"/>
      <c r="M9" s="5"/>
    </row>
    <row r="10" spans="1:13" ht="34.5" customHeight="1">
      <c r="A10" s="5"/>
      <c r="B10" s="174"/>
      <c r="C10" s="188" t="s">
        <v>5</v>
      </c>
      <c r="D10" s="189"/>
      <c r="E10" s="189"/>
      <c r="F10" s="189"/>
      <c r="G10" s="189"/>
      <c r="H10" s="189"/>
      <c r="I10" s="189"/>
      <c r="J10" s="189"/>
      <c r="K10" s="190"/>
      <c r="L10" s="8"/>
      <c r="M10" s="5"/>
    </row>
    <row r="11" spans="1:13" ht="30" customHeight="1" thickBot="1">
      <c r="A11" s="5"/>
      <c r="B11" s="7"/>
      <c r="C11" s="193"/>
      <c r="D11" s="194"/>
      <c r="E11" s="194"/>
      <c r="F11" s="194"/>
      <c r="G11" s="194"/>
      <c r="H11" s="194"/>
      <c r="I11" s="194"/>
      <c r="J11" s="194"/>
      <c r="K11" s="195"/>
      <c r="L11" s="8"/>
      <c r="M11" s="5"/>
    </row>
    <row r="12" spans="1:13" ht="30" customHeight="1">
      <c r="A12" s="5"/>
      <c r="B12" s="7"/>
      <c r="C12" s="235" t="s">
        <v>6</v>
      </c>
      <c r="D12" s="229" t="s">
        <v>7</v>
      </c>
      <c r="E12" s="237" t="s">
        <v>8</v>
      </c>
      <c r="F12" s="237"/>
      <c r="G12" s="235" t="s">
        <v>9</v>
      </c>
      <c r="H12" s="229" t="s">
        <v>10</v>
      </c>
      <c r="I12" s="229" t="s">
        <v>11</v>
      </c>
      <c r="J12" s="231" t="s">
        <v>12</v>
      </c>
      <c r="K12" s="233" t="s">
        <v>13</v>
      </c>
      <c r="L12" s="8"/>
      <c r="M12" s="5"/>
    </row>
    <row r="13" spans="1:13" ht="30" customHeight="1" thickBot="1">
      <c r="A13" s="5"/>
      <c r="B13" s="7"/>
      <c r="C13" s="236"/>
      <c r="D13" s="230"/>
      <c r="E13" s="9" t="s">
        <v>14</v>
      </c>
      <c r="F13" s="9" t="s">
        <v>15</v>
      </c>
      <c r="G13" s="236"/>
      <c r="H13" s="230"/>
      <c r="I13" s="230"/>
      <c r="J13" s="232"/>
      <c r="K13" s="234"/>
      <c r="L13" s="8"/>
      <c r="M13" s="5"/>
    </row>
    <row r="14" spans="1:13" ht="30" customHeight="1" thickBot="1">
      <c r="A14" s="5"/>
      <c r="B14" s="7"/>
      <c r="C14" s="10"/>
      <c r="D14" s="179" t="s">
        <v>89</v>
      </c>
      <c r="E14" s="11"/>
      <c r="F14" s="11"/>
      <c r="G14" s="11" t="s">
        <v>90</v>
      </c>
      <c r="H14" s="11"/>
      <c r="I14" s="11"/>
      <c r="J14" s="11"/>
      <c r="K14" s="12"/>
      <c r="L14" s="8"/>
      <c r="M14" s="5"/>
    </row>
    <row r="15" spans="1:13" ht="30" customHeight="1">
      <c r="A15" s="5"/>
      <c r="B15" s="7"/>
      <c r="C15" s="24"/>
      <c r="D15" s="25">
        <v>1</v>
      </c>
      <c r="E15" s="25"/>
      <c r="F15" s="25"/>
      <c r="G15" s="27" t="s">
        <v>142</v>
      </c>
      <c r="H15" s="25" t="s">
        <v>91</v>
      </c>
      <c r="I15" s="16">
        <v>1064.4000000000001</v>
      </c>
      <c r="J15" s="17">
        <v>3229.2400000000002</v>
      </c>
      <c r="K15" s="18">
        <f>+ROUND(I15*J15,2)</f>
        <v>3437203.06</v>
      </c>
      <c r="L15" s="8"/>
      <c r="M15" s="5"/>
    </row>
    <row r="16" spans="1:13" ht="30" customHeight="1">
      <c r="A16" s="5"/>
      <c r="B16" s="7"/>
      <c r="C16" s="24"/>
      <c r="D16" s="25">
        <v>2</v>
      </c>
      <c r="E16" s="25"/>
      <c r="F16" s="25"/>
      <c r="G16" s="27" t="s">
        <v>143</v>
      </c>
      <c r="H16" s="25" t="s">
        <v>91</v>
      </c>
      <c r="I16" s="16">
        <v>1064.4000000000001</v>
      </c>
      <c r="J16" s="17">
        <v>1788.8500000000001</v>
      </c>
      <c r="K16" s="18">
        <f t="shared" ref="K16:K68" si="0">+ROUND(I16*J16,2)</f>
        <v>1904051.94</v>
      </c>
      <c r="L16" s="8"/>
      <c r="M16" s="5"/>
    </row>
    <row r="17" spans="1:14" s="5" customFormat="1" ht="30" customHeight="1">
      <c r="B17" s="7"/>
      <c r="C17" s="24"/>
      <c r="D17" s="28">
        <v>3</v>
      </c>
      <c r="E17" s="28"/>
      <c r="F17" s="28"/>
      <c r="G17" s="46" t="s">
        <v>144</v>
      </c>
      <c r="H17" s="28" t="s">
        <v>92</v>
      </c>
      <c r="I17" s="16">
        <v>378.78</v>
      </c>
      <c r="J17" s="17">
        <v>37067.1</v>
      </c>
      <c r="K17" s="18">
        <f t="shared" si="0"/>
        <v>14040276.140000001</v>
      </c>
      <c r="L17" s="8"/>
      <c r="N17" s="1"/>
    </row>
    <row r="18" spans="1:14" ht="30" customHeight="1" thickBot="1">
      <c r="A18" s="5"/>
      <c r="B18" s="7"/>
      <c r="C18" s="19" t="s">
        <v>16</v>
      </c>
      <c r="D18" s="31"/>
      <c r="E18" s="31"/>
      <c r="F18" s="31"/>
      <c r="G18" s="21" t="s">
        <v>145</v>
      </c>
      <c r="H18" s="20"/>
      <c r="I18" s="16"/>
      <c r="J18" s="22"/>
      <c r="K18" s="23">
        <f>+SUM(K15:K17)</f>
        <v>19381531.140000001</v>
      </c>
      <c r="L18" s="8"/>
      <c r="M18" s="5"/>
    </row>
    <row r="19" spans="1:14" ht="30" customHeight="1" thickBot="1">
      <c r="A19" s="5"/>
      <c r="B19" s="7"/>
      <c r="C19" s="10"/>
      <c r="D19" s="179" t="s">
        <v>93</v>
      </c>
      <c r="E19" s="11"/>
      <c r="F19" s="11"/>
      <c r="G19" s="11" t="s">
        <v>94</v>
      </c>
      <c r="H19" s="11"/>
      <c r="I19" s="11"/>
      <c r="J19" s="11"/>
      <c r="K19" s="12"/>
      <c r="L19" s="8"/>
      <c r="M19" s="5"/>
    </row>
    <row r="20" spans="1:14" ht="30" customHeight="1">
      <c r="A20" s="5"/>
      <c r="B20" s="7"/>
      <c r="C20" s="24"/>
      <c r="D20" s="13">
        <v>4</v>
      </c>
      <c r="E20" s="13"/>
      <c r="F20" s="13"/>
      <c r="G20" s="14" t="s">
        <v>146</v>
      </c>
      <c r="H20" s="13" t="s">
        <v>92</v>
      </c>
      <c r="I20" s="16">
        <v>148.28</v>
      </c>
      <c r="J20" s="17">
        <v>155386.56</v>
      </c>
      <c r="K20" s="18">
        <f t="shared" si="0"/>
        <v>23040719.120000001</v>
      </c>
      <c r="L20" s="8"/>
      <c r="M20" s="5"/>
    </row>
    <row r="21" spans="1:14" ht="30" customHeight="1">
      <c r="A21" s="5"/>
      <c r="B21" s="7"/>
      <c r="C21" s="24"/>
      <c r="D21" s="13">
        <v>5</v>
      </c>
      <c r="E21" s="13"/>
      <c r="F21" s="13"/>
      <c r="G21" s="14" t="s">
        <v>147</v>
      </c>
      <c r="H21" s="13" t="s">
        <v>92</v>
      </c>
      <c r="I21" s="16">
        <v>296.55</v>
      </c>
      <c r="J21" s="17">
        <v>118510.98000000001</v>
      </c>
      <c r="K21" s="18">
        <f t="shared" si="0"/>
        <v>35144431.119999997</v>
      </c>
      <c r="L21" s="8"/>
      <c r="M21" s="5"/>
    </row>
    <row r="22" spans="1:14" ht="30" customHeight="1">
      <c r="A22" s="5"/>
      <c r="B22" s="7"/>
      <c r="C22" s="24"/>
      <c r="D22" s="13">
        <v>6</v>
      </c>
      <c r="E22" s="13"/>
      <c r="F22" s="13"/>
      <c r="G22" s="14" t="s">
        <v>148</v>
      </c>
      <c r="H22" s="13" t="s">
        <v>92</v>
      </c>
      <c r="I22" s="16">
        <v>41.83</v>
      </c>
      <c r="J22" s="17">
        <v>109187.68000000001</v>
      </c>
      <c r="K22" s="18">
        <f t="shared" si="0"/>
        <v>4567320.6500000004</v>
      </c>
      <c r="L22" s="8"/>
      <c r="M22" s="5"/>
    </row>
    <row r="23" spans="1:14" ht="30" customHeight="1">
      <c r="A23" s="5"/>
      <c r="B23" s="7"/>
      <c r="C23" s="24"/>
      <c r="D23" s="39">
        <v>7</v>
      </c>
      <c r="E23" s="39"/>
      <c r="F23" s="39"/>
      <c r="G23" s="14" t="s">
        <v>149</v>
      </c>
      <c r="H23" s="13" t="s">
        <v>92</v>
      </c>
      <c r="I23" s="16">
        <v>397.98</v>
      </c>
      <c r="J23" s="17">
        <v>13109.810000000001</v>
      </c>
      <c r="K23" s="18">
        <f t="shared" si="0"/>
        <v>5217442.18</v>
      </c>
      <c r="L23" s="8"/>
      <c r="M23" s="5"/>
    </row>
    <row r="24" spans="1:14" ht="30" customHeight="1">
      <c r="A24" s="5"/>
      <c r="B24" s="7"/>
      <c r="C24" s="24"/>
      <c r="D24" s="13">
        <v>8</v>
      </c>
      <c r="E24" s="13"/>
      <c r="F24" s="13"/>
      <c r="G24" s="14" t="s">
        <v>150</v>
      </c>
      <c r="H24" s="13" t="s">
        <v>92</v>
      </c>
      <c r="I24" s="16">
        <v>19.52</v>
      </c>
      <c r="J24" s="17">
        <v>40565</v>
      </c>
      <c r="K24" s="18">
        <f t="shared" si="0"/>
        <v>791828.8</v>
      </c>
      <c r="L24" s="8"/>
      <c r="M24" s="5"/>
    </row>
    <row r="25" spans="1:14" ht="30" customHeight="1" thickBot="1">
      <c r="A25" s="5"/>
      <c r="B25" s="7"/>
      <c r="C25" s="19" t="s">
        <v>16</v>
      </c>
      <c r="D25" s="31"/>
      <c r="E25" s="31"/>
      <c r="F25" s="31"/>
      <c r="G25" s="21" t="s">
        <v>145</v>
      </c>
      <c r="H25" s="20"/>
      <c r="I25" s="16"/>
      <c r="J25" s="22"/>
      <c r="K25" s="23">
        <f>+SUM(K20:K24)</f>
        <v>68761741.86999999</v>
      </c>
      <c r="L25" s="8"/>
      <c r="M25" s="5"/>
    </row>
    <row r="26" spans="1:14" ht="30" customHeight="1" thickBot="1">
      <c r="A26" s="5"/>
      <c r="B26" s="7"/>
      <c r="C26" s="10"/>
      <c r="D26" s="179" t="s">
        <v>95</v>
      </c>
      <c r="E26" s="11"/>
      <c r="F26" s="11"/>
      <c r="G26" s="11" t="s">
        <v>96</v>
      </c>
      <c r="H26" s="11"/>
      <c r="I26" s="11"/>
      <c r="J26" s="11"/>
      <c r="K26" s="12"/>
      <c r="L26" s="8"/>
      <c r="M26" s="5"/>
    </row>
    <row r="27" spans="1:14" ht="30" customHeight="1">
      <c r="A27" s="5"/>
      <c r="B27" s="7"/>
      <c r="C27" s="24"/>
      <c r="D27" s="13">
        <v>9</v>
      </c>
      <c r="E27" s="13"/>
      <c r="F27" s="13"/>
      <c r="G27" s="14" t="s">
        <v>151</v>
      </c>
      <c r="H27" s="13" t="s">
        <v>91</v>
      </c>
      <c r="I27" s="16">
        <v>988.5</v>
      </c>
      <c r="J27" s="30">
        <v>12040.49</v>
      </c>
      <c r="K27" s="18">
        <f t="shared" si="0"/>
        <v>11902024.369999999</v>
      </c>
      <c r="L27" s="8"/>
      <c r="M27" s="5"/>
    </row>
    <row r="28" spans="1:14" s="5" customFormat="1" ht="30" customHeight="1">
      <c r="B28" s="7"/>
      <c r="C28" s="45"/>
      <c r="D28" s="28">
        <v>10</v>
      </c>
      <c r="E28" s="28"/>
      <c r="F28" s="28"/>
      <c r="G28" s="29" t="s">
        <v>152</v>
      </c>
      <c r="H28" s="28" t="s">
        <v>92</v>
      </c>
      <c r="I28" s="16">
        <v>197.7</v>
      </c>
      <c r="J28" s="30">
        <v>871924.06</v>
      </c>
      <c r="K28" s="18">
        <f t="shared" si="0"/>
        <v>172379386.66</v>
      </c>
      <c r="L28" s="8"/>
      <c r="N28" s="1"/>
    </row>
    <row r="29" spans="1:14" ht="30" customHeight="1">
      <c r="A29" s="5"/>
      <c r="B29" s="7"/>
      <c r="C29" s="24"/>
      <c r="D29" s="13">
        <v>11</v>
      </c>
      <c r="E29" s="25"/>
      <c r="F29" s="13"/>
      <c r="G29" s="14" t="s">
        <v>153</v>
      </c>
      <c r="H29" s="13" t="s">
        <v>97</v>
      </c>
      <c r="I29" s="16">
        <v>3000</v>
      </c>
      <c r="J29" s="17">
        <v>9838.01</v>
      </c>
      <c r="K29" s="18">
        <f t="shared" si="0"/>
        <v>29514030</v>
      </c>
      <c r="L29" s="8"/>
      <c r="M29" s="5"/>
    </row>
    <row r="30" spans="1:14" ht="30" customHeight="1">
      <c r="A30" s="5"/>
      <c r="B30" s="7"/>
      <c r="C30" s="24"/>
      <c r="D30" s="13">
        <v>12</v>
      </c>
      <c r="E30" s="13"/>
      <c r="F30" s="13"/>
      <c r="G30" s="14" t="s">
        <v>154</v>
      </c>
      <c r="H30" s="15" t="s">
        <v>97</v>
      </c>
      <c r="I30" s="16">
        <v>1534.75</v>
      </c>
      <c r="J30" s="17">
        <v>6974.52</v>
      </c>
      <c r="K30" s="18">
        <f t="shared" si="0"/>
        <v>10704144.57</v>
      </c>
      <c r="L30" s="8"/>
      <c r="M30" s="5"/>
    </row>
    <row r="31" spans="1:14" s="5" customFormat="1" ht="30" customHeight="1">
      <c r="B31" s="7"/>
      <c r="C31" s="45"/>
      <c r="D31" s="28">
        <v>13</v>
      </c>
      <c r="E31" s="28"/>
      <c r="F31" s="28"/>
      <c r="G31" s="29" t="s">
        <v>155</v>
      </c>
      <c r="H31" s="28" t="s">
        <v>98</v>
      </c>
      <c r="I31" s="16">
        <v>509.75</v>
      </c>
      <c r="J31" s="30">
        <v>24804.5</v>
      </c>
      <c r="K31" s="18">
        <f t="shared" si="0"/>
        <v>12644093.880000001</v>
      </c>
      <c r="L31" s="8"/>
      <c r="N31" s="1"/>
    </row>
    <row r="32" spans="1:14" s="5" customFormat="1" ht="30" customHeight="1">
      <c r="B32" s="7"/>
      <c r="C32" s="45"/>
      <c r="D32" s="28">
        <v>14</v>
      </c>
      <c r="E32" s="28"/>
      <c r="F32" s="28"/>
      <c r="G32" s="29" t="s">
        <v>156</v>
      </c>
      <c r="H32" s="28" t="s">
        <v>91</v>
      </c>
      <c r="I32" s="16">
        <v>278.88</v>
      </c>
      <c r="J32" s="30">
        <v>139439.86000000002</v>
      </c>
      <c r="K32" s="18">
        <f t="shared" si="0"/>
        <v>38886988.159999996</v>
      </c>
      <c r="L32" s="8"/>
      <c r="N32" s="1"/>
    </row>
    <row r="33" spans="1:14" s="5" customFormat="1" ht="30" customHeight="1">
      <c r="B33" s="7"/>
      <c r="C33" s="45"/>
      <c r="D33" s="28">
        <v>15</v>
      </c>
      <c r="E33" s="28"/>
      <c r="F33" s="28"/>
      <c r="G33" s="29" t="s">
        <v>157</v>
      </c>
      <c r="H33" s="28" t="s">
        <v>98</v>
      </c>
      <c r="I33" s="16">
        <v>278.88</v>
      </c>
      <c r="J33" s="30">
        <v>53372.9</v>
      </c>
      <c r="K33" s="18">
        <f t="shared" si="0"/>
        <v>14884634.35</v>
      </c>
      <c r="L33" s="8"/>
      <c r="N33" s="1"/>
    </row>
    <row r="34" spans="1:14" ht="30" customHeight="1">
      <c r="A34" s="5"/>
      <c r="B34" s="7"/>
      <c r="C34" s="24"/>
      <c r="D34" s="13">
        <v>16</v>
      </c>
      <c r="E34" s="13"/>
      <c r="F34" s="13"/>
      <c r="G34" s="14" t="s">
        <v>158</v>
      </c>
      <c r="H34" s="13" t="s">
        <v>91</v>
      </c>
      <c r="I34" s="16">
        <v>130</v>
      </c>
      <c r="J34" s="17">
        <v>87267.950000000012</v>
      </c>
      <c r="K34" s="18">
        <f t="shared" si="0"/>
        <v>11344833.5</v>
      </c>
      <c r="L34" s="8"/>
      <c r="M34" s="5"/>
    </row>
    <row r="35" spans="1:14" ht="30" customHeight="1" thickBot="1">
      <c r="A35" s="5"/>
      <c r="B35" s="7"/>
      <c r="C35" s="19" t="s">
        <v>16</v>
      </c>
      <c r="D35" s="31"/>
      <c r="E35" s="31"/>
      <c r="F35" s="31"/>
      <c r="G35" s="21" t="s">
        <v>145</v>
      </c>
      <c r="H35" s="20"/>
      <c r="I35" s="16"/>
      <c r="J35" s="22"/>
      <c r="K35" s="23">
        <f>+SUM(K27:K34)</f>
        <v>302260135.49000001</v>
      </c>
      <c r="L35" s="8"/>
      <c r="M35" s="5"/>
    </row>
    <row r="36" spans="1:14" ht="30" customHeight="1" thickBot="1">
      <c r="A36" s="5"/>
      <c r="B36" s="7"/>
      <c r="C36" s="10"/>
      <c r="D36" s="179" t="s">
        <v>99</v>
      </c>
      <c r="E36" s="11"/>
      <c r="F36" s="11"/>
      <c r="G36" s="11" t="s">
        <v>100</v>
      </c>
      <c r="H36" s="11"/>
      <c r="I36" s="11"/>
      <c r="J36" s="11"/>
      <c r="K36" s="12"/>
      <c r="L36" s="8"/>
      <c r="M36" s="5"/>
    </row>
    <row r="37" spans="1:14" s="5" customFormat="1" ht="30" customHeight="1">
      <c r="B37" s="7"/>
      <c r="C37" s="45"/>
      <c r="D37" s="28">
        <v>17</v>
      </c>
      <c r="E37" s="28">
        <v>710</v>
      </c>
      <c r="F37" s="28"/>
      <c r="G37" s="29" t="s">
        <v>159</v>
      </c>
      <c r="H37" s="28" t="s">
        <v>101</v>
      </c>
      <c r="I37" s="16">
        <v>5</v>
      </c>
      <c r="J37" s="30">
        <v>303237.34000000003</v>
      </c>
      <c r="K37" s="18">
        <f t="shared" si="0"/>
        <v>1516186.7</v>
      </c>
      <c r="L37" s="8"/>
      <c r="N37" s="1"/>
    </row>
    <row r="38" spans="1:14" ht="30" customHeight="1" thickBot="1">
      <c r="A38" s="5"/>
      <c r="B38" s="7"/>
      <c r="C38" s="19" t="s">
        <v>16</v>
      </c>
      <c r="D38" s="31"/>
      <c r="E38" s="31"/>
      <c r="F38" s="31"/>
      <c r="G38" s="21" t="s">
        <v>145</v>
      </c>
      <c r="H38" s="20"/>
      <c r="I38" s="16"/>
      <c r="J38" s="22"/>
      <c r="K38" s="23">
        <f>+SUM(K37)</f>
        <v>1516186.7</v>
      </c>
      <c r="L38" s="8"/>
      <c r="M38" s="5"/>
    </row>
    <row r="39" spans="1:14" ht="30" customHeight="1" thickBot="1">
      <c r="A39" s="5"/>
      <c r="B39" s="7"/>
      <c r="C39" s="10"/>
      <c r="D39" s="179" t="s">
        <v>102</v>
      </c>
      <c r="E39" s="11"/>
      <c r="F39" s="11"/>
      <c r="G39" s="11" t="s">
        <v>103</v>
      </c>
      <c r="H39" s="11"/>
      <c r="I39" s="11"/>
      <c r="J39" s="11"/>
      <c r="K39" s="12"/>
      <c r="L39" s="8"/>
      <c r="M39" s="5"/>
    </row>
    <row r="40" spans="1:14" ht="30" customHeight="1" thickBot="1">
      <c r="A40" s="5"/>
      <c r="B40" s="7"/>
      <c r="C40" s="10"/>
      <c r="D40" s="179"/>
      <c r="E40" s="11"/>
      <c r="F40" s="11"/>
      <c r="G40" s="11" t="s">
        <v>104</v>
      </c>
      <c r="H40" s="11"/>
      <c r="I40" s="11"/>
      <c r="J40" s="11"/>
      <c r="K40" s="12"/>
      <c r="L40" s="8"/>
      <c r="M40" s="5"/>
    </row>
    <row r="41" spans="1:14" ht="30" customHeight="1" thickBot="1">
      <c r="A41" s="5"/>
      <c r="B41" s="7"/>
      <c r="C41" s="10"/>
      <c r="D41" s="179"/>
      <c r="E41" s="11"/>
      <c r="F41" s="11"/>
      <c r="G41" s="11" t="s">
        <v>90</v>
      </c>
      <c r="H41" s="11"/>
      <c r="I41" s="11"/>
      <c r="J41" s="11"/>
      <c r="K41" s="12"/>
      <c r="L41" s="8"/>
      <c r="M41" s="5"/>
    </row>
    <row r="42" spans="1:14" s="5" customFormat="1" ht="30" customHeight="1">
      <c r="B42" s="7"/>
      <c r="C42" s="24"/>
      <c r="D42" s="28">
        <v>18</v>
      </c>
      <c r="E42" s="28"/>
      <c r="F42" s="28" t="s">
        <v>105</v>
      </c>
      <c r="G42" s="46" t="s">
        <v>106</v>
      </c>
      <c r="H42" s="28" t="s">
        <v>98</v>
      </c>
      <c r="I42" s="16">
        <v>240.32</v>
      </c>
      <c r="J42" s="17">
        <v>2675.96</v>
      </c>
      <c r="K42" s="18">
        <f t="shared" si="0"/>
        <v>643086.71</v>
      </c>
      <c r="L42" s="8"/>
      <c r="N42" s="1"/>
    </row>
    <row r="43" spans="1:14" ht="30" customHeight="1" thickBot="1">
      <c r="A43" s="5"/>
      <c r="B43" s="7"/>
      <c r="C43" s="19" t="s">
        <v>16</v>
      </c>
      <c r="D43" s="31"/>
      <c r="E43" s="31"/>
      <c r="F43" s="31"/>
      <c r="G43" s="21" t="s">
        <v>145</v>
      </c>
      <c r="H43" s="20"/>
      <c r="I43" s="16"/>
      <c r="J43" s="22"/>
      <c r="K43" s="23">
        <f>+SUM(K42)</f>
        <v>643086.71</v>
      </c>
      <c r="L43" s="8"/>
      <c r="M43" s="5"/>
    </row>
    <row r="44" spans="1:14" ht="30" customHeight="1" thickBot="1">
      <c r="A44" s="5"/>
      <c r="B44" s="7"/>
      <c r="C44" s="10"/>
      <c r="D44" s="179"/>
      <c r="E44" s="11"/>
      <c r="F44" s="11"/>
      <c r="G44" s="11" t="s">
        <v>107</v>
      </c>
      <c r="H44" s="11"/>
      <c r="I44" s="11"/>
      <c r="J44" s="11"/>
      <c r="K44" s="12"/>
      <c r="L44" s="8"/>
      <c r="M44" s="5"/>
    </row>
    <row r="45" spans="1:14" ht="30" customHeight="1">
      <c r="A45" s="5"/>
      <c r="B45" s="7"/>
      <c r="C45" s="24"/>
      <c r="D45" s="13">
        <v>19</v>
      </c>
      <c r="E45" s="13"/>
      <c r="F45" s="13" t="s">
        <v>105</v>
      </c>
      <c r="G45" s="14" t="s">
        <v>160</v>
      </c>
      <c r="H45" s="13" t="s">
        <v>92</v>
      </c>
      <c r="I45" s="16">
        <v>227.1</v>
      </c>
      <c r="J45" s="17">
        <v>39079.39</v>
      </c>
      <c r="K45" s="18">
        <f t="shared" si="0"/>
        <v>8874929.4700000007</v>
      </c>
      <c r="L45" s="8"/>
      <c r="M45" s="5"/>
    </row>
    <row r="46" spans="1:14" ht="30" customHeight="1">
      <c r="A46" s="5"/>
      <c r="B46" s="7"/>
      <c r="C46" s="24"/>
      <c r="D46" s="13">
        <v>20</v>
      </c>
      <c r="E46" s="13"/>
      <c r="F46" s="13" t="s">
        <v>105</v>
      </c>
      <c r="G46" s="14" t="s">
        <v>161</v>
      </c>
      <c r="H46" s="13" t="s">
        <v>92</v>
      </c>
      <c r="I46" s="16">
        <v>60.56</v>
      </c>
      <c r="J46" s="17">
        <v>55833.4</v>
      </c>
      <c r="K46" s="18">
        <f t="shared" si="0"/>
        <v>3381270.7</v>
      </c>
      <c r="L46" s="8"/>
      <c r="M46" s="5"/>
    </row>
    <row r="47" spans="1:14" ht="30" customHeight="1">
      <c r="A47" s="5"/>
      <c r="B47" s="7"/>
      <c r="C47" s="24"/>
      <c r="D47" s="13">
        <v>21</v>
      </c>
      <c r="E47" s="13"/>
      <c r="F47" s="13" t="s">
        <v>105</v>
      </c>
      <c r="G47" s="14" t="s">
        <v>162</v>
      </c>
      <c r="H47" s="13" t="s">
        <v>92</v>
      </c>
      <c r="I47" s="16">
        <v>15.14</v>
      </c>
      <c r="J47" s="17">
        <v>68558.84</v>
      </c>
      <c r="K47" s="18">
        <f t="shared" si="0"/>
        <v>1037980.84</v>
      </c>
      <c r="L47" s="8"/>
      <c r="M47" s="5"/>
    </row>
    <row r="48" spans="1:14" ht="30" customHeight="1">
      <c r="A48" s="5"/>
      <c r="B48" s="7"/>
      <c r="C48" s="24"/>
      <c r="D48" s="39">
        <v>22</v>
      </c>
      <c r="E48" s="39"/>
      <c r="F48" s="39" t="s">
        <v>105</v>
      </c>
      <c r="G48" s="14" t="s">
        <v>111</v>
      </c>
      <c r="H48" s="13" t="s">
        <v>91</v>
      </c>
      <c r="I48" s="16">
        <v>20.399999999999999</v>
      </c>
      <c r="J48" s="17">
        <v>28314.370000000003</v>
      </c>
      <c r="K48" s="18">
        <f t="shared" si="0"/>
        <v>577613.15</v>
      </c>
      <c r="L48" s="8"/>
      <c r="M48" s="5"/>
    </row>
    <row r="49" spans="1:14" ht="30" customHeight="1">
      <c r="A49" s="5"/>
      <c r="B49" s="7"/>
      <c r="C49" s="24"/>
      <c r="D49" s="13">
        <v>23</v>
      </c>
      <c r="E49" s="13"/>
      <c r="F49" s="13" t="s">
        <v>105</v>
      </c>
      <c r="G49" s="14" t="s">
        <v>112</v>
      </c>
      <c r="H49" s="13" t="s">
        <v>92</v>
      </c>
      <c r="I49" s="16">
        <v>87.48</v>
      </c>
      <c r="J49" s="17">
        <v>44777.11</v>
      </c>
      <c r="K49" s="18">
        <f t="shared" si="0"/>
        <v>3917101.58</v>
      </c>
      <c r="L49" s="8"/>
      <c r="M49" s="5"/>
    </row>
    <row r="50" spans="1:14" ht="30" customHeight="1">
      <c r="A50" s="5"/>
      <c r="B50" s="7"/>
      <c r="C50" s="24"/>
      <c r="D50" s="13">
        <v>24</v>
      </c>
      <c r="E50" s="13"/>
      <c r="F50" s="13" t="s">
        <v>105</v>
      </c>
      <c r="G50" s="14" t="s">
        <v>113</v>
      </c>
      <c r="H50" s="13" t="s">
        <v>98</v>
      </c>
      <c r="I50" s="16">
        <v>120</v>
      </c>
      <c r="J50" s="17">
        <v>4037.88</v>
      </c>
      <c r="K50" s="18">
        <f t="shared" si="0"/>
        <v>484545.6</v>
      </c>
      <c r="L50" s="8"/>
      <c r="M50" s="5"/>
    </row>
    <row r="51" spans="1:14" ht="30" customHeight="1" thickBot="1">
      <c r="A51" s="5"/>
      <c r="B51" s="7"/>
      <c r="C51" s="19" t="s">
        <v>16</v>
      </c>
      <c r="D51" s="31"/>
      <c r="E51" s="31"/>
      <c r="F51" s="31"/>
      <c r="G51" s="21" t="s">
        <v>145</v>
      </c>
      <c r="H51" s="20"/>
      <c r="I51" s="16"/>
      <c r="J51" s="22"/>
      <c r="K51" s="23">
        <f>+SUM(K45:K50)</f>
        <v>18273441.340000004</v>
      </c>
      <c r="L51" s="8"/>
      <c r="M51" s="5"/>
    </row>
    <row r="52" spans="1:14" ht="30" customHeight="1" thickBot="1">
      <c r="A52" s="5"/>
      <c r="B52" s="7"/>
      <c r="C52" s="10"/>
      <c r="D52" s="179"/>
      <c r="E52" s="11"/>
      <c r="F52" s="11"/>
      <c r="G52" s="11" t="s">
        <v>114</v>
      </c>
      <c r="H52" s="11"/>
      <c r="I52" s="11"/>
      <c r="J52" s="11"/>
      <c r="K52" s="12"/>
      <c r="L52" s="8"/>
      <c r="M52" s="5"/>
    </row>
    <row r="53" spans="1:14" s="5" customFormat="1" ht="30" customHeight="1">
      <c r="B53" s="7"/>
      <c r="C53" s="45"/>
      <c r="D53" s="28">
        <v>25</v>
      </c>
      <c r="E53" s="28"/>
      <c r="F53" s="28" t="s">
        <v>105</v>
      </c>
      <c r="G53" s="29" t="s">
        <v>115</v>
      </c>
      <c r="H53" s="28" t="s">
        <v>92</v>
      </c>
      <c r="I53" s="16">
        <v>25.23</v>
      </c>
      <c r="J53" s="30">
        <v>116845.82</v>
      </c>
      <c r="K53" s="18">
        <f t="shared" si="0"/>
        <v>2948020.04</v>
      </c>
      <c r="L53" s="8"/>
      <c r="N53" s="1"/>
    </row>
    <row r="54" spans="1:14" ht="30" customHeight="1">
      <c r="A54" s="5"/>
      <c r="B54" s="7"/>
      <c r="C54" s="24"/>
      <c r="D54" s="13">
        <v>26</v>
      </c>
      <c r="E54" s="25"/>
      <c r="F54" s="13" t="s">
        <v>105</v>
      </c>
      <c r="G54" s="14" t="s">
        <v>116</v>
      </c>
      <c r="H54" s="13" t="s">
        <v>92</v>
      </c>
      <c r="I54" s="16">
        <v>235.51</v>
      </c>
      <c r="J54" s="17">
        <v>30338.63</v>
      </c>
      <c r="K54" s="18">
        <f t="shared" si="0"/>
        <v>7145050.75</v>
      </c>
      <c r="L54" s="8"/>
      <c r="M54" s="5"/>
    </row>
    <row r="55" spans="1:14" ht="30" customHeight="1">
      <c r="A55" s="5"/>
      <c r="B55" s="7"/>
      <c r="C55" s="24"/>
      <c r="D55" s="13">
        <v>27</v>
      </c>
      <c r="E55" s="13"/>
      <c r="F55" s="13" t="s">
        <v>105</v>
      </c>
      <c r="G55" s="14" t="s">
        <v>117</v>
      </c>
      <c r="H55" s="15" t="s">
        <v>92</v>
      </c>
      <c r="I55" s="16">
        <v>33.64</v>
      </c>
      <c r="J55" s="17">
        <v>90338.92</v>
      </c>
      <c r="K55" s="18">
        <f t="shared" si="0"/>
        <v>3039001.27</v>
      </c>
      <c r="L55" s="8"/>
      <c r="M55" s="5"/>
    </row>
    <row r="56" spans="1:14" ht="30" customHeight="1" thickBot="1">
      <c r="A56" s="5"/>
      <c r="B56" s="7"/>
      <c r="C56" s="19" t="s">
        <v>16</v>
      </c>
      <c r="D56" s="31"/>
      <c r="E56" s="31"/>
      <c r="F56" s="31"/>
      <c r="G56" s="21" t="s">
        <v>145</v>
      </c>
      <c r="H56" s="20"/>
      <c r="I56" s="16"/>
      <c r="J56" s="22"/>
      <c r="K56" s="23">
        <f>+SUM(K53:K55)</f>
        <v>13132072.059999999</v>
      </c>
      <c r="L56" s="8"/>
      <c r="M56" s="5"/>
    </row>
    <row r="57" spans="1:14" ht="30" customHeight="1" thickBot="1">
      <c r="A57" s="5"/>
      <c r="B57" s="7"/>
      <c r="C57" s="10"/>
      <c r="D57" s="179"/>
      <c r="E57" s="11"/>
      <c r="F57" s="11"/>
      <c r="G57" s="11" t="s">
        <v>118</v>
      </c>
      <c r="H57" s="11"/>
      <c r="I57" s="11"/>
      <c r="J57" s="11"/>
      <c r="K57" s="12"/>
      <c r="L57" s="8"/>
      <c r="M57" s="5"/>
    </row>
    <row r="58" spans="1:14" s="5" customFormat="1" ht="30" customHeight="1">
      <c r="B58" s="7"/>
      <c r="C58" s="45"/>
      <c r="D58" s="28">
        <v>28</v>
      </c>
      <c r="E58" s="28"/>
      <c r="F58" s="28" t="s">
        <v>105</v>
      </c>
      <c r="G58" s="29" t="s">
        <v>119</v>
      </c>
      <c r="H58" s="28" t="s">
        <v>101</v>
      </c>
      <c r="I58" s="16">
        <v>2</v>
      </c>
      <c r="J58" s="30">
        <v>393101.45</v>
      </c>
      <c r="K58" s="18">
        <f t="shared" si="0"/>
        <v>786202.9</v>
      </c>
      <c r="L58" s="8"/>
      <c r="N58" s="1"/>
    </row>
    <row r="59" spans="1:14" s="5" customFormat="1" ht="30" customHeight="1">
      <c r="B59" s="7"/>
      <c r="C59" s="45"/>
      <c r="D59" s="28">
        <v>29</v>
      </c>
      <c r="E59" s="28"/>
      <c r="F59" s="28" t="s">
        <v>105</v>
      </c>
      <c r="G59" s="29" t="s">
        <v>120</v>
      </c>
      <c r="H59" s="28" t="s">
        <v>98</v>
      </c>
      <c r="I59" s="16">
        <v>100</v>
      </c>
      <c r="J59" s="30">
        <v>7432.04</v>
      </c>
      <c r="K59" s="18">
        <f t="shared" si="0"/>
        <v>743204</v>
      </c>
      <c r="L59" s="8"/>
      <c r="N59" s="1"/>
    </row>
    <row r="60" spans="1:14" ht="30" customHeight="1" thickBot="1">
      <c r="A60" s="5"/>
      <c r="B60" s="7"/>
      <c r="C60" s="19" t="s">
        <v>16</v>
      </c>
      <c r="D60" s="31"/>
      <c r="E60" s="31"/>
      <c r="F60" s="31"/>
      <c r="G60" s="21"/>
      <c r="H60" s="20"/>
      <c r="I60" s="16"/>
      <c r="J60" s="22"/>
      <c r="K60" s="23">
        <f>+SUM(K58:K59)</f>
        <v>1529406.9</v>
      </c>
      <c r="L60" s="8"/>
      <c r="M60" s="5"/>
    </row>
    <row r="61" spans="1:14" ht="30" customHeight="1" thickBot="1">
      <c r="A61" s="5"/>
      <c r="B61" s="7"/>
      <c r="C61" s="10"/>
      <c r="D61" s="179"/>
      <c r="E61" s="11"/>
      <c r="F61" s="11"/>
      <c r="G61" s="11" t="s">
        <v>121</v>
      </c>
      <c r="H61" s="11"/>
      <c r="I61" s="11"/>
      <c r="J61" s="11"/>
      <c r="K61" s="12"/>
      <c r="L61" s="8"/>
      <c r="M61" s="5"/>
    </row>
    <row r="62" spans="1:14" ht="30" customHeight="1">
      <c r="A62" s="5"/>
      <c r="B62" s="7"/>
      <c r="C62" s="24"/>
      <c r="D62" s="13">
        <v>30</v>
      </c>
      <c r="E62" s="25"/>
      <c r="F62" s="13" t="s">
        <v>105</v>
      </c>
      <c r="G62" s="14" t="s">
        <v>122</v>
      </c>
      <c r="H62" s="13" t="s">
        <v>101</v>
      </c>
      <c r="I62" s="16">
        <v>7</v>
      </c>
      <c r="J62" s="17">
        <v>3951868.9000000004</v>
      </c>
      <c r="K62" s="18">
        <f t="shared" si="0"/>
        <v>27663082.300000001</v>
      </c>
      <c r="L62" s="8"/>
      <c r="M62" s="5"/>
    </row>
    <row r="63" spans="1:14" ht="30" customHeight="1">
      <c r="A63" s="5"/>
      <c r="B63" s="7"/>
      <c r="C63" s="24"/>
      <c r="D63" s="25">
        <v>31</v>
      </c>
      <c r="E63" s="25"/>
      <c r="F63" s="25" t="s">
        <v>105</v>
      </c>
      <c r="G63" s="26" t="s">
        <v>123</v>
      </c>
      <c r="H63" s="25" t="s">
        <v>101</v>
      </c>
      <c r="I63" s="16">
        <v>32</v>
      </c>
      <c r="J63" s="17">
        <v>484830.22000000003</v>
      </c>
      <c r="K63" s="18">
        <f t="shared" si="0"/>
        <v>15514567.039999999</v>
      </c>
      <c r="L63" s="8"/>
      <c r="M63" s="5"/>
    </row>
    <row r="64" spans="1:14" ht="30" customHeight="1">
      <c r="A64" s="5"/>
      <c r="B64" s="7"/>
      <c r="C64" s="24"/>
      <c r="D64" s="25">
        <v>32</v>
      </c>
      <c r="E64" s="25"/>
      <c r="F64" s="25" t="s">
        <v>105</v>
      </c>
      <c r="G64" s="27" t="s">
        <v>124</v>
      </c>
      <c r="H64" s="25" t="s">
        <v>101</v>
      </c>
      <c r="I64" s="16">
        <v>1</v>
      </c>
      <c r="J64" s="17">
        <v>355975.77</v>
      </c>
      <c r="K64" s="18">
        <f t="shared" si="0"/>
        <v>355975.77</v>
      </c>
      <c r="L64" s="8"/>
      <c r="M64" s="5"/>
    </row>
    <row r="65" spans="1:14" ht="30" customHeight="1" thickBot="1">
      <c r="A65" s="5"/>
      <c r="B65" s="7"/>
      <c r="C65" s="19" t="s">
        <v>16</v>
      </c>
      <c r="D65" s="31"/>
      <c r="E65" s="31"/>
      <c r="F65" s="31"/>
      <c r="G65" s="21"/>
      <c r="H65" s="20"/>
      <c r="I65" s="16"/>
      <c r="J65" s="22"/>
      <c r="K65" s="23">
        <f>+SUM(K62:K64)</f>
        <v>43533625.110000007</v>
      </c>
      <c r="L65" s="8"/>
      <c r="M65" s="5"/>
    </row>
    <row r="66" spans="1:14" ht="30" customHeight="1" thickBot="1">
      <c r="A66" s="5"/>
      <c r="B66" s="7"/>
      <c r="C66" s="10"/>
      <c r="D66" s="179"/>
      <c r="E66" s="11"/>
      <c r="F66" s="11"/>
      <c r="G66" s="11" t="s">
        <v>125</v>
      </c>
      <c r="H66" s="11"/>
      <c r="I66" s="11"/>
      <c r="J66" s="11"/>
      <c r="K66" s="12"/>
      <c r="L66" s="8"/>
      <c r="M66" s="5"/>
    </row>
    <row r="67" spans="1:14" ht="52.75" customHeight="1">
      <c r="A67" s="5"/>
      <c r="B67" s="7"/>
      <c r="C67" s="24"/>
      <c r="D67" s="25">
        <v>33</v>
      </c>
      <c r="E67" s="25"/>
      <c r="F67" s="25" t="s">
        <v>105</v>
      </c>
      <c r="G67" s="26" t="s">
        <v>126</v>
      </c>
      <c r="H67" s="25" t="s">
        <v>98</v>
      </c>
      <c r="I67" s="16">
        <v>192</v>
      </c>
      <c r="J67" s="17">
        <v>11189.29</v>
      </c>
      <c r="K67" s="18">
        <f t="shared" si="0"/>
        <v>2148343.6800000002</v>
      </c>
      <c r="L67" s="8"/>
      <c r="M67" s="5"/>
    </row>
    <row r="68" spans="1:14" ht="30" customHeight="1">
      <c r="A68" s="5"/>
      <c r="B68" s="7"/>
      <c r="C68" s="24"/>
      <c r="D68" s="13">
        <v>34</v>
      </c>
      <c r="E68" s="13"/>
      <c r="F68" s="13" t="s">
        <v>105</v>
      </c>
      <c r="G68" s="14" t="s">
        <v>127</v>
      </c>
      <c r="H68" s="13" t="s">
        <v>98</v>
      </c>
      <c r="I68" s="16">
        <v>240.32</v>
      </c>
      <c r="J68" s="17">
        <v>14411.880000000001</v>
      </c>
      <c r="K68" s="18">
        <f t="shared" si="0"/>
        <v>3463463</v>
      </c>
      <c r="L68" s="8"/>
      <c r="M68" s="5"/>
    </row>
    <row r="69" spans="1:14" ht="30" customHeight="1" thickBot="1">
      <c r="A69" s="5"/>
      <c r="B69" s="7"/>
      <c r="C69" s="19" t="s">
        <v>16</v>
      </c>
      <c r="D69" s="31"/>
      <c r="E69" s="31"/>
      <c r="F69" s="31"/>
      <c r="G69" s="21"/>
      <c r="H69" s="20"/>
      <c r="I69" s="16"/>
      <c r="J69" s="22"/>
      <c r="K69" s="23">
        <f>+SUM(K67:K68)</f>
        <v>5611806.6799999997</v>
      </c>
      <c r="L69" s="8"/>
      <c r="M69" s="5"/>
    </row>
    <row r="70" spans="1:14" s="3" customFormat="1" ht="30" customHeight="1" thickBot="1">
      <c r="A70" s="32"/>
      <c r="B70" s="33"/>
      <c r="C70" s="196" t="s">
        <v>17</v>
      </c>
      <c r="D70" s="197"/>
      <c r="E70" s="197"/>
      <c r="F70" s="197"/>
      <c r="G70" s="197"/>
      <c r="H70" s="197"/>
      <c r="I70" s="197"/>
      <c r="J70" s="198"/>
      <c r="K70" s="34">
        <f>+K18+K25+K35+K38+K43+K51+K56+K60+K65+K69</f>
        <v>474643034</v>
      </c>
      <c r="L70" s="35"/>
      <c r="M70" s="32"/>
    </row>
    <row r="71" spans="1:14" s="3" customFormat="1" ht="17" thickBot="1">
      <c r="A71" s="32"/>
      <c r="B71" s="33"/>
      <c r="C71" s="151"/>
      <c r="D71" s="180"/>
      <c r="E71" s="151"/>
      <c r="F71" s="151"/>
      <c r="G71" s="151"/>
      <c r="H71" s="151"/>
      <c r="I71" s="151"/>
      <c r="J71" s="151"/>
      <c r="K71" s="152"/>
      <c r="L71" s="35"/>
      <c r="M71" s="32"/>
    </row>
    <row r="72" spans="1:14" s="3" customFormat="1" ht="30" customHeight="1">
      <c r="A72" s="32"/>
      <c r="B72" s="33"/>
      <c r="C72" s="153"/>
      <c r="D72" s="154"/>
      <c r="E72" s="153"/>
      <c r="F72" s="153"/>
      <c r="G72" s="226" t="s">
        <v>128</v>
      </c>
      <c r="H72" s="227"/>
      <c r="I72" s="228"/>
      <c r="J72" s="185">
        <v>0.02</v>
      </c>
      <c r="K72" s="40">
        <f>+ROUND(K70*J72,0)</f>
        <v>9492861</v>
      </c>
      <c r="L72" s="35"/>
      <c r="M72" s="32"/>
    </row>
    <row r="73" spans="1:14" s="3" customFormat="1" ht="30" customHeight="1" thickBot="1">
      <c r="A73" s="32"/>
      <c r="B73" s="33"/>
      <c r="C73" s="153"/>
      <c r="D73" s="154"/>
      <c r="E73" s="153"/>
      <c r="F73" s="153"/>
      <c r="G73" s="41" t="s">
        <v>135</v>
      </c>
      <c r="H73" s="181"/>
      <c r="I73" s="182"/>
      <c r="J73" s="183"/>
      <c r="K73" s="184">
        <f>+K70+K72</f>
        <v>484135895</v>
      </c>
      <c r="L73" s="35"/>
      <c r="M73" s="32"/>
    </row>
    <row r="74" spans="1:14" s="3" customFormat="1" ht="17" thickBot="1">
      <c r="A74" s="32"/>
      <c r="B74" s="33"/>
      <c r="C74" s="153"/>
      <c r="D74" s="154"/>
      <c r="E74" s="154"/>
      <c r="F74" s="154"/>
      <c r="G74" s="153"/>
      <c r="H74" s="153"/>
      <c r="I74" s="155"/>
      <c r="J74" s="156"/>
      <c r="K74" s="157"/>
      <c r="L74" s="35"/>
      <c r="M74" s="32"/>
    </row>
    <row r="75" spans="1:14" ht="30" customHeight="1" thickBot="1">
      <c r="A75" s="5"/>
      <c r="B75" s="7"/>
      <c r="C75" s="10"/>
      <c r="D75" s="179" t="s">
        <v>129</v>
      </c>
      <c r="E75" s="11"/>
      <c r="F75" s="11"/>
      <c r="G75" s="11" t="s">
        <v>130</v>
      </c>
      <c r="H75" s="11"/>
      <c r="I75" s="11"/>
      <c r="J75" s="11"/>
      <c r="K75" s="12"/>
      <c r="L75" s="8"/>
      <c r="M75" s="5"/>
    </row>
    <row r="76" spans="1:14" ht="30" customHeight="1">
      <c r="A76" s="5"/>
      <c r="B76" s="7"/>
      <c r="C76" s="24"/>
      <c r="D76" s="13">
        <v>35</v>
      </c>
      <c r="E76" s="13"/>
      <c r="F76" s="13"/>
      <c r="G76" s="14" t="s">
        <v>131</v>
      </c>
      <c r="H76" s="13" t="s">
        <v>98</v>
      </c>
      <c r="I76" s="16">
        <v>192</v>
      </c>
      <c r="J76" s="30">
        <v>50774.92</v>
      </c>
      <c r="K76" s="18">
        <f t="shared" ref="K76:K79" si="1">+ROUND(I76*J76,2)</f>
        <v>9748784.6400000006</v>
      </c>
      <c r="L76" s="8"/>
      <c r="M76" s="5"/>
    </row>
    <row r="77" spans="1:14" s="5" customFormat="1" ht="30" customHeight="1">
      <c r="B77" s="7"/>
      <c r="C77" s="45"/>
      <c r="D77" s="28">
        <v>36</v>
      </c>
      <c r="E77" s="28"/>
      <c r="F77" s="28"/>
      <c r="G77" s="29" t="s">
        <v>132</v>
      </c>
      <c r="H77" s="28" t="s">
        <v>98</v>
      </c>
      <c r="I77" s="16">
        <v>240.32</v>
      </c>
      <c r="J77" s="30">
        <v>72580.479999999996</v>
      </c>
      <c r="K77" s="18">
        <f t="shared" si="1"/>
        <v>17442540.949999999</v>
      </c>
      <c r="L77" s="8"/>
      <c r="N77" s="1"/>
    </row>
    <row r="78" spans="1:14" ht="30" customHeight="1">
      <c r="A78" s="5"/>
      <c r="B78" s="7"/>
      <c r="C78" s="24"/>
      <c r="D78" s="13">
        <v>37</v>
      </c>
      <c r="E78" s="25"/>
      <c r="F78" s="13"/>
      <c r="G78" s="14" t="s">
        <v>133</v>
      </c>
      <c r="H78" s="13" t="s">
        <v>101</v>
      </c>
      <c r="I78" s="16">
        <v>32</v>
      </c>
      <c r="J78" s="17">
        <v>214067.91</v>
      </c>
      <c r="K78" s="18">
        <f t="shared" si="1"/>
        <v>6850173.1200000001</v>
      </c>
      <c r="L78" s="8"/>
      <c r="M78" s="5"/>
    </row>
    <row r="79" spans="1:14" ht="30" customHeight="1">
      <c r="A79" s="5"/>
      <c r="B79" s="7"/>
      <c r="C79" s="24"/>
      <c r="D79" s="13">
        <v>38</v>
      </c>
      <c r="E79" s="13"/>
      <c r="F79" s="13"/>
      <c r="G79" s="14" t="s">
        <v>134</v>
      </c>
      <c r="H79" s="15" t="s">
        <v>101</v>
      </c>
      <c r="I79" s="16">
        <v>7</v>
      </c>
      <c r="J79" s="17">
        <v>1432639.7560000001</v>
      </c>
      <c r="K79" s="18">
        <f t="shared" si="1"/>
        <v>10028478.289999999</v>
      </c>
      <c r="L79" s="8"/>
      <c r="M79" s="5"/>
    </row>
    <row r="80" spans="1:14" ht="30" customHeight="1" thickBot="1">
      <c r="A80" s="5"/>
      <c r="B80" s="7"/>
      <c r="C80" s="19" t="s">
        <v>16</v>
      </c>
      <c r="D80" s="31"/>
      <c r="E80" s="31"/>
      <c r="F80" s="31"/>
      <c r="G80" s="21"/>
      <c r="H80" s="20"/>
      <c r="I80" s="16"/>
      <c r="J80" s="22"/>
      <c r="K80" s="23">
        <f>+SUM(K76:K79)</f>
        <v>44069977</v>
      </c>
      <c r="L80" s="8"/>
      <c r="M80" s="5"/>
    </row>
    <row r="81" spans="1:13" s="3" customFormat="1" ht="30" customHeight="1" thickBot="1">
      <c r="A81" s="32"/>
      <c r="B81" s="33"/>
      <c r="C81" s="196" t="s">
        <v>136</v>
      </c>
      <c r="D81" s="197"/>
      <c r="E81" s="197"/>
      <c r="F81" s="197"/>
      <c r="G81" s="197"/>
      <c r="H81" s="197"/>
      <c r="I81" s="197"/>
      <c r="J81" s="198"/>
      <c r="K81" s="34">
        <f>+K80</f>
        <v>44069977</v>
      </c>
      <c r="L81" s="35"/>
      <c r="M81" s="32"/>
    </row>
    <row r="82" spans="1:13" s="3" customFormat="1" ht="17" thickBot="1">
      <c r="A82" s="32"/>
      <c r="B82" s="33"/>
      <c r="C82" s="153"/>
      <c r="D82" s="154"/>
      <c r="E82" s="154"/>
      <c r="F82" s="154"/>
      <c r="G82" s="153"/>
      <c r="H82" s="153"/>
      <c r="I82" s="155"/>
      <c r="J82" s="156"/>
      <c r="K82" s="157"/>
      <c r="L82" s="35"/>
      <c r="M82" s="32"/>
    </row>
    <row r="83" spans="1:13" s="3" customFormat="1" ht="30" customHeight="1" thickBot="1">
      <c r="A83" s="32"/>
      <c r="B83" s="33"/>
      <c r="C83" s="153"/>
      <c r="D83" s="154"/>
      <c r="E83" s="153"/>
      <c r="F83" s="153"/>
      <c r="G83" s="41" t="s">
        <v>18</v>
      </c>
      <c r="H83" s="42"/>
      <c r="I83" s="43"/>
      <c r="J83" s="44"/>
      <c r="K83" s="34">
        <f>+K81+K73</f>
        <v>528205872</v>
      </c>
      <c r="L83" s="35"/>
      <c r="M83" s="32"/>
    </row>
    <row r="84" spans="1:13" s="3" customFormat="1" ht="17" thickBot="1">
      <c r="A84" s="32"/>
      <c r="B84" s="33"/>
      <c r="C84" s="153"/>
      <c r="D84" s="154"/>
      <c r="E84" s="154"/>
      <c r="F84" s="154"/>
      <c r="G84" s="153"/>
      <c r="H84" s="153"/>
      <c r="I84" s="155"/>
      <c r="J84" s="156"/>
      <c r="K84" s="157"/>
      <c r="L84" s="35"/>
      <c r="M84" s="32"/>
    </row>
    <row r="85" spans="1:13" s="3" customFormat="1" ht="16">
      <c r="A85" s="32"/>
      <c r="B85" s="33"/>
      <c r="C85" s="36"/>
      <c r="D85" s="204"/>
      <c r="E85" s="204"/>
      <c r="F85" s="204"/>
      <c r="G85" s="204"/>
      <c r="H85" s="204"/>
      <c r="I85" s="204"/>
      <c r="J85" s="204"/>
      <c r="K85" s="205"/>
      <c r="L85" s="37"/>
      <c r="M85" s="32"/>
    </row>
    <row r="86" spans="1:13" s="3" customFormat="1" ht="46.5" customHeight="1">
      <c r="A86" s="32"/>
      <c r="B86" s="33"/>
      <c r="C86" s="191" t="s">
        <v>19</v>
      </c>
      <c r="D86" s="192"/>
      <c r="E86" s="192"/>
      <c r="F86" s="192"/>
      <c r="G86" s="192"/>
      <c r="H86" s="203" t="s">
        <v>9</v>
      </c>
      <c r="I86" s="203"/>
      <c r="J86" s="203"/>
      <c r="K86" s="124" t="s">
        <v>20</v>
      </c>
      <c r="L86" s="38"/>
      <c r="M86" s="32"/>
    </row>
    <row r="87" spans="1:13" s="3" customFormat="1" ht="32.25" customHeight="1">
      <c r="A87" s="32"/>
      <c r="B87" s="33"/>
      <c r="C87" s="191" t="s">
        <v>21</v>
      </c>
      <c r="D87" s="192"/>
      <c r="E87" s="192"/>
      <c r="F87" s="192"/>
      <c r="G87" s="192"/>
      <c r="H87" s="202" t="s">
        <v>138</v>
      </c>
      <c r="I87" s="202"/>
      <c r="J87" s="125" t="s">
        <v>23</v>
      </c>
      <c r="K87" s="123">
        <v>0.26</v>
      </c>
      <c r="L87" s="38"/>
      <c r="M87" s="32"/>
    </row>
    <row r="88" spans="1:13" s="3" customFormat="1" ht="64.25" customHeight="1">
      <c r="A88" s="32"/>
      <c r="B88" s="33"/>
      <c r="C88" s="191" t="s">
        <v>24</v>
      </c>
      <c r="D88" s="192"/>
      <c r="E88" s="192"/>
      <c r="F88" s="192"/>
      <c r="G88" s="192"/>
      <c r="H88" s="201" t="s">
        <v>139</v>
      </c>
      <c r="I88" s="201"/>
      <c r="J88" s="125" t="s">
        <v>25</v>
      </c>
      <c r="K88" s="123">
        <v>0.02</v>
      </c>
      <c r="L88" s="38"/>
      <c r="M88" s="32"/>
    </row>
    <row r="89" spans="1:13" s="4" customFormat="1" ht="58.5" customHeight="1">
      <c r="A89" s="32"/>
      <c r="B89" s="33"/>
      <c r="C89" s="206"/>
      <c r="D89" s="207"/>
      <c r="E89" s="207"/>
      <c r="F89" s="207"/>
      <c r="G89" s="208"/>
      <c r="H89" s="202" t="s">
        <v>140</v>
      </c>
      <c r="I89" s="202"/>
      <c r="J89" s="125" t="s">
        <v>26</v>
      </c>
      <c r="K89" s="123">
        <v>0.05</v>
      </c>
      <c r="L89" s="35"/>
      <c r="M89" s="32"/>
    </row>
    <row r="90" spans="1:13" ht="39" customHeight="1">
      <c r="A90" s="5"/>
      <c r="B90" s="7"/>
      <c r="C90" s="209"/>
      <c r="D90" s="210"/>
      <c r="E90" s="210"/>
      <c r="F90" s="210"/>
      <c r="G90" s="211"/>
      <c r="H90" s="202" t="s">
        <v>141</v>
      </c>
      <c r="I90" s="202"/>
      <c r="J90" s="125" t="s">
        <v>27</v>
      </c>
      <c r="K90" s="123">
        <f>+K87+K88+K89</f>
        <v>0.33</v>
      </c>
      <c r="L90" s="8"/>
      <c r="M90" s="5"/>
    </row>
    <row r="91" spans="1:13" s="4" customFormat="1" ht="58.5" customHeight="1">
      <c r="A91" s="32"/>
      <c r="B91" s="33"/>
      <c r="C91" s="209"/>
      <c r="D91" s="210"/>
      <c r="E91" s="210"/>
      <c r="F91" s="210"/>
      <c r="G91" s="211"/>
      <c r="H91" s="202" t="s">
        <v>137</v>
      </c>
      <c r="I91" s="202"/>
      <c r="J91" s="125" t="s">
        <v>23</v>
      </c>
      <c r="K91" s="123">
        <v>0.19</v>
      </c>
      <c r="L91" s="35"/>
      <c r="M91" s="32"/>
    </row>
    <row r="92" spans="1:13" ht="47.25" customHeight="1" thickBot="1">
      <c r="A92" s="5"/>
      <c r="B92" s="7"/>
      <c r="C92" s="212"/>
      <c r="D92" s="213"/>
      <c r="E92" s="213"/>
      <c r="F92" s="213"/>
      <c r="G92" s="214"/>
      <c r="H92" s="199"/>
      <c r="I92" s="199"/>
      <c r="J92" s="199"/>
      <c r="K92" s="200"/>
      <c r="L92" s="8"/>
      <c r="M92" s="5"/>
    </row>
    <row r="93" spans="1:13" ht="17" thickBot="1">
      <c r="A93" s="5"/>
      <c r="B93" s="158"/>
      <c r="C93" s="159"/>
      <c r="D93" s="160"/>
      <c r="E93" s="160"/>
      <c r="F93" s="159"/>
      <c r="G93" s="161"/>
      <c r="H93" s="159"/>
      <c r="I93" s="159"/>
      <c r="J93" s="159"/>
      <c r="K93" s="159"/>
      <c r="L93" s="162"/>
      <c r="M93" s="5"/>
    </row>
    <row r="94" spans="1:13" ht="17" thickTop="1">
      <c r="A94" s="5"/>
      <c r="B94" s="5"/>
      <c r="C94" s="5"/>
      <c r="D94" s="6"/>
      <c r="E94" s="6"/>
      <c r="F94" s="5"/>
      <c r="G94" s="5"/>
      <c r="H94" s="5"/>
      <c r="I94" s="5"/>
      <c r="J94" s="5"/>
      <c r="K94" s="5"/>
      <c r="L94" s="5"/>
      <c r="M94" s="5"/>
    </row>
  </sheetData>
  <mergeCells count="30">
    <mergeCell ref="C6:K6"/>
    <mergeCell ref="C3:F3"/>
    <mergeCell ref="B2:L2"/>
    <mergeCell ref="C7:K7"/>
    <mergeCell ref="G72:I72"/>
    <mergeCell ref="I12:I13"/>
    <mergeCell ref="J12:J13"/>
    <mergeCell ref="K12:K13"/>
    <mergeCell ref="C12:C13"/>
    <mergeCell ref="D12:D13"/>
    <mergeCell ref="G12:G13"/>
    <mergeCell ref="H12:H13"/>
    <mergeCell ref="E12:F12"/>
    <mergeCell ref="C8:K9"/>
    <mergeCell ref="C10:K10"/>
    <mergeCell ref="C87:G87"/>
    <mergeCell ref="C11:K11"/>
    <mergeCell ref="C70:J70"/>
    <mergeCell ref="H92:K92"/>
    <mergeCell ref="C88:G88"/>
    <mergeCell ref="H88:I88"/>
    <mergeCell ref="H89:I89"/>
    <mergeCell ref="H90:I90"/>
    <mergeCell ref="C86:G86"/>
    <mergeCell ref="H86:J86"/>
    <mergeCell ref="H87:I87"/>
    <mergeCell ref="D85:K85"/>
    <mergeCell ref="C89:G92"/>
    <mergeCell ref="C81:J81"/>
    <mergeCell ref="H91:I91"/>
  </mergeCells>
  <pageMargins left="0.11811023622047245" right="0.11811023622047245" top="0.15748031496062992" bottom="0.15748031496062992" header="0.31496062992125984" footer="0.31496062992125984"/>
  <pageSetup scale="37"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N96"/>
  <sheetViews>
    <sheetView showGridLines="0" view="pageBreakPreview" topLeftCell="A93" zoomScale="70" zoomScaleNormal="100" zoomScaleSheetLayoutView="70" zoomScalePageLayoutView="145" workbookViewId="0">
      <selection activeCell="G62" sqref="G62"/>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s="150" customFormat="1" ht="17" thickBot="1">
      <c r="A1" s="147"/>
      <c r="B1" s="147"/>
      <c r="C1" s="148"/>
      <c r="D1" s="149"/>
      <c r="E1" s="148"/>
      <c r="F1" s="149"/>
      <c r="G1" s="147"/>
      <c r="H1" s="147"/>
      <c r="I1" s="147"/>
      <c r="J1" s="147"/>
      <c r="K1" s="147"/>
      <c r="L1" s="147"/>
      <c r="M1" s="147"/>
    </row>
    <row r="2" spans="1:13" ht="17" thickTop="1">
      <c r="A2" s="5"/>
      <c r="B2" s="221"/>
      <c r="C2" s="222"/>
      <c r="D2" s="222"/>
      <c r="E2" s="222"/>
      <c r="F2" s="222"/>
      <c r="G2" s="222"/>
      <c r="H2" s="222"/>
      <c r="I2" s="222"/>
      <c r="J2" s="222"/>
      <c r="K2" s="222"/>
      <c r="L2" s="223"/>
      <c r="M2" s="5"/>
    </row>
    <row r="3" spans="1:13" ht="33" customHeight="1">
      <c r="A3" s="5"/>
      <c r="B3" s="7"/>
      <c r="C3" s="247" t="s">
        <v>86</v>
      </c>
      <c r="D3" s="248"/>
      <c r="E3" s="248"/>
      <c r="F3" s="249"/>
      <c r="G3" s="147"/>
      <c r="H3" s="147"/>
      <c r="I3" s="147"/>
      <c r="J3" s="147"/>
      <c r="K3" s="147"/>
      <c r="L3" s="8"/>
      <c r="M3" s="5"/>
    </row>
    <row r="4" spans="1:13" ht="16">
      <c r="A4" s="5"/>
      <c r="B4" s="7"/>
      <c r="C4" s="167" t="s">
        <v>0</v>
      </c>
      <c r="D4" s="168" t="s">
        <v>1</v>
      </c>
      <c r="E4" s="169" t="s">
        <v>2</v>
      </c>
      <c r="F4" s="170">
        <v>2</v>
      </c>
      <c r="G4" s="147"/>
      <c r="H4" s="147"/>
      <c r="I4" s="147"/>
      <c r="J4" s="147"/>
      <c r="K4" s="147"/>
      <c r="L4" s="8"/>
      <c r="M4" s="5"/>
    </row>
    <row r="5" spans="1:13" ht="17" thickBot="1">
      <c r="A5" s="5"/>
      <c r="B5" s="7"/>
      <c r="C5" s="148"/>
      <c r="D5" s="166"/>
      <c r="E5" s="148"/>
      <c r="F5" s="149"/>
      <c r="G5" s="147"/>
      <c r="H5" s="147"/>
      <c r="I5" s="147"/>
      <c r="J5" s="147"/>
      <c r="K5" s="147"/>
      <c r="L5" s="8"/>
      <c r="M5" s="5"/>
    </row>
    <row r="6" spans="1:13" ht="31.5" customHeight="1">
      <c r="A6" s="5"/>
      <c r="B6" s="7"/>
      <c r="C6" s="244" t="s">
        <v>3</v>
      </c>
      <c r="D6" s="245"/>
      <c r="E6" s="245"/>
      <c r="F6" s="245"/>
      <c r="G6" s="245"/>
      <c r="H6" s="245"/>
      <c r="I6" s="245"/>
      <c r="J6" s="245"/>
      <c r="K6" s="246"/>
      <c r="L6" s="8"/>
      <c r="M6" s="5"/>
    </row>
    <row r="7" spans="1:13" ht="16">
      <c r="A7" s="5"/>
      <c r="B7" s="7"/>
      <c r="C7" s="250" t="s">
        <v>28</v>
      </c>
      <c r="D7" s="251"/>
      <c r="E7" s="251"/>
      <c r="F7" s="251"/>
      <c r="G7" s="251"/>
      <c r="H7" s="251"/>
      <c r="I7" s="251"/>
      <c r="J7" s="251"/>
      <c r="K7" s="252"/>
      <c r="L7" s="8"/>
      <c r="M7" s="5"/>
    </row>
    <row r="8" spans="1:13" s="121" customFormat="1" ht="16">
      <c r="A8" s="119"/>
      <c r="B8" s="120"/>
      <c r="C8" s="253" t="s">
        <v>88</v>
      </c>
      <c r="D8" s="253"/>
      <c r="E8" s="253"/>
      <c r="F8" s="253"/>
      <c r="G8" s="253"/>
      <c r="H8" s="253"/>
      <c r="I8" s="253"/>
      <c r="J8" s="253"/>
      <c r="K8" s="253"/>
      <c r="L8" s="122"/>
      <c r="M8" s="119"/>
    </row>
    <row r="9" spans="1:13" ht="55.5" customHeight="1">
      <c r="A9" s="5"/>
      <c r="B9" s="7"/>
      <c r="C9" s="253"/>
      <c r="D9" s="253"/>
      <c r="E9" s="253"/>
      <c r="F9" s="253"/>
      <c r="G9" s="253"/>
      <c r="H9" s="253"/>
      <c r="I9" s="253"/>
      <c r="J9" s="253"/>
      <c r="K9" s="253"/>
      <c r="L9" s="8"/>
      <c r="M9" s="5"/>
    </row>
    <row r="10" spans="1:13" ht="34.5" customHeight="1">
      <c r="A10" s="5"/>
      <c r="B10" s="7"/>
      <c r="C10" s="241" t="s">
        <v>29</v>
      </c>
      <c r="D10" s="242"/>
      <c r="E10" s="242"/>
      <c r="F10" s="242"/>
      <c r="G10" s="242"/>
      <c r="H10" s="242"/>
      <c r="I10" s="242"/>
      <c r="J10" s="242"/>
      <c r="K10" s="243"/>
      <c r="L10" s="8"/>
      <c r="M10" s="5"/>
    </row>
    <row r="11" spans="1:13" ht="30" customHeight="1" thickBot="1">
      <c r="A11" s="5"/>
      <c r="B11" s="7"/>
      <c r="C11" s="193"/>
      <c r="D11" s="194"/>
      <c r="E11" s="194"/>
      <c r="F11" s="194"/>
      <c r="G11" s="194"/>
      <c r="H11" s="194"/>
      <c r="I11" s="194"/>
      <c r="J11" s="194"/>
      <c r="K11" s="195"/>
      <c r="L11" s="8"/>
      <c r="M11" s="5"/>
    </row>
    <row r="12" spans="1:13" ht="30" customHeight="1">
      <c r="A12" s="5"/>
      <c r="B12" s="7"/>
      <c r="C12" s="235" t="s">
        <v>6</v>
      </c>
      <c r="D12" s="229" t="s">
        <v>7</v>
      </c>
      <c r="E12" s="237" t="s">
        <v>8</v>
      </c>
      <c r="F12" s="237"/>
      <c r="G12" s="235" t="s">
        <v>9</v>
      </c>
      <c r="H12" s="229" t="s">
        <v>10</v>
      </c>
      <c r="I12" s="229" t="s">
        <v>11</v>
      </c>
      <c r="J12" s="231" t="s">
        <v>12</v>
      </c>
      <c r="K12" s="233" t="s">
        <v>13</v>
      </c>
      <c r="L12" s="8"/>
      <c r="M12" s="5"/>
    </row>
    <row r="13" spans="1:13" ht="30" customHeight="1" thickBot="1">
      <c r="A13" s="5"/>
      <c r="B13" s="7"/>
      <c r="C13" s="236"/>
      <c r="D13" s="230"/>
      <c r="E13" s="9" t="s">
        <v>14</v>
      </c>
      <c r="F13" s="9" t="s">
        <v>15</v>
      </c>
      <c r="G13" s="236"/>
      <c r="H13" s="230"/>
      <c r="I13" s="230"/>
      <c r="J13" s="232"/>
      <c r="K13" s="234"/>
      <c r="L13" s="8"/>
      <c r="M13" s="5"/>
    </row>
    <row r="14" spans="1:13" ht="30" customHeight="1" thickBot="1">
      <c r="A14" s="5"/>
      <c r="B14" s="7"/>
      <c r="C14" s="10"/>
      <c r="D14" s="179" t="s">
        <v>89</v>
      </c>
      <c r="E14" s="11"/>
      <c r="F14" s="11"/>
      <c r="G14" s="11" t="s">
        <v>90</v>
      </c>
      <c r="H14" s="11"/>
      <c r="I14" s="11"/>
      <c r="J14" s="11"/>
      <c r="K14" s="12"/>
      <c r="L14" s="8"/>
      <c r="M14" s="5"/>
    </row>
    <row r="15" spans="1:13" ht="30" customHeight="1">
      <c r="A15" s="5"/>
      <c r="B15" s="7"/>
      <c r="C15" s="24"/>
      <c r="D15" s="25">
        <v>1</v>
      </c>
      <c r="E15" s="25"/>
      <c r="F15" s="25"/>
      <c r="G15" s="27" t="s">
        <v>142</v>
      </c>
      <c r="H15" s="25" t="s">
        <v>91</v>
      </c>
      <c r="I15" s="16">
        <v>1064.4000000000001</v>
      </c>
      <c r="J15" s="17"/>
      <c r="K15" s="18">
        <f>+ROUND(I15*J15,2)</f>
        <v>0</v>
      </c>
      <c r="L15" s="8"/>
      <c r="M15" s="5"/>
    </row>
    <row r="16" spans="1:13" ht="30" customHeight="1">
      <c r="A16" s="5"/>
      <c r="B16" s="7"/>
      <c r="C16" s="24"/>
      <c r="D16" s="25">
        <v>2</v>
      </c>
      <c r="E16" s="25"/>
      <c r="F16" s="25"/>
      <c r="G16" s="27" t="s">
        <v>143</v>
      </c>
      <c r="H16" s="25" t="s">
        <v>91</v>
      </c>
      <c r="I16" s="16">
        <v>1064.4000000000001</v>
      </c>
      <c r="J16" s="17"/>
      <c r="K16" s="18">
        <f t="shared" ref="K16:K68" si="0">+ROUND(I16*J16,2)</f>
        <v>0</v>
      </c>
      <c r="L16" s="8"/>
      <c r="M16" s="5"/>
    </row>
    <row r="17" spans="1:14" s="5" customFormat="1" ht="30" customHeight="1">
      <c r="B17" s="7"/>
      <c r="C17" s="24"/>
      <c r="D17" s="28">
        <v>3</v>
      </c>
      <c r="E17" s="28"/>
      <c r="F17" s="28"/>
      <c r="G17" s="46" t="s">
        <v>144</v>
      </c>
      <c r="H17" s="28" t="s">
        <v>92</v>
      </c>
      <c r="I17" s="16">
        <v>378.78</v>
      </c>
      <c r="J17" s="17"/>
      <c r="K17" s="18">
        <f t="shared" si="0"/>
        <v>0</v>
      </c>
      <c r="L17" s="8"/>
      <c r="N17" s="1"/>
    </row>
    <row r="18" spans="1:14" ht="30" customHeight="1" thickBot="1">
      <c r="A18" s="5"/>
      <c r="B18" s="7"/>
      <c r="C18" s="19" t="s">
        <v>16</v>
      </c>
      <c r="D18" s="31"/>
      <c r="E18" s="31"/>
      <c r="F18" s="31"/>
      <c r="G18" s="21" t="s">
        <v>145</v>
      </c>
      <c r="H18" s="20"/>
      <c r="I18" s="16"/>
      <c r="J18" s="22"/>
      <c r="K18" s="23">
        <f>+SUM(K15:K17)</f>
        <v>0</v>
      </c>
      <c r="L18" s="8"/>
      <c r="M18" s="5"/>
    </row>
    <row r="19" spans="1:14" ht="30" customHeight="1" thickBot="1">
      <c r="A19" s="5"/>
      <c r="B19" s="7"/>
      <c r="C19" s="10"/>
      <c r="D19" s="179" t="s">
        <v>93</v>
      </c>
      <c r="E19" s="11"/>
      <c r="F19" s="11"/>
      <c r="G19" s="11" t="s">
        <v>94</v>
      </c>
      <c r="H19" s="11"/>
      <c r="I19" s="11"/>
      <c r="J19" s="11"/>
      <c r="K19" s="12"/>
      <c r="L19" s="8"/>
      <c r="M19" s="5"/>
    </row>
    <row r="20" spans="1:14" ht="30" customHeight="1">
      <c r="A20" s="5"/>
      <c r="B20" s="7"/>
      <c r="C20" s="24"/>
      <c r="D20" s="13">
        <v>4</v>
      </c>
      <c r="E20" s="13"/>
      <c r="F20" s="13"/>
      <c r="G20" s="14" t="s">
        <v>146</v>
      </c>
      <c r="H20" s="13" t="s">
        <v>92</v>
      </c>
      <c r="I20" s="16">
        <v>148.28</v>
      </c>
      <c r="J20" s="17"/>
      <c r="K20" s="18">
        <f t="shared" si="0"/>
        <v>0</v>
      </c>
      <c r="L20" s="8"/>
      <c r="M20" s="5"/>
    </row>
    <row r="21" spans="1:14" ht="30" customHeight="1">
      <c r="A21" s="5"/>
      <c r="B21" s="7"/>
      <c r="C21" s="24"/>
      <c r="D21" s="13">
        <v>5</v>
      </c>
      <c r="E21" s="13"/>
      <c r="F21" s="13"/>
      <c r="G21" s="14" t="s">
        <v>147</v>
      </c>
      <c r="H21" s="13" t="s">
        <v>92</v>
      </c>
      <c r="I21" s="16">
        <v>296.55</v>
      </c>
      <c r="J21" s="17"/>
      <c r="K21" s="18">
        <f t="shared" si="0"/>
        <v>0</v>
      </c>
      <c r="L21" s="8"/>
      <c r="M21" s="5"/>
    </row>
    <row r="22" spans="1:14" ht="30" customHeight="1">
      <c r="A22" s="5"/>
      <c r="B22" s="7"/>
      <c r="C22" s="24"/>
      <c r="D22" s="13">
        <v>6</v>
      </c>
      <c r="E22" s="13"/>
      <c r="F22" s="13"/>
      <c r="G22" s="14" t="s">
        <v>148</v>
      </c>
      <c r="H22" s="13" t="s">
        <v>92</v>
      </c>
      <c r="I22" s="16">
        <v>41.83</v>
      </c>
      <c r="J22" s="17"/>
      <c r="K22" s="18">
        <f t="shared" si="0"/>
        <v>0</v>
      </c>
      <c r="L22" s="8"/>
      <c r="M22" s="5"/>
    </row>
    <row r="23" spans="1:14" ht="30" customHeight="1">
      <c r="A23" s="5"/>
      <c r="B23" s="7"/>
      <c r="C23" s="24"/>
      <c r="D23" s="39">
        <v>7</v>
      </c>
      <c r="E23" s="39"/>
      <c r="F23" s="39"/>
      <c r="G23" s="14" t="s">
        <v>149</v>
      </c>
      <c r="H23" s="13" t="s">
        <v>92</v>
      </c>
      <c r="I23" s="16">
        <v>397.98</v>
      </c>
      <c r="J23" s="17"/>
      <c r="K23" s="18">
        <f t="shared" si="0"/>
        <v>0</v>
      </c>
      <c r="L23" s="8"/>
      <c r="M23" s="5"/>
    </row>
    <row r="24" spans="1:14" ht="30" customHeight="1">
      <c r="A24" s="5"/>
      <c r="B24" s="7"/>
      <c r="C24" s="24"/>
      <c r="D24" s="13">
        <v>8</v>
      </c>
      <c r="E24" s="13"/>
      <c r="F24" s="13"/>
      <c r="G24" s="14" t="s">
        <v>150</v>
      </c>
      <c r="H24" s="13" t="s">
        <v>92</v>
      </c>
      <c r="I24" s="16">
        <v>19.52</v>
      </c>
      <c r="J24" s="17"/>
      <c r="K24" s="18">
        <f t="shared" si="0"/>
        <v>0</v>
      </c>
      <c r="L24" s="8"/>
      <c r="M24" s="5"/>
    </row>
    <row r="25" spans="1:14" ht="30" customHeight="1" thickBot="1">
      <c r="A25" s="5"/>
      <c r="B25" s="7"/>
      <c r="C25" s="19" t="s">
        <v>16</v>
      </c>
      <c r="D25" s="31"/>
      <c r="E25" s="31"/>
      <c r="F25" s="31"/>
      <c r="G25" s="21" t="s">
        <v>145</v>
      </c>
      <c r="H25" s="20"/>
      <c r="I25" s="16"/>
      <c r="J25" s="22"/>
      <c r="K25" s="23">
        <f>+SUM(K20:K24)</f>
        <v>0</v>
      </c>
      <c r="L25" s="8"/>
      <c r="M25" s="5"/>
    </row>
    <row r="26" spans="1:14" ht="30" customHeight="1" thickBot="1">
      <c r="A26" s="5"/>
      <c r="B26" s="7"/>
      <c r="C26" s="10"/>
      <c r="D26" s="179" t="s">
        <v>95</v>
      </c>
      <c r="E26" s="11"/>
      <c r="F26" s="11"/>
      <c r="G26" s="11" t="s">
        <v>96</v>
      </c>
      <c r="H26" s="11"/>
      <c r="I26" s="11"/>
      <c r="J26" s="11"/>
      <c r="K26" s="12"/>
      <c r="L26" s="8"/>
      <c r="M26" s="5"/>
    </row>
    <row r="27" spans="1:14" ht="30" customHeight="1">
      <c r="A27" s="5"/>
      <c r="B27" s="7"/>
      <c r="C27" s="24"/>
      <c r="D27" s="13">
        <v>9</v>
      </c>
      <c r="E27" s="13"/>
      <c r="F27" s="13"/>
      <c r="G27" s="14" t="s">
        <v>151</v>
      </c>
      <c r="H27" s="13" t="s">
        <v>91</v>
      </c>
      <c r="I27" s="16">
        <v>988.5</v>
      </c>
      <c r="J27" s="30"/>
      <c r="K27" s="18">
        <f t="shared" si="0"/>
        <v>0</v>
      </c>
      <c r="L27" s="8"/>
      <c r="M27" s="5"/>
    </row>
    <row r="28" spans="1:14" s="5" customFormat="1" ht="30" customHeight="1">
      <c r="B28" s="7"/>
      <c r="C28" s="45"/>
      <c r="D28" s="28">
        <v>10</v>
      </c>
      <c r="E28" s="28"/>
      <c r="F28" s="28"/>
      <c r="G28" s="29" t="s">
        <v>152</v>
      </c>
      <c r="H28" s="28" t="s">
        <v>92</v>
      </c>
      <c r="I28" s="16">
        <v>197.7</v>
      </c>
      <c r="J28" s="30"/>
      <c r="K28" s="18">
        <f t="shared" si="0"/>
        <v>0</v>
      </c>
      <c r="L28" s="8"/>
      <c r="N28" s="1"/>
    </row>
    <row r="29" spans="1:14" ht="30" customHeight="1">
      <c r="A29" s="5"/>
      <c r="B29" s="7"/>
      <c r="C29" s="24"/>
      <c r="D29" s="13">
        <v>11</v>
      </c>
      <c r="E29" s="25"/>
      <c r="F29" s="13"/>
      <c r="G29" s="14" t="s">
        <v>153</v>
      </c>
      <c r="H29" s="13" t="s">
        <v>97</v>
      </c>
      <c r="I29" s="16">
        <v>3000</v>
      </c>
      <c r="J29" s="17"/>
      <c r="K29" s="18">
        <f t="shared" si="0"/>
        <v>0</v>
      </c>
      <c r="L29" s="8"/>
      <c r="M29" s="5"/>
    </row>
    <row r="30" spans="1:14" ht="30" customHeight="1">
      <c r="A30" s="5"/>
      <c r="B30" s="7"/>
      <c r="C30" s="24"/>
      <c r="D30" s="13">
        <v>12</v>
      </c>
      <c r="E30" s="13"/>
      <c r="F30" s="13"/>
      <c r="G30" s="14" t="s">
        <v>154</v>
      </c>
      <c r="H30" s="15" t="s">
        <v>97</v>
      </c>
      <c r="I30" s="16">
        <v>1534.75</v>
      </c>
      <c r="J30" s="17"/>
      <c r="K30" s="18">
        <f t="shared" si="0"/>
        <v>0</v>
      </c>
      <c r="L30" s="8"/>
      <c r="M30" s="5"/>
    </row>
    <row r="31" spans="1:14" s="5" customFormat="1" ht="30" customHeight="1">
      <c r="B31" s="7"/>
      <c r="C31" s="45"/>
      <c r="D31" s="28">
        <v>13</v>
      </c>
      <c r="E31" s="28"/>
      <c r="F31" s="28"/>
      <c r="G31" s="29" t="s">
        <v>155</v>
      </c>
      <c r="H31" s="28" t="s">
        <v>98</v>
      </c>
      <c r="I31" s="16">
        <v>509.75</v>
      </c>
      <c r="J31" s="30"/>
      <c r="K31" s="18">
        <f t="shared" si="0"/>
        <v>0</v>
      </c>
      <c r="L31" s="8"/>
      <c r="N31" s="1"/>
    </row>
    <row r="32" spans="1:14" s="5" customFormat="1" ht="30" customHeight="1">
      <c r="B32" s="7"/>
      <c r="C32" s="45"/>
      <c r="D32" s="28">
        <v>14</v>
      </c>
      <c r="E32" s="28"/>
      <c r="F32" s="28"/>
      <c r="G32" s="29" t="s">
        <v>156</v>
      </c>
      <c r="H32" s="28" t="s">
        <v>91</v>
      </c>
      <c r="I32" s="16">
        <v>278.88</v>
      </c>
      <c r="J32" s="30"/>
      <c r="K32" s="18">
        <f t="shared" si="0"/>
        <v>0</v>
      </c>
      <c r="L32" s="8"/>
      <c r="N32" s="1"/>
    </row>
    <row r="33" spans="1:14" s="5" customFormat="1" ht="30" customHeight="1">
      <c r="B33" s="7"/>
      <c r="C33" s="45"/>
      <c r="D33" s="28">
        <v>15</v>
      </c>
      <c r="E33" s="28"/>
      <c r="F33" s="28"/>
      <c r="G33" s="29" t="s">
        <v>157</v>
      </c>
      <c r="H33" s="28" t="s">
        <v>98</v>
      </c>
      <c r="I33" s="16">
        <v>278.88</v>
      </c>
      <c r="J33" s="30"/>
      <c r="K33" s="18">
        <f t="shared" si="0"/>
        <v>0</v>
      </c>
      <c r="L33" s="8"/>
      <c r="N33" s="1"/>
    </row>
    <row r="34" spans="1:14" ht="30" customHeight="1">
      <c r="A34" s="5"/>
      <c r="B34" s="7"/>
      <c r="C34" s="24"/>
      <c r="D34" s="13">
        <v>16</v>
      </c>
      <c r="E34" s="13"/>
      <c r="F34" s="13"/>
      <c r="G34" s="14" t="s">
        <v>158</v>
      </c>
      <c r="H34" s="13" t="s">
        <v>91</v>
      </c>
      <c r="I34" s="16">
        <v>130</v>
      </c>
      <c r="J34" s="17"/>
      <c r="K34" s="18">
        <f t="shared" si="0"/>
        <v>0</v>
      </c>
      <c r="L34" s="8"/>
      <c r="M34" s="5"/>
    </row>
    <row r="35" spans="1:14" ht="30" customHeight="1" thickBot="1">
      <c r="A35" s="5"/>
      <c r="B35" s="7"/>
      <c r="C35" s="19" t="s">
        <v>16</v>
      </c>
      <c r="D35" s="31"/>
      <c r="E35" s="31"/>
      <c r="F35" s="31"/>
      <c r="G35" s="21" t="s">
        <v>145</v>
      </c>
      <c r="H35" s="20"/>
      <c r="I35" s="16"/>
      <c r="J35" s="22"/>
      <c r="K35" s="23">
        <f>+SUM(K27:K34)</f>
        <v>0</v>
      </c>
      <c r="L35" s="8"/>
      <c r="M35" s="5"/>
    </row>
    <row r="36" spans="1:14" ht="30" customHeight="1" thickBot="1">
      <c r="A36" s="5"/>
      <c r="B36" s="7"/>
      <c r="C36" s="10"/>
      <c r="D36" s="179" t="s">
        <v>99</v>
      </c>
      <c r="E36" s="11"/>
      <c r="F36" s="11"/>
      <c r="G36" s="11" t="s">
        <v>100</v>
      </c>
      <c r="H36" s="11"/>
      <c r="I36" s="11"/>
      <c r="J36" s="11"/>
      <c r="K36" s="12"/>
      <c r="L36" s="8"/>
      <c r="M36" s="5"/>
    </row>
    <row r="37" spans="1:14" s="5" customFormat="1" ht="30" customHeight="1">
      <c r="B37" s="7"/>
      <c r="C37" s="45"/>
      <c r="D37" s="28">
        <v>17</v>
      </c>
      <c r="E37" s="28">
        <v>710</v>
      </c>
      <c r="F37" s="28"/>
      <c r="G37" s="29" t="s">
        <v>159</v>
      </c>
      <c r="H37" s="28" t="s">
        <v>101</v>
      </c>
      <c r="I37" s="16">
        <v>5</v>
      </c>
      <c r="J37" s="30"/>
      <c r="K37" s="18">
        <f t="shared" si="0"/>
        <v>0</v>
      </c>
      <c r="L37" s="8"/>
      <c r="N37" s="1"/>
    </row>
    <row r="38" spans="1:14" ht="30" customHeight="1" thickBot="1">
      <c r="A38" s="5"/>
      <c r="B38" s="7"/>
      <c r="C38" s="19" t="s">
        <v>16</v>
      </c>
      <c r="D38" s="31"/>
      <c r="E38" s="31"/>
      <c r="F38" s="31"/>
      <c r="G38" s="21" t="s">
        <v>145</v>
      </c>
      <c r="H38" s="20"/>
      <c r="I38" s="16"/>
      <c r="J38" s="22"/>
      <c r="K38" s="23">
        <f>+SUM(K37)</f>
        <v>0</v>
      </c>
      <c r="L38" s="8"/>
      <c r="M38" s="5"/>
    </row>
    <row r="39" spans="1:14" ht="30" customHeight="1" thickBot="1">
      <c r="A39" s="5"/>
      <c r="B39" s="7"/>
      <c r="C39" s="10"/>
      <c r="D39" s="179" t="s">
        <v>102</v>
      </c>
      <c r="E39" s="11"/>
      <c r="F39" s="11"/>
      <c r="G39" s="11" t="s">
        <v>103</v>
      </c>
      <c r="H39" s="11"/>
      <c r="I39" s="11"/>
      <c r="J39" s="11"/>
      <c r="K39" s="12"/>
      <c r="L39" s="8"/>
      <c r="M39" s="5"/>
    </row>
    <row r="40" spans="1:14" ht="30" customHeight="1" thickBot="1">
      <c r="A40" s="5"/>
      <c r="B40" s="7"/>
      <c r="C40" s="10"/>
      <c r="D40" s="179"/>
      <c r="E40" s="11"/>
      <c r="F40" s="11"/>
      <c r="G40" s="11" t="s">
        <v>104</v>
      </c>
      <c r="H40" s="11"/>
      <c r="I40" s="11"/>
      <c r="J40" s="11"/>
      <c r="K40" s="12"/>
      <c r="L40" s="8"/>
      <c r="M40" s="5"/>
    </row>
    <row r="41" spans="1:14" ht="30" customHeight="1" thickBot="1">
      <c r="A41" s="5"/>
      <c r="B41" s="7"/>
      <c r="C41" s="10"/>
      <c r="D41" s="179"/>
      <c r="E41" s="11"/>
      <c r="F41" s="11"/>
      <c r="G41" s="11" t="s">
        <v>90</v>
      </c>
      <c r="H41" s="11"/>
      <c r="I41" s="11"/>
      <c r="J41" s="11"/>
      <c r="K41" s="12"/>
      <c r="L41" s="8"/>
      <c r="M41" s="5"/>
    </row>
    <row r="42" spans="1:14" s="5" customFormat="1" ht="30" customHeight="1">
      <c r="B42" s="7"/>
      <c r="C42" s="24"/>
      <c r="D42" s="28">
        <v>18</v>
      </c>
      <c r="E42" s="28"/>
      <c r="F42" s="28" t="s">
        <v>105</v>
      </c>
      <c r="G42" s="46" t="s">
        <v>106</v>
      </c>
      <c r="H42" s="28" t="s">
        <v>98</v>
      </c>
      <c r="I42" s="16">
        <v>240.32</v>
      </c>
      <c r="J42" s="17"/>
      <c r="K42" s="18">
        <f t="shared" si="0"/>
        <v>0</v>
      </c>
      <c r="L42" s="8"/>
      <c r="N42" s="1"/>
    </row>
    <row r="43" spans="1:14" ht="30" customHeight="1" thickBot="1">
      <c r="A43" s="5"/>
      <c r="B43" s="7"/>
      <c r="C43" s="19" t="s">
        <v>16</v>
      </c>
      <c r="D43" s="31"/>
      <c r="E43" s="31"/>
      <c r="F43" s="31"/>
      <c r="G43" s="21"/>
      <c r="H43" s="20"/>
      <c r="I43" s="16"/>
      <c r="J43" s="22"/>
      <c r="K43" s="23">
        <f>+SUM(K42)</f>
        <v>0</v>
      </c>
      <c r="L43" s="8"/>
      <c r="M43" s="5"/>
    </row>
    <row r="44" spans="1:14" ht="30" customHeight="1" thickBot="1">
      <c r="A44" s="5"/>
      <c r="B44" s="7"/>
      <c r="C44" s="10"/>
      <c r="D44" s="179"/>
      <c r="E44" s="11"/>
      <c r="F44" s="11"/>
      <c r="G44" s="11" t="s">
        <v>107</v>
      </c>
      <c r="H44" s="11"/>
      <c r="I44" s="11"/>
      <c r="J44" s="11"/>
      <c r="K44" s="12"/>
      <c r="L44" s="8"/>
      <c r="M44" s="5"/>
    </row>
    <row r="45" spans="1:14" ht="30" customHeight="1">
      <c r="A45" s="5"/>
      <c r="B45" s="7"/>
      <c r="C45" s="24"/>
      <c r="D45" s="13">
        <v>19</v>
      </c>
      <c r="E45" s="13"/>
      <c r="F45" s="13" t="s">
        <v>105</v>
      </c>
      <c r="G45" s="14" t="s">
        <v>108</v>
      </c>
      <c r="H45" s="13" t="s">
        <v>92</v>
      </c>
      <c r="I45" s="16">
        <v>227.1</v>
      </c>
      <c r="J45" s="17"/>
      <c r="K45" s="18">
        <f t="shared" si="0"/>
        <v>0</v>
      </c>
      <c r="L45" s="8"/>
      <c r="M45" s="5"/>
    </row>
    <row r="46" spans="1:14" ht="30" customHeight="1">
      <c r="A46" s="5"/>
      <c r="B46" s="7"/>
      <c r="C46" s="24"/>
      <c r="D46" s="13">
        <v>20</v>
      </c>
      <c r="E46" s="13"/>
      <c r="F46" s="13" t="s">
        <v>105</v>
      </c>
      <c r="G46" s="14" t="s">
        <v>109</v>
      </c>
      <c r="H46" s="13" t="s">
        <v>92</v>
      </c>
      <c r="I46" s="16">
        <v>60.56</v>
      </c>
      <c r="J46" s="17"/>
      <c r="K46" s="18">
        <f t="shared" si="0"/>
        <v>0</v>
      </c>
      <c r="L46" s="8"/>
      <c r="M46" s="5"/>
    </row>
    <row r="47" spans="1:14" ht="30" customHeight="1">
      <c r="A47" s="5"/>
      <c r="B47" s="7"/>
      <c r="C47" s="24"/>
      <c r="D47" s="13">
        <v>21</v>
      </c>
      <c r="E47" s="13"/>
      <c r="F47" s="13" t="s">
        <v>105</v>
      </c>
      <c r="G47" s="14" t="s">
        <v>110</v>
      </c>
      <c r="H47" s="13" t="s">
        <v>92</v>
      </c>
      <c r="I47" s="16">
        <v>15.14</v>
      </c>
      <c r="J47" s="17"/>
      <c r="K47" s="18">
        <f t="shared" si="0"/>
        <v>0</v>
      </c>
      <c r="L47" s="8"/>
      <c r="M47" s="5"/>
    </row>
    <row r="48" spans="1:14" ht="30" customHeight="1">
      <c r="A48" s="5"/>
      <c r="B48" s="7"/>
      <c r="C48" s="24"/>
      <c r="D48" s="39">
        <v>22</v>
      </c>
      <c r="E48" s="39"/>
      <c r="F48" s="39" t="s">
        <v>105</v>
      </c>
      <c r="G48" s="14" t="s">
        <v>111</v>
      </c>
      <c r="H48" s="13" t="s">
        <v>91</v>
      </c>
      <c r="I48" s="16">
        <v>20.399999999999999</v>
      </c>
      <c r="J48" s="17"/>
      <c r="K48" s="18">
        <f t="shared" si="0"/>
        <v>0</v>
      </c>
      <c r="L48" s="8"/>
      <c r="M48" s="5"/>
    </row>
    <row r="49" spans="1:14" ht="30" customHeight="1">
      <c r="A49" s="5"/>
      <c r="B49" s="7"/>
      <c r="C49" s="24"/>
      <c r="D49" s="13">
        <v>23</v>
      </c>
      <c r="E49" s="13"/>
      <c r="F49" s="13" t="s">
        <v>105</v>
      </c>
      <c r="G49" s="14" t="s">
        <v>112</v>
      </c>
      <c r="H49" s="13" t="s">
        <v>92</v>
      </c>
      <c r="I49" s="16">
        <v>87.48</v>
      </c>
      <c r="J49" s="17"/>
      <c r="K49" s="18">
        <f t="shared" si="0"/>
        <v>0</v>
      </c>
      <c r="L49" s="8"/>
      <c r="M49" s="5"/>
    </row>
    <row r="50" spans="1:14" ht="30" customHeight="1">
      <c r="A50" s="5"/>
      <c r="B50" s="7"/>
      <c r="C50" s="24"/>
      <c r="D50" s="13">
        <v>24</v>
      </c>
      <c r="E50" s="13"/>
      <c r="F50" s="13" t="s">
        <v>105</v>
      </c>
      <c r="G50" s="14" t="s">
        <v>113</v>
      </c>
      <c r="H50" s="13" t="s">
        <v>98</v>
      </c>
      <c r="I50" s="16">
        <v>120</v>
      </c>
      <c r="J50" s="17"/>
      <c r="K50" s="18">
        <f t="shared" si="0"/>
        <v>0</v>
      </c>
      <c r="L50" s="8"/>
      <c r="M50" s="5"/>
    </row>
    <row r="51" spans="1:14" ht="30" customHeight="1" thickBot="1">
      <c r="A51" s="5"/>
      <c r="B51" s="7"/>
      <c r="C51" s="19" t="s">
        <v>16</v>
      </c>
      <c r="D51" s="31"/>
      <c r="E51" s="31"/>
      <c r="F51" s="31"/>
      <c r="G51" s="21"/>
      <c r="H51" s="20"/>
      <c r="I51" s="16"/>
      <c r="J51" s="22"/>
      <c r="K51" s="23">
        <f>+SUM(K45:K50)</f>
        <v>0</v>
      </c>
      <c r="L51" s="8"/>
      <c r="M51" s="5"/>
    </row>
    <row r="52" spans="1:14" ht="30" customHeight="1" thickBot="1">
      <c r="A52" s="5"/>
      <c r="B52" s="7"/>
      <c r="C52" s="10"/>
      <c r="D52" s="179"/>
      <c r="E52" s="11"/>
      <c r="F52" s="11"/>
      <c r="G52" s="11" t="s">
        <v>114</v>
      </c>
      <c r="H52" s="11"/>
      <c r="I52" s="11"/>
      <c r="J52" s="11"/>
      <c r="K52" s="12"/>
      <c r="L52" s="8"/>
      <c r="M52" s="5"/>
    </row>
    <row r="53" spans="1:14" s="5" customFormat="1" ht="30" customHeight="1">
      <c r="B53" s="7"/>
      <c r="C53" s="45"/>
      <c r="D53" s="28">
        <v>25</v>
      </c>
      <c r="E53" s="28"/>
      <c r="F53" s="28" t="s">
        <v>105</v>
      </c>
      <c r="G53" s="29" t="s">
        <v>115</v>
      </c>
      <c r="H53" s="28" t="s">
        <v>92</v>
      </c>
      <c r="I53" s="16">
        <v>25.23</v>
      </c>
      <c r="J53" s="30"/>
      <c r="K53" s="18">
        <f t="shared" si="0"/>
        <v>0</v>
      </c>
      <c r="L53" s="8"/>
      <c r="N53" s="1"/>
    </row>
    <row r="54" spans="1:14" ht="30" customHeight="1">
      <c r="A54" s="5"/>
      <c r="B54" s="7"/>
      <c r="C54" s="24"/>
      <c r="D54" s="13">
        <v>26</v>
      </c>
      <c r="E54" s="25"/>
      <c r="F54" s="13" t="s">
        <v>105</v>
      </c>
      <c r="G54" s="14" t="s">
        <v>116</v>
      </c>
      <c r="H54" s="13" t="s">
        <v>92</v>
      </c>
      <c r="I54" s="16">
        <v>235.51</v>
      </c>
      <c r="J54" s="17"/>
      <c r="K54" s="18">
        <f t="shared" si="0"/>
        <v>0</v>
      </c>
      <c r="L54" s="8"/>
      <c r="M54" s="5"/>
    </row>
    <row r="55" spans="1:14" ht="30" customHeight="1">
      <c r="A55" s="5"/>
      <c r="B55" s="7"/>
      <c r="C55" s="24"/>
      <c r="D55" s="13">
        <v>27</v>
      </c>
      <c r="E55" s="13"/>
      <c r="F55" s="13" t="s">
        <v>105</v>
      </c>
      <c r="G55" s="14" t="s">
        <v>117</v>
      </c>
      <c r="H55" s="15" t="s">
        <v>92</v>
      </c>
      <c r="I55" s="16">
        <v>33.64</v>
      </c>
      <c r="J55" s="17"/>
      <c r="K55" s="18">
        <f t="shared" si="0"/>
        <v>0</v>
      </c>
      <c r="L55" s="8"/>
      <c r="M55" s="5"/>
    </row>
    <row r="56" spans="1:14" ht="30" customHeight="1" thickBot="1">
      <c r="A56" s="5"/>
      <c r="B56" s="7"/>
      <c r="C56" s="19" t="s">
        <v>16</v>
      </c>
      <c r="D56" s="31"/>
      <c r="E56" s="31"/>
      <c r="F56" s="31"/>
      <c r="G56" s="21"/>
      <c r="H56" s="20"/>
      <c r="I56" s="16"/>
      <c r="J56" s="22"/>
      <c r="K56" s="23">
        <f>+SUM(K53:K55)</f>
        <v>0</v>
      </c>
      <c r="L56" s="8"/>
      <c r="M56" s="5"/>
    </row>
    <row r="57" spans="1:14" ht="30" customHeight="1" thickBot="1">
      <c r="A57" s="5"/>
      <c r="B57" s="7"/>
      <c r="C57" s="10"/>
      <c r="D57" s="179"/>
      <c r="E57" s="11"/>
      <c r="F57" s="11"/>
      <c r="G57" s="11" t="s">
        <v>118</v>
      </c>
      <c r="H57" s="11"/>
      <c r="I57" s="11"/>
      <c r="J57" s="11"/>
      <c r="K57" s="12"/>
      <c r="L57" s="8"/>
      <c r="M57" s="5"/>
    </row>
    <row r="58" spans="1:14" s="5" customFormat="1" ht="30" customHeight="1">
      <c r="B58" s="7"/>
      <c r="C58" s="45"/>
      <c r="D58" s="28">
        <v>28</v>
      </c>
      <c r="E58" s="28"/>
      <c r="F58" s="28" t="s">
        <v>105</v>
      </c>
      <c r="G58" s="29" t="s">
        <v>119</v>
      </c>
      <c r="H58" s="28" t="s">
        <v>101</v>
      </c>
      <c r="I58" s="16">
        <v>2</v>
      </c>
      <c r="J58" s="30"/>
      <c r="K58" s="18">
        <f t="shared" si="0"/>
        <v>0</v>
      </c>
      <c r="L58" s="8"/>
      <c r="N58" s="1"/>
    </row>
    <row r="59" spans="1:14" s="5" customFormat="1" ht="30" customHeight="1">
      <c r="B59" s="7"/>
      <c r="C59" s="45"/>
      <c r="D59" s="28">
        <v>29</v>
      </c>
      <c r="E59" s="28"/>
      <c r="F59" s="28" t="s">
        <v>105</v>
      </c>
      <c r="G59" s="29" t="s">
        <v>120</v>
      </c>
      <c r="H59" s="28" t="s">
        <v>98</v>
      </c>
      <c r="I59" s="16">
        <v>100</v>
      </c>
      <c r="J59" s="30"/>
      <c r="K59" s="18">
        <f t="shared" si="0"/>
        <v>0</v>
      </c>
      <c r="L59" s="8"/>
      <c r="N59" s="1"/>
    </row>
    <row r="60" spans="1:14" ht="30" customHeight="1" thickBot="1">
      <c r="A60" s="5"/>
      <c r="B60" s="7"/>
      <c r="C60" s="19" t="s">
        <v>16</v>
      </c>
      <c r="D60" s="31"/>
      <c r="E60" s="31"/>
      <c r="F60" s="31"/>
      <c r="G60" s="21"/>
      <c r="H60" s="20"/>
      <c r="I60" s="16"/>
      <c r="J60" s="22"/>
      <c r="K60" s="23">
        <f>+SUM(K58:K59)</f>
        <v>0</v>
      </c>
      <c r="L60" s="8"/>
      <c r="M60" s="5"/>
    </row>
    <row r="61" spans="1:14" ht="30" customHeight="1" thickBot="1">
      <c r="A61" s="5"/>
      <c r="B61" s="7"/>
      <c r="C61" s="10"/>
      <c r="D61" s="179"/>
      <c r="E61" s="11"/>
      <c r="F61" s="11"/>
      <c r="G61" s="11" t="s">
        <v>121</v>
      </c>
      <c r="H61" s="11"/>
      <c r="I61" s="11"/>
      <c r="J61" s="11"/>
      <c r="K61" s="12"/>
      <c r="L61" s="8"/>
      <c r="M61" s="5"/>
    </row>
    <row r="62" spans="1:14" ht="50.5" customHeight="1">
      <c r="A62" s="5"/>
      <c r="B62" s="7"/>
      <c r="C62" s="24"/>
      <c r="D62" s="13">
        <v>30</v>
      </c>
      <c r="E62" s="25"/>
      <c r="F62" s="13" t="s">
        <v>105</v>
      </c>
      <c r="G62" s="14" t="s">
        <v>122</v>
      </c>
      <c r="H62" s="13" t="s">
        <v>101</v>
      </c>
      <c r="I62" s="16">
        <v>7</v>
      </c>
      <c r="J62" s="17"/>
      <c r="K62" s="18">
        <f t="shared" si="0"/>
        <v>0</v>
      </c>
      <c r="L62" s="8"/>
      <c r="M62" s="5"/>
    </row>
    <row r="63" spans="1:14" ht="34.25" customHeight="1">
      <c r="A63" s="5"/>
      <c r="B63" s="7"/>
      <c r="C63" s="24"/>
      <c r="D63" s="25">
        <v>31</v>
      </c>
      <c r="E63" s="25"/>
      <c r="F63" s="25" t="s">
        <v>105</v>
      </c>
      <c r="G63" s="26" t="s">
        <v>123</v>
      </c>
      <c r="H63" s="25" t="s">
        <v>101</v>
      </c>
      <c r="I63" s="16">
        <v>32</v>
      </c>
      <c r="J63" s="17"/>
      <c r="K63" s="18">
        <f t="shared" si="0"/>
        <v>0</v>
      </c>
      <c r="L63" s="8"/>
      <c r="M63" s="5"/>
    </row>
    <row r="64" spans="1:14" ht="30" customHeight="1">
      <c r="A64" s="5"/>
      <c r="B64" s="7"/>
      <c r="C64" s="24"/>
      <c r="D64" s="25">
        <v>32</v>
      </c>
      <c r="E64" s="25"/>
      <c r="F64" s="25" t="s">
        <v>105</v>
      </c>
      <c r="G64" s="27" t="s">
        <v>124</v>
      </c>
      <c r="H64" s="25" t="s">
        <v>101</v>
      </c>
      <c r="I64" s="16">
        <v>1</v>
      </c>
      <c r="J64" s="17"/>
      <c r="K64" s="18">
        <f t="shared" si="0"/>
        <v>0</v>
      </c>
      <c r="L64" s="8"/>
      <c r="M64" s="5"/>
    </row>
    <row r="65" spans="1:14" ht="30" customHeight="1" thickBot="1">
      <c r="A65" s="5"/>
      <c r="B65" s="7"/>
      <c r="C65" s="19" t="s">
        <v>16</v>
      </c>
      <c r="D65" s="31"/>
      <c r="E65" s="31"/>
      <c r="F65" s="31"/>
      <c r="G65" s="21"/>
      <c r="H65" s="20"/>
      <c r="I65" s="16"/>
      <c r="J65" s="22"/>
      <c r="K65" s="23">
        <f>+SUM(K62:K64)</f>
        <v>0</v>
      </c>
      <c r="L65" s="8"/>
      <c r="M65" s="5"/>
    </row>
    <row r="66" spans="1:14" ht="30" customHeight="1" thickBot="1">
      <c r="A66" s="5"/>
      <c r="B66" s="7"/>
      <c r="C66" s="10"/>
      <c r="D66" s="179"/>
      <c r="E66" s="11"/>
      <c r="F66" s="11"/>
      <c r="G66" s="11" t="s">
        <v>125</v>
      </c>
      <c r="H66" s="11"/>
      <c r="I66" s="11"/>
      <c r="J66" s="11"/>
      <c r="K66" s="12"/>
      <c r="L66" s="8"/>
      <c r="M66" s="5"/>
    </row>
    <row r="67" spans="1:14" ht="30" customHeight="1">
      <c r="A67" s="5"/>
      <c r="B67" s="7"/>
      <c r="C67" s="24"/>
      <c r="D67" s="25">
        <v>33</v>
      </c>
      <c r="E67" s="25"/>
      <c r="F67" s="25" t="s">
        <v>105</v>
      </c>
      <c r="G67" s="26" t="s">
        <v>126</v>
      </c>
      <c r="H67" s="25" t="s">
        <v>98</v>
      </c>
      <c r="I67" s="16">
        <v>192</v>
      </c>
      <c r="J67" s="17"/>
      <c r="K67" s="18">
        <f t="shared" si="0"/>
        <v>0</v>
      </c>
      <c r="L67" s="8"/>
      <c r="M67" s="5"/>
    </row>
    <row r="68" spans="1:14" ht="30" customHeight="1">
      <c r="A68" s="5"/>
      <c r="B68" s="7"/>
      <c r="C68" s="24"/>
      <c r="D68" s="13">
        <v>34</v>
      </c>
      <c r="E68" s="13"/>
      <c r="F68" s="13" t="s">
        <v>105</v>
      </c>
      <c r="G68" s="14" t="s">
        <v>127</v>
      </c>
      <c r="H68" s="13" t="s">
        <v>98</v>
      </c>
      <c r="I68" s="16">
        <v>240.32</v>
      </c>
      <c r="J68" s="17"/>
      <c r="K68" s="18">
        <f t="shared" si="0"/>
        <v>0</v>
      </c>
      <c r="L68" s="8"/>
      <c r="M68" s="5"/>
    </row>
    <row r="69" spans="1:14" ht="30" customHeight="1" thickBot="1">
      <c r="A69" s="5"/>
      <c r="B69" s="7"/>
      <c r="C69" s="19" t="s">
        <v>16</v>
      </c>
      <c r="D69" s="31"/>
      <c r="E69" s="31"/>
      <c r="F69" s="31"/>
      <c r="G69" s="21"/>
      <c r="H69" s="20"/>
      <c r="I69" s="16"/>
      <c r="J69" s="22"/>
      <c r="K69" s="23">
        <f>+SUM(K67:K68)</f>
        <v>0</v>
      </c>
      <c r="L69" s="8"/>
      <c r="M69" s="5"/>
    </row>
    <row r="70" spans="1:14" s="3" customFormat="1" ht="30" customHeight="1" thickBot="1">
      <c r="A70" s="32"/>
      <c r="B70" s="33"/>
      <c r="C70" s="196" t="s">
        <v>17</v>
      </c>
      <c r="D70" s="197"/>
      <c r="E70" s="197"/>
      <c r="F70" s="197"/>
      <c r="G70" s="197"/>
      <c r="H70" s="197"/>
      <c r="I70" s="197"/>
      <c r="J70" s="198"/>
      <c r="K70" s="34">
        <f>+K18+K25+K35+K38+K43+K51+K56+K60+K65+K69</f>
        <v>0</v>
      </c>
      <c r="L70" s="35"/>
      <c r="M70" s="32"/>
    </row>
    <row r="71" spans="1:14" s="3" customFormat="1" ht="17" thickBot="1">
      <c r="A71" s="32"/>
      <c r="B71" s="33"/>
      <c r="C71" s="151"/>
      <c r="D71" s="180"/>
      <c r="E71" s="151"/>
      <c r="F71" s="151"/>
      <c r="G71" s="151"/>
      <c r="H71" s="151"/>
      <c r="I71" s="151"/>
      <c r="J71" s="151"/>
      <c r="K71" s="152"/>
      <c r="L71" s="35"/>
      <c r="M71" s="32"/>
    </row>
    <row r="72" spans="1:14" s="3" customFormat="1" ht="30" customHeight="1">
      <c r="A72" s="32"/>
      <c r="B72" s="33"/>
      <c r="C72" s="153"/>
      <c r="D72" s="154"/>
      <c r="E72" s="153"/>
      <c r="F72" s="153"/>
      <c r="G72" s="226" t="s">
        <v>128</v>
      </c>
      <c r="H72" s="227"/>
      <c r="I72" s="228"/>
      <c r="J72" s="185">
        <v>0.02</v>
      </c>
      <c r="K72" s="40">
        <f>+ROUND(K70*J72,0)</f>
        <v>0</v>
      </c>
      <c r="L72" s="35"/>
      <c r="M72" s="32"/>
    </row>
    <row r="73" spans="1:14" s="3" customFormat="1" ht="30" customHeight="1" thickBot="1">
      <c r="A73" s="32"/>
      <c r="B73" s="33"/>
      <c r="C73" s="153"/>
      <c r="D73" s="154"/>
      <c r="E73" s="153"/>
      <c r="F73" s="153"/>
      <c r="G73" s="41" t="s">
        <v>135</v>
      </c>
      <c r="H73" s="181"/>
      <c r="I73" s="182"/>
      <c r="J73" s="183"/>
      <c r="K73" s="184">
        <f>+K70+K72</f>
        <v>0</v>
      </c>
      <c r="L73" s="35"/>
      <c r="M73" s="32"/>
    </row>
    <row r="74" spans="1:14" s="3" customFormat="1" ht="17" thickBot="1">
      <c r="A74" s="32"/>
      <c r="B74" s="33"/>
      <c r="C74" s="153"/>
      <c r="D74" s="154"/>
      <c r="E74" s="154"/>
      <c r="F74" s="154"/>
      <c r="G74" s="153"/>
      <c r="H74" s="153"/>
      <c r="I74" s="155"/>
      <c r="J74" s="156"/>
      <c r="K74" s="157"/>
      <c r="L74" s="35"/>
      <c r="M74" s="32"/>
    </row>
    <row r="75" spans="1:14" ht="30" customHeight="1" thickBot="1">
      <c r="A75" s="5"/>
      <c r="B75" s="7"/>
      <c r="C75" s="10"/>
      <c r="D75" s="179" t="s">
        <v>129</v>
      </c>
      <c r="E75" s="11"/>
      <c r="F75" s="11"/>
      <c r="G75" s="11" t="s">
        <v>130</v>
      </c>
      <c r="H75" s="11"/>
      <c r="I75" s="11"/>
      <c r="J75" s="11"/>
      <c r="K75" s="12"/>
      <c r="L75" s="8"/>
      <c r="M75" s="5"/>
    </row>
    <row r="76" spans="1:14" ht="30" customHeight="1">
      <c r="A76" s="5"/>
      <c r="B76" s="7"/>
      <c r="C76" s="24"/>
      <c r="D76" s="13">
        <v>35</v>
      </c>
      <c r="E76" s="13"/>
      <c r="F76" s="13"/>
      <c r="G76" s="14" t="s">
        <v>131</v>
      </c>
      <c r="H76" s="13" t="s">
        <v>98</v>
      </c>
      <c r="I76" s="16">
        <v>192</v>
      </c>
      <c r="J76" s="30"/>
      <c r="K76" s="18">
        <f t="shared" ref="K76:K79" si="1">+ROUND(I76*J76,2)</f>
        <v>0</v>
      </c>
      <c r="L76" s="8"/>
      <c r="M76" s="5"/>
    </row>
    <row r="77" spans="1:14" s="5" customFormat="1" ht="30" customHeight="1">
      <c r="B77" s="7"/>
      <c r="C77" s="45"/>
      <c r="D77" s="28">
        <v>36</v>
      </c>
      <c r="E77" s="28"/>
      <c r="F77" s="28"/>
      <c r="G77" s="29" t="s">
        <v>132</v>
      </c>
      <c r="H77" s="28" t="s">
        <v>98</v>
      </c>
      <c r="I77" s="16">
        <v>240.32</v>
      </c>
      <c r="J77" s="30"/>
      <c r="K77" s="18">
        <f t="shared" si="1"/>
        <v>0</v>
      </c>
      <c r="L77" s="8"/>
      <c r="N77" s="1"/>
    </row>
    <row r="78" spans="1:14" ht="30" customHeight="1">
      <c r="A78" s="5"/>
      <c r="B78" s="7"/>
      <c r="C78" s="24"/>
      <c r="D78" s="13">
        <v>37</v>
      </c>
      <c r="E78" s="25"/>
      <c r="F78" s="13"/>
      <c r="G78" s="14" t="s">
        <v>133</v>
      </c>
      <c r="H78" s="13" t="s">
        <v>101</v>
      </c>
      <c r="I78" s="16">
        <v>32</v>
      </c>
      <c r="J78" s="17"/>
      <c r="K78" s="18">
        <f t="shared" si="1"/>
        <v>0</v>
      </c>
      <c r="L78" s="8"/>
      <c r="M78" s="5"/>
    </row>
    <row r="79" spans="1:14" ht="30" customHeight="1">
      <c r="A79" s="5"/>
      <c r="B79" s="7"/>
      <c r="C79" s="24"/>
      <c r="D79" s="13">
        <v>38</v>
      </c>
      <c r="E79" s="13"/>
      <c r="F79" s="13"/>
      <c r="G79" s="14" t="s">
        <v>134</v>
      </c>
      <c r="H79" s="15" t="s">
        <v>101</v>
      </c>
      <c r="I79" s="16">
        <v>7</v>
      </c>
      <c r="J79" s="17"/>
      <c r="K79" s="18">
        <f t="shared" si="1"/>
        <v>0</v>
      </c>
      <c r="L79" s="8"/>
      <c r="M79" s="5"/>
    </row>
    <row r="80" spans="1:14" ht="30" customHeight="1" thickBot="1">
      <c r="A80" s="5"/>
      <c r="B80" s="7"/>
      <c r="C80" s="19" t="s">
        <v>16</v>
      </c>
      <c r="D80" s="31"/>
      <c r="E80" s="31"/>
      <c r="F80" s="31"/>
      <c r="G80" s="21"/>
      <c r="H80" s="20"/>
      <c r="I80" s="16"/>
      <c r="J80" s="22"/>
      <c r="K80" s="23">
        <f>+SUM(K76:K79)</f>
        <v>0</v>
      </c>
      <c r="L80" s="8"/>
      <c r="M80" s="5"/>
    </row>
    <row r="81" spans="1:13" s="3" customFormat="1" ht="30" customHeight="1" thickBot="1">
      <c r="A81" s="32"/>
      <c r="B81" s="33"/>
      <c r="C81" s="196" t="s">
        <v>136</v>
      </c>
      <c r="D81" s="197"/>
      <c r="E81" s="197"/>
      <c r="F81" s="197"/>
      <c r="G81" s="197"/>
      <c r="H81" s="197"/>
      <c r="I81" s="197"/>
      <c r="J81" s="198"/>
      <c r="K81" s="34">
        <f>+K80</f>
        <v>0</v>
      </c>
      <c r="L81" s="35"/>
      <c r="M81" s="32"/>
    </row>
    <row r="82" spans="1:13" s="3" customFormat="1" ht="17" thickBot="1">
      <c r="A82" s="32"/>
      <c r="B82" s="33"/>
      <c r="C82" s="153"/>
      <c r="D82" s="154"/>
      <c r="E82" s="154"/>
      <c r="F82" s="154"/>
      <c r="G82" s="153"/>
      <c r="H82" s="153"/>
      <c r="I82" s="155"/>
      <c r="J82" s="156"/>
      <c r="K82" s="157"/>
      <c r="L82" s="35"/>
      <c r="M82" s="32"/>
    </row>
    <row r="83" spans="1:13" s="3" customFormat="1" ht="30" customHeight="1" thickBot="1">
      <c r="A83" s="32"/>
      <c r="B83" s="33"/>
      <c r="C83" s="153"/>
      <c r="D83" s="154"/>
      <c r="E83" s="153"/>
      <c r="F83" s="153"/>
      <c r="G83" s="41" t="s">
        <v>18</v>
      </c>
      <c r="H83" s="42"/>
      <c r="I83" s="43"/>
      <c r="J83" s="44"/>
      <c r="K83" s="34">
        <f>+K81+K73</f>
        <v>0</v>
      </c>
      <c r="L83" s="35"/>
      <c r="M83" s="32"/>
    </row>
    <row r="84" spans="1:13" s="3" customFormat="1" ht="17" thickBot="1">
      <c r="A84" s="32"/>
      <c r="B84" s="33"/>
      <c r="C84" s="153"/>
      <c r="D84" s="154"/>
      <c r="E84" s="154"/>
      <c r="F84" s="154"/>
      <c r="G84" s="153"/>
      <c r="H84" s="153"/>
      <c r="I84" s="155"/>
      <c r="J84" s="156"/>
      <c r="K84" s="157"/>
      <c r="L84" s="35"/>
      <c r="M84" s="32"/>
    </row>
    <row r="85" spans="1:13" s="3" customFormat="1" ht="16">
      <c r="A85" s="32"/>
      <c r="B85" s="33"/>
      <c r="C85" s="36"/>
      <c r="D85" s="204"/>
      <c r="E85" s="204"/>
      <c r="F85" s="204"/>
      <c r="G85" s="204"/>
      <c r="H85" s="204"/>
      <c r="I85" s="204"/>
      <c r="J85" s="204"/>
      <c r="K85" s="205"/>
      <c r="L85" s="37"/>
      <c r="M85" s="32"/>
    </row>
    <row r="86" spans="1:13" s="3" customFormat="1" ht="46.5" customHeight="1">
      <c r="A86" s="32"/>
      <c r="B86" s="33"/>
      <c r="C86" s="191" t="s">
        <v>19</v>
      </c>
      <c r="D86" s="192"/>
      <c r="E86" s="192"/>
      <c r="F86" s="192"/>
      <c r="G86" s="192"/>
      <c r="H86" s="203" t="s">
        <v>9</v>
      </c>
      <c r="I86" s="203"/>
      <c r="J86" s="203"/>
      <c r="K86" s="124" t="s">
        <v>20</v>
      </c>
      <c r="L86" s="38"/>
      <c r="M86" s="32"/>
    </row>
    <row r="87" spans="1:13" s="3" customFormat="1" ht="32.25" customHeight="1">
      <c r="A87" s="32"/>
      <c r="B87" s="33"/>
      <c r="C87" s="191" t="s">
        <v>21</v>
      </c>
      <c r="D87" s="192"/>
      <c r="E87" s="192"/>
      <c r="F87" s="192"/>
      <c r="G87" s="192"/>
      <c r="H87" s="202" t="s">
        <v>138</v>
      </c>
      <c r="I87" s="202"/>
      <c r="J87" s="125" t="s">
        <v>23</v>
      </c>
      <c r="K87" s="123">
        <v>0.26</v>
      </c>
      <c r="L87" s="38"/>
      <c r="M87" s="32"/>
    </row>
    <row r="88" spans="1:13" s="3" customFormat="1" ht="30" customHeight="1">
      <c r="A88" s="32"/>
      <c r="B88" s="33"/>
      <c r="C88" s="191" t="s">
        <v>24</v>
      </c>
      <c r="D88" s="192"/>
      <c r="E88" s="192"/>
      <c r="F88" s="192"/>
      <c r="G88" s="192"/>
      <c r="H88" s="201" t="s">
        <v>139</v>
      </c>
      <c r="I88" s="201"/>
      <c r="J88" s="125" t="s">
        <v>25</v>
      </c>
      <c r="K88" s="123">
        <v>0.02</v>
      </c>
      <c r="L88" s="38"/>
      <c r="M88" s="32"/>
    </row>
    <row r="89" spans="1:13" s="4" customFormat="1" ht="58.5" customHeight="1">
      <c r="A89" s="32"/>
      <c r="B89" s="33"/>
      <c r="C89" s="186"/>
      <c r="D89" s="187"/>
      <c r="E89" s="187"/>
      <c r="F89" s="187"/>
      <c r="G89" s="187"/>
      <c r="H89" s="202" t="s">
        <v>140</v>
      </c>
      <c r="I89" s="202"/>
      <c r="J89" s="125" t="s">
        <v>26</v>
      </c>
      <c r="K89" s="123">
        <v>0.05</v>
      </c>
      <c r="L89" s="35"/>
      <c r="M89" s="32"/>
    </row>
    <row r="90" spans="1:13" ht="39" customHeight="1">
      <c r="A90" s="5"/>
      <c r="B90" s="7"/>
      <c r="C90" s="186"/>
      <c r="D90" s="187"/>
      <c r="E90" s="187"/>
      <c r="F90" s="187"/>
      <c r="G90" s="187"/>
      <c r="H90" s="202" t="s">
        <v>141</v>
      </c>
      <c r="I90" s="202"/>
      <c r="J90" s="125" t="s">
        <v>27</v>
      </c>
      <c r="K90" s="123">
        <f>+K87+K88+K89</f>
        <v>0.33</v>
      </c>
      <c r="L90" s="8"/>
      <c r="M90" s="5"/>
    </row>
    <row r="91" spans="1:13" s="4" customFormat="1" ht="58.5" customHeight="1">
      <c r="A91" s="32"/>
      <c r="B91" s="33"/>
      <c r="C91" s="186"/>
      <c r="D91" s="187"/>
      <c r="E91" s="187"/>
      <c r="F91" s="187"/>
      <c r="G91" s="187"/>
      <c r="H91" s="202" t="s">
        <v>137</v>
      </c>
      <c r="I91" s="202"/>
      <c r="J91" s="125" t="s">
        <v>23</v>
      </c>
      <c r="K91" s="123">
        <v>0.19</v>
      </c>
      <c r="L91" s="35"/>
      <c r="M91" s="32"/>
    </row>
    <row r="92" spans="1:13" ht="47.25" customHeight="1" thickBot="1">
      <c r="A92" s="5"/>
      <c r="B92" s="7"/>
      <c r="C92" s="212"/>
      <c r="D92" s="213"/>
      <c r="E92" s="213"/>
      <c r="F92" s="213"/>
      <c r="G92" s="214"/>
      <c r="H92" s="199"/>
      <c r="I92" s="199"/>
      <c r="J92" s="199"/>
      <c r="K92" s="200"/>
      <c r="L92" s="8"/>
      <c r="M92" s="5"/>
    </row>
    <row r="93" spans="1:13" ht="47.25" customHeight="1">
      <c r="A93" s="5"/>
      <c r="B93" s="7"/>
      <c r="C93" s="126"/>
      <c r="D93" s="126"/>
      <c r="E93" s="126"/>
      <c r="F93" s="126"/>
      <c r="G93" s="126"/>
      <c r="H93" s="126"/>
      <c r="I93" s="126"/>
      <c r="J93" s="126"/>
      <c r="K93" s="126"/>
      <c r="L93" s="8"/>
      <c r="M93" s="5"/>
    </row>
    <row r="94" spans="1:13" ht="47.25" customHeight="1">
      <c r="A94" s="5"/>
      <c r="B94" s="7"/>
      <c r="C94" s="126"/>
      <c r="D94" s="126"/>
      <c r="E94" s="126"/>
      <c r="F94" s="126"/>
      <c r="G94" s="127" t="s">
        <v>30</v>
      </c>
      <c r="H94" s="126"/>
      <c r="I94" s="126"/>
      <c r="J94" s="126"/>
      <c r="K94" s="126"/>
      <c r="L94" s="8"/>
      <c r="M94" s="5"/>
    </row>
    <row r="95" spans="1:13" ht="17" thickBot="1">
      <c r="A95" s="5"/>
      <c r="B95" s="158"/>
      <c r="C95" s="159"/>
      <c r="D95" s="159"/>
      <c r="E95" s="160"/>
      <c r="F95" s="159"/>
      <c r="G95" s="161"/>
      <c r="H95" s="159"/>
      <c r="I95" s="159"/>
      <c r="J95" s="159"/>
      <c r="K95" s="159"/>
      <c r="L95" s="162"/>
      <c r="M95" s="5"/>
    </row>
    <row r="96" spans="1:13" ht="17" thickTop="1">
      <c r="A96" s="5"/>
      <c r="B96" s="5"/>
      <c r="C96" s="5"/>
      <c r="D96" s="5"/>
      <c r="E96" s="6"/>
      <c r="F96" s="5"/>
      <c r="G96" s="5"/>
      <c r="H96" s="5"/>
      <c r="I96" s="5"/>
      <c r="J96" s="5"/>
      <c r="K96" s="5"/>
      <c r="L96" s="5"/>
      <c r="M96" s="5"/>
    </row>
  </sheetData>
  <mergeCells count="30">
    <mergeCell ref="H90:I90"/>
    <mergeCell ref="H91:I91"/>
    <mergeCell ref="C3:F3"/>
    <mergeCell ref="B2:L2"/>
    <mergeCell ref="C7:K7"/>
    <mergeCell ref="C8:K9"/>
    <mergeCell ref="I12:I13"/>
    <mergeCell ref="J12:J13"/>
    <mergeCell ref="K12:K13"/>
    <mergeCell ref="C12:C13"/>
    <mergeCell ref="D12:D13"/>
    <mergeCell ref="E12:F12"/>
    <mergeCell ref="G12:G13"/>
    <mergeCell ref="H12:H13"/>
    <mergeCell ref="C10:K10"/>
    <mergeCell ref="C11:K11"/>
    <mergeCell ref="H92:K92"/>
    <mergeCell ref="C92:G92"/>
    <mergeCell ref="C6:K6"/>
    <mergeCell ref="C70:J70"/>
    <mergeCell ref="G72:I72"/>
    <mergeCell ref="C81:J81"/>
    <mergeCell ref="D85:K85"/>
    <mergeCell ref="C86:G86"/>
    <mergeCell ref="H86:J86"/>
    <mergeCell ref="C87:G87"/>
    <mergeCell ref="H87:I87"/>
    <mergeCell ref="C88:G88"/>
    <mergeCell ref="H88:I88"/>
    <mergeCell ref="H89:I89"/>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2" zoomScale="55" zoomScaleNormal="80" zoomScaleSheetLayoutView="55" zoomScalePageLayoutView="85" workbookViewId="0">
      <selection activeCell="R92" sqref="R92"/>
    </sheetView>
  </sheetViews>
  <sheetFormatPr baseColWidth="10" defaultColWidth="11.5" defaultRowHeight="13"/>
  <cols>
    <col min="1" max="2" width="3.1640625" style="47" customWidth="1"/>
    <col min="3" max="3" width="14.6640625" style="47" customWidth="1"/>
    <col min="4" max="4" width="13" style="47" customWidth="1"/>
    <col min="5" max="11" width="11.5" style="47"/>
    <col min="12" max="12" width="12.83203125" style="47" customWidth="1"/>
    <col min="13" max="14" width="11.5" style="47"/>
    <col min="15" max="15" width="13" style="47" customWidth="1"/>
    <col min="16" max="17" width="3.1640625" style="47" customWidth="1"/>
    <col min="18" max="16384" width="11.5" style="47"/>
  </cols>
  <sheetData>
    <row r="1" spans="2:16" ht="14" thickBot="1"/>
    <row r="2" spans="2:16" ht="25.5" customHeight="1" thickTop="1">
      <c r="B2" s="345"/>
      <c r="C2" s="346"/>
      <c r="D2" s="346"/>
      <c r="E2" s="346"/>
      <c r="F2" s="346"/>
      <c r="G2" s="346"/>
      <c r="H2" s="346"/>
      <c r="I2" s="346"/>
      <c r="J2" s="346"/>
      <c r="K2" s="346"/>
      <c r="L2" s="346"/>
      <c r="M2" s="346"/>
      <c r="N2" s="346"/>
      <c r="O2" s="346"/>
      <c r="P2" s="347"/>
    </row>
    <row r="3" spans="2:16" ht="25.5" customHeight="1">
      <c r="B3" s="171"/>
      <c r="C3" s="342" t="s">
        <v>86</v>
      </c>
      <c r="D3" s="343"/>
      <c r="E3" s="343"/>
      <c r="F3" s="344"/>
      <c r="G3" s="137"/>
      <c r="H3" s="137"/>
      <c r="I3" s="137"/>
      <c r="J3" s="137"/>
      <c r="K3" s="137"/>
      <c r="L3" s="137"/>
      <c r="M3" s="137"/>
      <c r="N3" s="137"/>
      <c r="O3" s="137"/>
      <c r="P3" s="136"/>
    </row>
    <row r="4" spans="2:16" ht="25.5" customHeight="1">
      <c r="B4" s="171"/>
      <c r="C4" s="172" t="s">
        <v>0</v>
      </c>
      <c r="D4" s="173" t="s">
        <v>1</v>
      </c>
      <c r="E4" s="172" t="s">
        <v>2</v>
      </c>
      <c r="F4" s="173">
        <v>2</v>
      </c>
      <c r="G4" s="137"/>
      <c r="H4" s="137"/>
      <c r="I4" s="137"/>
      <c r="J4" s="137"/>
      <c r="K4" s="137"/>
      <c r="L4" s="137"/>
      <c r="M4" s="137"/>
      <c r="N4" s="137"/>
      <c r="O4" s="137"/>
      <c r="P4" s="136"/>
    </row>
    <row r="5" spans="2:16" ht="25.5" customHeight="1">
      <c r="B5" s="171"/>
      <c r="C5" s="148"/>
      <c r="D5" s="149"/>
      <c r="E5" s="148"/>
      <c r="F5" s="149"/>
      <c r="G5" s="137"/>
      <c r="H5" s="137"/>
      <c r="I5" s="137"/>
      <c r="J5" s="137"/>
      <c r="K5" s="137"/>
      <c r="L5" s="137"/>
      <c r="M5" s="137"/>
      <c r="N5" s="137"/>
      <c r="O5" s="137"/>
      <c r="P5" s="136"/>
    </row>
    <row r="6" spans="2:16" ht="36.75" customHeight="1">
      <c r="B6" s="135"/>
      <c r="C6" s="262" t="s">
        <v>31</v>
      </c>
      <c r="D6" s="262"/>
      <c r="E6" s="262"/>
      <c r="F6" s="262"/>
      <c r="G6" s="262"/>
      <c r="H6" s="262"/>
      <c r="I6" s="262"/>
      <c r="J6" s="262"/>
      <c r="K6" s="262"/>
      <c r="L6" s="262"/>
      <c r="M6" s="262"/>
      <c r="N6" s="262"/>
      <c r="O6" s="262"/>
      <c r="P6" s="136"/>
    </row>
    <row r="7" spans="2:16" ht="14" thickBot="1">
      <c r="B7" s="135"/>
      <c r="C7" s="137"/>
      <c r="D7" s="137"/>
      <c r="E7" s="137"/>
      <c r="F7" s="137"/>
      <c r="G7" s="137"/>
      <c r="H7" s="137"/>
      <c r="I7" s="137"/>
      <c r="J7" s="137"/>
      <c r="K7" s="137"/>
      <c r="L7" s="137"/>
      <c r="M7" s="137"/>
      <c r="N7" s="137"/>
      <c r="O7" s="137"/>
      <c r="P7" s="136"/>
    </row>
    <row r="8" spans="2:16">
      <c r="B8" s="135"/>
      <c r="C8" s="291"/>
      <c r="D8" s="293"/>
      <c r="E8" s="294"/>
      <c r="F8" s="294"/>
      <c r="G8" s="294"/>
      <c r="H8" s="294"/>
      <c r="I8" s="294"/>
      <c r="J8" s="294"/>
      <c r="K8" s="295"/>
      <c r="L8" s="305"/>
      <c r="M8" s="306"/>
      <c r="N8" s="306"/>
      <c r="O8" s="307"/>
      <c r="P8" s="136"/>
    </row>
    <row r="9" spans="2:16">
      <c r="B9" s="135"/>
      <c r="C9" s="292"/>
      <c r="D9" s="265" t="s">
        <v>32</v>
      </c>
      <c r="E9" s="266"/>
      <c r="F9" s="266"/>
      <c r="G9" s="266"/>
      <c r="H9" s="266"/>
      <c r="I9" s="266"/>
      <c r="J9" s="266"/>
      <c r="K9" s="267"/>
      <c r="L9" s="308"/>
      <c r="M9" s="309"/>
      <c r="N9" s="309"/>
      <c r="O9" s="310"/>
      <c r="P9" s="136"/>
    </row>
    <row r="10" spans="2:16">
      <c r="B10" s="135"/>
      <c r="C10" s="292"/>
      <c r="D10" s="296"/>
      <c r="E10" s="297"/>
      <c r="F10" s="297"/>
      <c r="G10" s="297"/>
      <c r="H10" s="297"/>
      <c r="I10" s="297"/>
      <c r="J10" s="297"/>
      <c r="K10" s="298"/>
      <c r="L10" s="263" t="s">
        <v>33</v>
      </c>
      <c r="M10" s="311"/>
      <c r="N10" s="312"/>
      <c r="O10" s="313"/>
      <c r="P10" s="136"/>
    </row>
    <row r="11" spans="2:16">
      <c r="B11" s="135"/>
      <c r="C11" s="292"/>
      <c r="D11" s="265" t="s">
        <v>34</v>
      </c>
      <c r="E11" s="266"/>
      <c r="F11" s="266"/>
      <c r="G11" s="266"/>
      <c r="H11" s="266"/>
      <c r="I11" s="266"/>
      <c r="J11" s="266"/>
      <c r="K11" s="267"/>
      <c r="L11" s="299"/>
      <c r="M11" s="314"/>
      <c r="N11" s="315"/>
      <c r="O11" s="316"/>
      <c r="P11" s="136"/>
    </row>
    <row r="12" spans="2:16" ht="12.75" customHeight="1">
      <c r="B12" s="135"/>
      <c r="C12" s="292"/>
      <c r="D12" s="268"/>
      <c r="E12" s="269"/>
      <c r="F12" s="269"/>
      <c r="G12" s="269"/>
      <c r="H12" s="269"/>
      <c r="I12" s="269"/>
      <c r="J12" s="269"/>
      <c r="K12" s="270"/>
      <c r="L12" s="263" t="s">
        <v>35</v>
      </c>
      <c r="M12" s="263">
        <v>1</v>
      </c>
      <c r="N12" s="263" t="s">
        <v>36</v>
      </c>
      <c r="O12" s="303">
        <v>1</v>
      </c>
      <c r="P12" s="136"/>
    </row>
    <row r="13" spans="2:16">
      <c r="B13" s="135"/>
      <c r="C13" s="292"/>
      <c r="D13" s="268"/>
      <c r="E13" s="269"/>
      <c r="F13" s="269"/>
      <c r="G13" s="269"/>
      <c r="H13" s="269"/>
      <c r="I13" s="269"/>
      <c r="J13" s="269"/>
      <c r="K13" s="270"/>
      <c r="L13" s="264"/>
      <c r="M13" s="264"/>
      <c r="N13" s="264"/>
      <c r="O13" s="304"/>
      <c r="P13" s="136"/>
    </row>
    <row r="14" spans="2:16">
      <c r="B14" s="135"/>
      <c r="C14" s="292"/>
      <c r="D14" s="265" t="s">
        <v>37</v>
      </c>
      <c r="E14" s="266"/>
      <c r="F14" s="266"/>
      <c r="G14" s="266"/>
      <c r="H14" s="266"/>
      <c r="I14" s="266"/>
      <c r="J14" s="266"/>
      <c r="K14" s="267"/>
      <c r="L14" s="264"/>
      <c r="M14" s="264"/>
      <c r="N14" s="264"/>
      <c r="O14" s="304"/>
      <c r="P14" s="136"/>
    </row>
    <row r="15" spans="2:16" ht="14" thickBot="1">
      <c r="B15" s="135"/>
      <c r="C15" s="118"/>
      <c r="D15" s="117"/>
      <c r="E15" s="117"/>
      <c r="F15" s="117"/>
      <c r="G15" s="117"/>
      <c r="H15" s="117"/>
      <c r="I15" s="117"/>
      <c r="J15" s="117"/>
      <c r="K15" s="117"/>
      <c r="L15" s="117"/>
      <c r="M15" s="116"/>
      <c r="N15" s="116"/>
      <c r="O15" s="115"/>
      <c r="P15" s="136"/>
    </row>
    <row r="16" spans="2:16">
      <c r="B16" s="135"/>
      <c r="C16" s="114"/>
      <c r="D16" s="113"/>
      <c r="E16" s="113"/>
      <c r="F16" s="113"/>
      <c r="G16" s="113"/>
      <c r="H16" s="113"/>
      <c r="I16" s="113"/>
      <c r="J16" s="113"/>
      <c r="K16" s="113"/>
      <c r="L16" s="112" t="s">
        <v>38</v>
      </c>
      <c r="M16" s="111" t="s">
        <v>39</v>
      </c>
      <c r="N16" s="111" t="s">
        <v>40</v>
      </c>
      <c r="O16" s="110" t="s">
        <v>41</v>
      </c>
      <c r="P16" s="136"/>
    </row>
    <row r="17" spans="2:16">
      <c r="B17" s="135"/>
      <c r="C17" s="56"/>
      <c r="D17" s="138"/>
      <c r="E17" s="138"/>
      <c r="F17" s="138"/>
      <c r="G17" s="138"/>
      <c r="H17" s="138"/>
      <c r="I17" s="138"/>
      <c r="J17" s="138"/>
      <c r="K17" s="138"/>
      <c r="L17" s="139"/>
      <c r="M17" s="109"/>
      <c r="N17" s="109"/>
      <c r="O17" s="108"/>
      <c r="P17" s="136"/>
    </row>
    <row r="18" spans="2:16" ht="18" customHeight="1">
      <c r="B18" s="135"/>
      <c r="C18" s="354" t="s">
        <v>42</v>
      </c>
      <c r="D18" s="355"/>
      <c r="E18" s="355"/>
      <c r="F18" s="355"/>
      <c r="G18" s="138"/>
      <c r="H18" s="138"/>
      <c r="I18" s="138" t="s">
        <v>43</v>
      </c>
      <c r="J18" s="137"/>
      <c r="K18" s="138"/>
      <c r="L18" s="139"/>
      <c r="M18" s="137"/>
      <c r="N18" s="137"/>
      <c r="O18" s="107"/>
      <c r="P18" s="136"/>
    </row>
    <row r="19" spans="2:16">
      <c r="B19" s="135"/>
      <c r="C19" s="106"/>
      <c r="D19" s="105"/>
      <c r="E19" s="105"/>
      <c r="F19" s="105"/>
      <c r="G19" s="105"/>
      <c r="H19" s="105"/>
      <c r="I19" s="105"/>
      <c r="J19" s="105"/>
      <c r="K19" s="105"/>
      <c r="L19" s="105"/>
      <c r="M19" s="105"/>
      <c r="N19" s="105"/>
      <c r="O19" s="104"/>
      <c r="P19" s="136"/>
    </row>
    <row r="20" spans="2:16" ht="14" thickBot="1">
      <c r="B20" s="135"/>
      <c r="C20" s="129"/>
      <c r="D20" s="130"/>
      <c r="E20" s="130"/>
      <c r="F20" s="130"/>
      <c r="G20" s="130"/>
      <c r="H20" s="130"/>
      <c r="I20" s="130"/>
      <c r="J20" s="130"/>
      <c r="K20" s="130"/>
      <c r="L20" s="130"/>
      <c r="M20" s="130"/>
      <c r="N20" s="130"/>
      <c r="O20" s="103"/>
      <c r="P20" s="136"/>
    </row>
    <row r="21" spans="2:16" ht="14" thickBot="1">
      <c r="B21" s="135"/>
      <c r="C21" s="64"/>
      <c r="D21" s="63"/>
      <c r="E21" s="63"/>
      <c r="F21" s="63"/>
      <c r="G21" s="63"/>
      <c r="H21" s="63"/>
      <c r="I21" s="137"/>
      <c r="J21" s="137"/>
      <c r="K21" s="63"/>
      <c r="L21" s="63"/>
      <c r="M21" s="63"/>
      <c r="N21" s="63"/>
      <c r="O21" s="62"/>
      <c r="P21" s="136"/>
    </row>
    <row r="22" spans="2:16">
      <c r="B22" s="135"/>
      <c r="C22" s="273" t="s">
        <v>44</v>
      </c>
      <c r="D22" s="274"/>
      <c r="E22" s="274"/>
      <c r="F22" s="274"/>
      <c r="G22" s="274"/>
      <c r="H22" s="274"/>
      <c r="I22" s="274"/>
      <c r="J22" s="274"/>
      <c r="K22" s="274"/>
      <c r="L22" s="274"/>
      <c r="M22" s="274"/>
      <c r="N22" s="274"/>
      <c r="O22" s="275"/>
      <c r="P22" s="136"/>
    </row>
    <row r="23" spans="2:16" ht="14" thickBot="1">
      <c r="B23" s="135"/>
      <c r="C23" s="53"/>
      <c r="D23" s="137"/>
      <c r="E23" s="137"/>
      <c r="F23" s="137"/>
      <c r="G23" s="137"/>
      <c r="H23" s="137"/>
      <c r="I23" s="137"/>
      <c r="J23" s="137"/>
      <c r="K23" s="137"/>
      <c r="L23" s="137"/>
      <c r="M23" s="137"/>
      <c r="N23" s="137"/>
      <c r="O23" s="52"/>
      <c r="P23" s="136"/>
    </row>
    <row r="24" spans="2:16">
      <c r="B24" s="135"/>
      <c r="C24" s="163" t="s">
        <v>45</v>
      </c>
      <c r="D24" s="300" t="s">
        <v>46</v>
      </c>
      <c r="E24" s="301"/>
      <c r="F24" s="301"/>
      <c r="G24" s="301"/>
      <c r="H24" s="301"/>
      <c r="I24" s="301"/>
      <c r="J24" s="301"/>
      <c r="K24" s="301"/>
      <c r="L24" s="302"/>
      <c r="M24" s="271" t="s">
        <v>47</v>
      </c>
      <c r="N24" s="272"/>
      <c r="O24" s="163" t="s">
        <v>11</v>
      </c>
      <c r="P24" s="136"/>
    </row>
    <row r="25" spans="2:16" ht="14" thickBot="1">
      <c r="B25" s="135"/>
      <c r="C25" s="102"/>
      <c r="D25" s="256"/>
      <c r="E25" s="326"/>
      <c r="F25" s="326"/>
      <c r="G25" s="326"/>
      <c r="H25" s="326"/>
      <c r="I25" s="326"/>
      <c r="J25" s="326"/>
      <c r="K25" s="326"/>
      <c r="L25" s="257"/>
      <c r="M25" s="256"/>
      <c r="N25" s="257"/>
      <c r="O25" s="101"/>
      <c r="P25" s="136"/>
    </row>
    <row r="26" spans="2:16">
      <c r="B26" s="135"/>
      <c r="C26" s="282" t="s">
        <v>48</v>
      </c>
      <c r="D26" s="283"/>
      <c r="E26" s="283"/>
      <c r="F26" s="283"/>
      <c r="G26" s="283"/>
      <c r="H26" s="283"/>
      <c r="I26" s="283"/>
      <c r="J26" s="283"/>
      <c r="K26" s="283"/>
      <c r="L26" s="283"/>
      <c r="M26" s="283"/>
      <c r="N26" s="283"/>
      <c r="O26" s="284"/>
      <c r="P26" s="136"/>
    </row>
    <row r="27" spans="2:16">
      <c r="B27" s="135"/>
      <c r="C27" s="285"/>
      <c r="D27" s="286"/>
      <c r="E27" s="286"/>
      <c r="F27" s="286"/>
      <c r="G27" s="286"/>
      <c r="H27" s="286"/>
      <c r="I27" s="286"/>
      <c r="J27" s="286"/>
      <c r="K27" s="286"/>
      <c r="L27" s="286"/>
      <c r="M27" s="286"/>
      <c r="N27" s="286"/>
      <c r="O27" s="287"/>
      <c r="P27" s="136"/>
    </row>
    <row r="28" spans="2:16" ht="14" thickBot="1">
      <c r="B28" s="135"/>
      <c r="C28" s="288"/>
      <c r="D28" s="289"/>
      <c r="E28" s="289"/>
      <c r="F28" s="289"/>
      <c r="G28" s="289"/>
      <c r="H28" s="289"/>
      <c r="I28" s="289"/>
      <c r="J28" s="289"/>
      <c r="K28" s="289"/>
      <c r="L28" s="289"/>
      <c r="M28" s="289"/>
      <c r="N28" s="289"/>
      <c r="O28" s="290"/>
      <c r="P28" s="136"/>
    </row>
    <row r="29" spans="2:16">
      <c r="B29" s="135"/>
      <c r="C29" s="258" t="s">
        <v>46</v>
      </c>
      <c r="D29" s="259"/>
      <c r="E29" s="259"/>
      <c r="F29" s="259"/>
      <c r="G29" s="260"/>
      <c r="H29" s="261" t="s">
        <v>49</v>
      </c>
      <c r="I29" s="259"/>
      <c r="J29" s="324" t="s">
        <v>50</v>
      </c>
      <c r="K29" s="325"/>
      <c r="L29" s="87" t="s">
        <v>51</v>
      </c>
      <c r="M29" s="261" t="s">
        <v>52</v>
      </c>
      <c r="N29" s="318"/>
      <c r="O29" s="92" t="s">
        <v>53</v>
      </c>
      <c r="P29" s="136"/>
    </row>
    <row r="30" spans="2:16">
      <c r="B30" s="135"/>
      <c r="C30" s="276"/>
      <c r="D30" s="277"/>
      <c r="E30" s="277"/>
      <c r="F30" s="277"/>
      <c r="G30" s="278"/>
      <c r="H30" s="279"/>
      <c r="I30" s="278"/>
      <c r="J30" s="279"/>
      <c r="K30" s="278"/>
      <c r="L30" s="98"/>
      <c r="M30" s="280"/>
      <c r="N30" s="281"/>
      <c r="O30" s="89"/>
      <c r="P30" s="136"/>
    </row>
    <row r="31" spans="2:16">
      <c r="B31" s="135"/>
      <c r="C31" s="73"/>
      <c r="D31" s="54"/>
      <c r="E31" s="54"/>
      <c r="F31" s="54"/>
      <c r="G31" s="99"/>
      <c r="H31" s="100"/>
      <c r="I31" s="99"/>
      <c r="J31" s="100"/>
      <c r="K31" s="99"/>
      <c r="L31" s="98"/>
      <c r="M31" s="280"/>
      <c r="N31" s="281"/>
      <c r="O31" s="89"/>
      <c r="P31" s="136"/>
    </row>
    <row r="32" spans="2:16" ht="14" thickBot="1">
      <c r="B32" s="135"/>
      <c r="C32" s="327"/>
      <c r="D32" s="328"/>
      <c r="E32" s="328"/>
      <c r="F32" s="328"/>
      <c r="G32" s="329"/>
      <c r="H32" s="330"/>
      <c r="I32" s="329"/>
      <c r="J32" s="330"/>
      <c r="K32" s="329"/>
      <c r="L32" s="97"/>
      <c r="M32" s="331"/>
      <c r="N32" s="332"/>
      <c r="O32" s="89"/>
      <c r="P32" s="136"/>
    </row>
    <row r="33" spans="2:16" ht="14" thickBot="1">
      <c r="B33" s="135"/>
      <c r="C33" s="319" t="s">
        <v>54</v>
      </c>
      <c r="D33" s="320"/>
      <c r="E33" s="320"/>
      <c r="F33" s="320"/>
      <c r="G33" s="320"/>
      <c r="H33" s="320"/>
      <c r="I33" s="320"/>
      <c r="J33" s="320"/>
      <c r="K33" s="320"/>
      <c r="L33" s="320"/>
      <c r="M33" s="320"/>
      <c r="N33" s="321"/>
      <c r="O33" s="88"/>
      <c r="P33" s="136"/>
    </row>
    <row r="34" spans="2:16" ht="13.5" customHeight="1">
      <c r="B34" s="135"/>
      <c r="C34" s="282" t="s">
        <v>55</v>
      </c>
      <c r="D34" s="283"/>
      <c r="E34" s="283"/>
      <c r="F34" s="283"/>
      <c r="G34" s="283"/>
      <c r="H34" s="283"/>
      <c r="I34" s="283"/>
      <c r="J34" s="283"/>
      <c r="K34" s="283"/>
      <c r="L34" s="283"/>
      <c r="M34" s="283"/>
      <c r="N34" s="283"/>
      <c r="O34" s="284"/>
      <c r="P34" s="136"/>
    </row>
    <row r="35" spans="2:16">
      <c r="B35" s="135"/>
      <c r="C35" s="285"/>
      <c r="D35" s="286"/>
      <c r="E35" s="286"/>
      <c r="F35" s="286"/>
      <c r="G35" s="286"/>
      <c r="H35" s="286"/>
      <c r="I35" s="286"/>
      <c r="J35" s="286"/>
      <c r="K35" s="286"/>
      <c r="L35" s="286"/>
      <c r="M35" s="286"/>
      <c r="N35" s="286"/>
      <c r="O35" s="287"/>
      <c r="P35" s="136"/>
    </row>
    <row r="36" spans="2:16" ht="14" thickBot="1">
      <c r="B36" s="135"/>
      <c r="C36" s="288"/>
      <c r="D36" s="289"/>
      <c r="E36" s="289"/>
      <c r="F36" s="289"/>
      <c r="G36" s="289"/>
      <c r="H36" s="289"/>
      <c r="I36" s="289"/>
      <c r="J36" s="289"/>
      <c r="K36" s="289"/>
      <c r="L36" s="289"/>
      <c r="M36" s="289"/>
      <c r="N36" s="289"/>
      <c r="O36" s="290"/>
      <c r="P36" s="136"/>
    </row>
    <row r="37" spans="2:16">
      <c r="B37" s="135"/>
      <c r="C37" s="258" t="s">
        <v>46</v>
      </c>
      <c r="D37" s="317"/>
      <c r="E37" s="317"/>
      <c r="F37" s="317"/>
      <c r="G37" s="317"/>
      <c r="H37" s="317"/>
      <c r="I37" s="317"/>
      <c r="J37" s="318"/>
      <c r="K37" s="134" t="s">
        <v>47</v>
      </c>
      <c r="L37" s="87" t="s">
        <v>11</v>
      </c>
      <c r="M37" s="261" t="s">
        <v>56</v>
      </c>
      <c r="N37" s="318"/>
      <c r="O37" s="92" t="s">
        <v>53</v>
      </c>
      <c r="P37" s="136"/>
    </row>
    <row r="38" spans="2:16">
      <c r="B38" s="135"/>
      <c r="C38" s="276"/>
      <c r="D38" s="277"/>
      <c r="E38" s="277"/>
      <c r="F38" s="277"/>
      <c r="G38" s="277"/>
      <c r="H38" s="277"/>
      <c r="I38" s="277"/>
      <c r="J38" s="278"/>
      <c r="K38" s="131"/>
      <c r="L38" s="96"/>
      <c r="M38" s="254"/>
      <c r="N38" s="255"/>
      <c r="O38" s="89"/>
      <c r="P38" s="136"/>
    </row>
    <row r="39" spans="2:16" ht="14" thickBot="1">
      <c r="B39" s="135"/>
      <c r="C39" s="327"/>
      <c r="D39" s="328"/>
      <c r="E39" s="328"/>
      <c r="F39" s="328"/>
      <c r="G39" s="328"/>
      <c r="H39" s="328"/>
      <c r="I39" s="328"/>
      <c r="J39" s="329"/>
      <c r="K39" s="54"/>
      <c r="L39" s="95"/>
      <c r="M39" s="333"/>
      <c r="N39" s="334"/>
      <c r="O39" s="94"/>
      <c r="P39" s="136"/>
    </row>
    <row r="40" spans="2:16" ht="14" thickBot="1">
      <c r="B40" s="135"/>
      <c r="C40" s="319" t="s">
        <v>54</v>
      </c>
      <c r="D40" s="320"/>
      <c r="E40" s="320"/>
      <c r="F40" s="320"/>
      <c r="G40" s="320"/>
      <c r="H40" s="320"/>
      <c r="I40" s="320"/>
      <c r="J40" s="320"/>
      <c r="K40" s="320"/>
      <c r="L40" s="320"/>
      <c r="M40" s="320"/>
      <c r="N40" s="321"/>
      <c r="O40" s="77">
        <v>0</v>
      </c>
      <c r="P40" s="136"/>
    </row>
    <row r="41" spans="2:16">
      <c r="B41" s="135"/>
      <c r="C41" s="282" t="s">
        <v>57</v>
      </c>
      <c r="D41" s="283"/>
      <c r="E41" s="283"/>
      <c r="F41" s="283"/>
      <c r="G41" s="283"/>
      <c r="H41" s="283"/>
      <c r="I41" s="283"/>
      <c r="J41" s="283"/>
      <c r="K41" s="283"/>
      <c r="L41" s="283"/>
      <c r="M41" s="283"/>
      <c r="N41" s="283"/>
      <c r="O41" s="284"/>
      <c r="P41" s="136"/>
    </row>
    <row r="42" spans="2:16">
      <c r="B42" s="135"/>
      <c r="C42" s="285"/>
      <c r="D42" s="286"/>
      <c r="E42" s="286"/>
      <c r="F42" s="286"/>
      <c r="G42" s="286"/>
      <c r="H42" s="286"/>
      <c r="I42" s="286"/>
      <c r="J42" s="286"/>
      <c r="K42" s="286"/>
      <c r="L42" s="286"/>
      <c r="M42" s="286"/>
      <c r="N42" s="286"/>
      <c r="O42" s="287"/>
      <c r="P42" s="136"/>
    </row>
    <row r="43" spans="2:16" ht="14" thickBot="1">
      <c r="B43" s="135"/>
      <c r="C43" s="288"/>
      <c r="D43" s="289"/>
      <c r="E43" s="289"/>
      <c r="F43" s="289"/>
      <c r="G43" s="289"/>
      <c r="H43" s="289"/>
      <c r="I43" s="289"/>
      <c r="J43" s="289"/>
      <c r="K43" s="289"/>
      <c r="L43" s="289"/>
      <c r="M43" s="289"/>
      <c r="N43" s="289"/>
      <c r="O43" s="290"/>
      <c r="P43" s="136"/>
    </row>
    <row r="44" spans="2:16">
      <c r="B44" s="135"/>
      <c r="C44" s="258" t="s">
        <v>58</v>
      </c>
      <c r="D44" s="317"/>
      <c r="E44" s="317"/>
      <c r="F44" s="317"/>
      <c r="G44" s="317"/>
      <c r="H44" s="317"/>
      <c r="I44" s="317"/>
      <c r="J44" s="87" t="s">
        <v>59</v>
      </c>
      <c r="K44" s="132" t="s">
        <v>60</v>
      </c>
      <c r="L44" s="93" t="s">
        <v>61</v>
      </c>
      <c r="M44" s="261" t="s">
        <v>62</v>
      </c>
      <c r="N44" s="318"/>
      <c r="O44" s="92" t="s">
        <v>53</v>
      </c>
      <c r="P44" s="136"/>
    </row>
    <row r="45" spans="2:16">
      <c r="B45" s="135"/>
      <c r="C45" s="276"/>
      <c r="D45" s="277"/>
      <c r="E45" s="277"/>
      <c r="F45" s="277"/>
      <c r="G45" s="277"/>
      <c r="H45" s="277"/>
      <c r="I45" s="277"/>
      <c r="J45" s="90"/>
      <c r="K45" s="91"/>
      <c r="L45" s="90"/>
      <c r="M45" s="340"/>
      <c r="N45" s="341"/>
      <c r="O45" s="89"/>
      <c r="P45" s="136"/>
    </row>
    <row r="46" spans="2:16" ht="14" thickBot="1">
      <c r="B46" s="135"/>
      <c r="C46" s="327"/>
      <c r="D46" s="328"/>
      <c r="E46" s="328"/>
      <c r="F46" s="328"/>
      <c r="G46" s="328"/>
      <c r="H46" s="328"/>
      <c r="I46" s="328"/>
      <c r="J46" s="79"/>
      <c r="K46" s="48"/>
      <c r="L46" s="79"/>
      <c r="M46" s="333"/>
      <c r="N46" s="334"/>
      <c r="O46" s="78"/>
      <c r="P46" s="136"/>
    </row>
    <row r="47" spans="2:16" ht="14" thickBot="1">
      <c r="B47" s="135"/>
      <c r="C47" s="319" t="s">
        <v>54</v>
      </c>
      <c r="D47" s="320"/>
      <c r="E47" s="320"/>
      <c r="F47" s="320"/>
      <c r="G47" s="320"/>
      <c r="H47" s="320"/>
      <c r="I47" s="320"/>
      <c r="J47" s="320"/>
      <c r="K47" s="320"/>
      <c r="L47" s="320"/>
      <c r="M47" s="320"/>
      <c r="N47" s="321"/>
      <c r="O47" s="88"/>
      <c r="P47" s="136"/>
    </row>
    <row r="48" spans="2:16">
      <c r="B48" s="135"/>
      <c r="C48" s="282" t="s">
        <v>63</v>
      </c>
      <c r="D48" s="283"/>
      <c r="E48" s="283"/>
      <c r="F48" s="283"/>
      <c r="G48" s="283"/>
      <c r="H48" s="283"/>
      <c r="I48" s="283"/>
      <c r="J48" s="283"/>
      <c r="K48" s="283"/>
      <c r="L48" s="283"/>
      <c r="M48" s="283"/>
      <c r="N48" s="283"/>
      <c r="O48" s="284"/>
      <c r="P48" s="136"/>
    </row>
    <row r="49" spans="2:16">
      <c r="B49" s="135"/>
      <c r="C49" s="285"/>
      <c r="D49" s="286"/>
      <c r="E49" s="286"/>
      <c r="F49" s="286"/>
      <c r="G49" s="286"/>
      <c r="H49" s="286"/>
      <c r="I49" s="286"/>
      <c r="J49" s="286"/>
      <c r="K49" s="286"/>
      <c r="L49" s="286"/>
      <c r="M49" s="286"/>
      <c r="N49" s="286"/>
      <c r="O49" s="287"/>
      <c r="P49" s="136"/>
    </row>
    <row r="50" spans="2:16" ht="14" thickBot="1">
      <c r="B50" s="135"/>
      <c r="C50" s="288"/>
      <c r="D50" s="289"/>
      <c r="E50" s="289"/>
      <c r="F50" s="289"/>
      <c r="G50" s="289"/>
      <c r="H50" s="289"/>
      <c r="I50" s="289"/>
      <c r="J50" s="289"/>
      <c r="K50" s="289"/>
      <c r="L50" s="289"/>
      <c r="M50" s="289"/>
      <c r="N50" s="289"/>
      <c r="O50" s="290"/>
      <c r="P50" s="136"/>
    </row>
    <row r="51" spans="2:16">
      <c r="B51" s="135"/>
      <c r="C51" s="258" t="s">
        <v>64</v>
      </c>
      <c r="D51" s="317"/>
      <c r="E51" s="317"/>
      <c r="F51" s="317"/>
      <c r="G51" s="317"/>
      <c r="H51" s="317"/>
      <c r="I51" s="317"/>
      <c r="J51" s="87" t="s">
        <v>65</v>
      </c>
      <c r="K51" s="86" t="s">
        <v>66</v>
      </c>
      <c r="L51" s="75" t="s">
        <v>67</v>
      </c>
      <c r="M51" s="338" t="s">
        <v>52</v>
      </c>
      <c r="N51" s="339"/>
      <c r="O51" s="74" t="s">
        <v>53</v>
      </c>
      <c r="P51" s="136"/>
    </row>
    <row r="52" spans="2:16">
      <c r="B52" s="135"/>
      <c r="C52" s="85"/>
      <c r="D52" s="84"/>
      <c r="E52" s="84"/>
      <c r="F52" s="84"/>
      <c r="G52" s="84"/>
      <c r="H52" s="84"/>
      <c r="I52" s="84"/>
      <c r="J52" s="83"/>
      <c r="K52" s="82"/>
      <c r="L52" s="81"/>
      <c r="M52" s="322"/>
      <c r="N52" s="323"/>
      <c r="O52" s="80"/>
      <c r="P52" s="136"/>
    </row>
    <row r="53" spans="2:16">
      <c r="B53" s="135"/>
      <c r="C53" s="85"/>
      <c r="D53" s="84"/>
      <c r="E53" s="84"/>
      <c r="F53" s="84"/>
      <c r="G53" s="84"/>
      <c r="H53" s="84"/>
      <c r="I53" s="84"/>
      <c r="J53" s="83"/>
      <c r="K53" s="82"/>
      <c r="L53" s="81"/>
      <c r="M53" s="322"/>
      <c r="N53" s="323"/>
      <c r="O53" s="80"/>
      <c r="P53" s="136"/>
    </row>
    <row r="54" spans="2:16">
      <c r="B54" s="135"/>
      <c r="C54" s="85"/>
      <c r="D54" s="84"/>
      <c r="E54" s="84"/>
      <c r="F54" s="84"/>
      <c r="G54" s="84"/>
      <c r="H54" s="84"/>
      <c r="I54" s="84"/>
      <c r="J54" s="83"/>
      <c r="K54" s="82"/>
      <c r="L54" s="81"/>
      <c r="M54" s="340"/>
      <c r="N54" s="341"/>
      <c r="O54" s="80"/>
      <c r="P54" s="136"/>
    </row>
    <row r="55" spans="2:16" ht="14" thickBot="1">
      <c r="B55" s="135"/>
      <c r="C55" s="327"/>
      <c r="D55" s="328"/>
      <c r="E55" s="328"/>
      <c r="F55" s="328"/>
      <c r="G55" s="328"/>
      <c r="H55" s="328"/>
      <c r="I55" s="328"/>
      <c r="J55" s="79"/>
      <c r="K55" s="48"/>
      <c r="L55" s="79"/>
      <c r="M55" s="333"/>
      <c r="N55" s="334"/>
      <c r="O55" s="78"/>
      <c r="P55" s="136"/>
    </row>
    <row r="56" spans="2:16" ht="14" thickBot="1">
      <c r="B56" s="135"/>
      <c r="C56" s="319" t="s">
        <v>54</v>
      </c>
      <c r="D56" s="320"/>
      <c r="E56" s="320"/>
      <c r="F56" s="320"/>
      <c r="G56" s="320"/>
      <c r="H56" s="320"/>
      <c r="I56" s="320"/>
      <c r="J56" s="320"/>
      <c r="K56" s="320"/>
      <c r="L56" s="320"/>
      <c r="M56" s="320"/>
      <c r="N56" s="321"/>
      <c r="O56" s="77"/>
      <c r="P56" s="136"/>
    </row>
    <row r="57" spans="2:16" ht="14" thickBot="1">
      <c r="B57" s="135"/>
      <c r="C57" s="53"/>
      <c r="D57" s="137"/>
      <c r="E57" s="137"/>
      <c r="F57" s="137"/>
      <c r="G57" s="137"/>
      <c r="H57" s="137"/>
      <c r="I57" s="137"/>
      <c r="J57" s="137"/>
      <c r="K57" s="137"/>
      <c r="L57" s="137"/>
      <c r="M57" s="137"/>
      <c r="N57" s="137"/>
      <c r="O57" s="52"/>
      <c r="P57" s="136"/>
    </row>
    <row r="58" spans="2:16" ht="14" thickBot="1">
      <c r="B58" s="135"/>
      <c r="C58" s="335" t="s">
        <v>68</v>
      </c>
      <c r="D58" s="336"/>
      <c r="E58" s="336"/>
      <c r="F58" s="336"/>
      <c r="G58" s="336"/>
      <c r="H58" s="336"/>
      <c r="I58" s="336"/>
      <c r="J58" s="336"/>
      <c r="K58" s="336"/>
      <c r="L58" s="336"/>
      <c r="M58" s="336"/>
      <c r="N58" s="337"/>
      <c r="O58" s="76"/>
      <c r="P58" s="136"/>
    </row>
    <row r="59" spans="2:16">
      <c r="B59" s="135"/>
      <c r="C59" s="282" t="s">
        <v>69</v>
      </c>
      <c r="D59" s="283"/>
      <c r="E59" s="283"/>
      <c r="F59" s="283"/>
      <c r="G59" s="283"/>
      <c r="H59" s="283"/>
      <c r="I59" s="283"/>
      <c r="J59" s="283"/>
      <c r="K59" s="283"/>
      <c r="L59" s="283"/>
      <c r="M59" s="283"/>
      <c r="N59" s="283"/>
      <c r="O59" s="284"/>
      <c r="P59" s="136"/>
    </row>
    <row r="60" spans="2:16">
      <c r="B60" s="135"/>
      <c r="C60" s="285"/>
      <c r="D60" s="286"/>
      <c r="E60" s="286"/>
      <c r="F60" s="286"/>
      <c r="G60" s="286"/>
      <c r="H60" s="286"/>
      <c r="I60" s="286"/>
      <c r="J60" s="286"/>
      <c r="K60" s="286"/>
      <c r="L60" s="286"/>
      <c r="M60" s="286"/>
      <c r="N60" s="286"/>
      <c r="O60" s="287"/>
      <c r="P60" s="136"/>
    </row>
    <row r="61" spans="2:16" ht="14" thickBot="1">
      <c r="B61" s="135"/>
      <c r="C61" s="288"/>
      <c r="D61" s="289"/>
      <c r="E61" s="289"/>
      <c r="F61" s="289"/>
      <c r="G61" s="289"/>
      <c r="H61" s="289"/>
      <c r="I61" s="289"/>
      <c r="J61" s="289"/>
      <c r="K61" s="289"/>
      <c r="L61" s="289"/>
      <c r="M61" s="289"/>
      <c r="N61" s="289"/>
      <c r="O61" s="290"/>
      <c r="P61" s="136"/>
    </row>
    <row r="62" spans="2:16">
      <c r="B62" s="135"/>
      <c r="C62" s="258" t="s">
        <v>70</v>
      </c>
      <c r="D62" s="317"/>
      <c r="E62" s="317"/>
      <c r="F62" s="317"/>
      <c r="G62" s="317"/>
      <c r="H62" s="317"/>
      <c r="I62" s="317"/>
      <c r="J62" s="132"/>
      <c r="K62" s="133"/>
      <c r="L62" s="75" t="s">
        <v>71</v>
      </c>
      <c r="M62" s="338" t="s">
        <v>72</v>
      </c>
      <c r="N62" s="339"/>
      <c r="O62" s="74"/>
      <c r="P62" s="136"/>
    </row>
    <row r="63" spans="2:16">
      <c r="B63" s="135"/>
      <c r="C63" s="276" t="s">
        <v>22</v>
      </c>
      <c r="D63" s="277"/>
      <c r="E63" s="277"/>
      <c r="F63" s="277"/>
      <c r="G63" s="277"/>
      <c r="H63" s="277"/>
      <c r="I63" s="277"/>
      <c r="J63" s="72"/>
      <c r="K63" s="71"/>
      <c r="L63" s="68"/>
      <c r="M63" s="362"/>
      <c r="N63" s="363"/>
      <c r="O63" s="67"/>
      <c r="P63" s="136"/>
    </row>
    <row r="64" spans="2:16">
      <c r="B64" s="135"/>
      <c r="C64" s="73" t="s">
        <v>73</v>
      </c>
      <c r="D64" s="54"/>
      <c r="E64" s="54"/>
      <c r="F64" s="54"/>
      <c r="G64" s="54"/>
      <c r="H64" s="54"/>
      <c r="I64" s="54"/>
      <c r="J64" s="72"/>
      <c r="K64" s="71"/>
      <c r="L64" s="68"/>
      <c r="M64" s="362"/>
      <c r="N64" s="363"/>
      <c r="O64" s="67"/>
      <c r="P64" s="136"/>
    </row>
    <row r="65" spans="2:16" ht="14" thickBot="1">
      <c r="B65" s="135"/>
      <c r="C65" s="129" t="s">
        <v>74</v>
      </c>
      <c r="D65" s="130"/>
      <c r="E65" s="130"/>
      <c r="F65" s="130"/>
      <c r="G65" s="130"/>
      <c r="H65" s="130"/>
      <c r="I65" s="130"/>
      <c r="J65" s="70"/>
      <c r="K65" s="69"/>
      <c r="L65" s="68"/>
      <c r="M65" s="364"/>
      <c r="N65" s="365"/>
      <c r="O65" s="67"/>
      <c r="P65" s="136"/>
    </row>
    <row r="66" spans="2:16" ht="14" thickBot="1">
      <c r="B66" s="135"/>
      <c r="C66" s="319" t="s">
        <v>54</v>
      </c>
      <c r="D66" s="320"/>
      <c r="E66" s="320"/>
      <c r="F66" s="320"/>
      <c r="G66" s="320"/>
      <c r="H66" s="320"/>
      <c r="I66" s="320"/>
      <c r="J66" s="320"/>
      <c r="K66" s="320"/>
      <c r="L66" s="320"/>
      <c r="M66" s="320"/>
      <c r="N66" s="321"/>
      <c r="O66" s="66"/>
      <c r="P66" s="136"/>
    </row>
    <row r="67" spans="2:16" ht="14" thickBot="1">
      <c r="B67" s="135"/>
      <c r="C67" s="53"/>
      <c r="D67" s="137"/>
      <c r="E67" s="137"/>
      <c r="F67" s="137"/>
      <c r="G67" s="137"/>
      <c r="H67" s="137"/>
      <c r="I67" s="137"/>
      <c r="J67" s="137"/>
      <c r="K67" s="137"/>
      <c r="L67" s="137"/>
      <c r="M67" s="137"/>
      <c r="N67" s="137"/>
      <c r="O67" s="52"/>
      <c r="P67" s="136"/>
    </row>
    <row r="68" spans="2:16" ht="14" thickBot="1">
      <c r="B68" s="135"/>
      <c r="C68" s="335" t="s">
        <v>75</v>
      </c>
      <c r="D68" s="336"/>
      <c r="E68" s="336"/>
      <c r="F68" s="336"/>
      <c r="G68" s="336"/>
      <c r="H68" s="336"/>
      <c r="I68" s="336"/>
      <c r="J68" s="336"/>
      <c r="K68" s="336"/>
      <c r="L68" s="336"/>
      <c r="M68" s="336"/>
      <c r="N68" s="337"/>
      <c r="O68" s="65"/>
      <c r="P68" s="136"/>
    </row>
    <row r="69" spans="2:16">
      <c r="B69" s="135"/>
      <c r="C69" s="64"/>
      <c r="D69" s="63"/>
      <c r="E69" s="63"/>
      <c r="F69" s="63"/>
      <c r="G69" s="63"/>
      <c r="H69" s="63"/>
      <c r="I69" s="63"/>
      <c r="J69" s="63"/>
      <c r="K69" s="63"/>
      <c r="L69" s="63"/>
      <c r="M69" s="63"/>
      <c r="N69" s="63"/>
      <c r="O69" s="62"/>
      <c r="P69" s="136"/>
    </row>
    <row r="70" spans="2:16">
      <c r="B70" s="135"/>
      <c r="C70" s="53"/>
      <c r="D70" s="137"/>
      <c r="E70" s="137"/>
      <c r="F70" s="137"/>
      <c r="G70" s="137"/>
      <c r="H70" s="137"/>
      <c r="I70" s="137"/>
      <c r="J70" s="137"/>
      <c r="K70" s="137"/>
      <c r="L70" s="137"/>
      <c r="M70" s="137"/>
      <c r="N70" s="137"/>
      <c r="O70" s="52"/>
      <c r="P70" s="136"/>
    </row>
    <row r="71" spans="2:16">
      <c r="B71" s="135"/>
      <c r="C71" s="53"/>
      <c r="D71" s="137"/>
      <c r="E71" s="137"/>
      <c r="F71" s="137"/>
      <c r="G71" s="137"/>
      <c r="H71" s="137"/>
      <c r="I71" s="137"/>
      <c r="J71" s="137"/>
      <c r="K71" s="137"/>
      <c r="L71" s="137"/>
      <c r="M71" s="137"/>
      <c r="N71" s="137"/>
      <c r="O71" s="52"/>
      <c r="P71" s="136"/>
    </row>
    <row r="72" spans="2:16">
      <c r="B72" s="135"/>
      <c r="C72" s="53"/>
      <c r="D72" s="137"/>
      <c r="E72" s="137"/>
      <c r="F72" s="137"/>
      <c r="G72" s="137"/>
      <c r="H72" s="55" t="s">
        <v>76</v>
      </c>
      <c r="I72" s="55"/>
      <c r="J72" s="55"/>
      <c r="K72" s="55"/>
      <c r="L72" s="137"/>
      <c r="M72" s="137"/>
      <c r="N72" s="137"/>
      <c r="O72" s="52"/>
      <c r="P72" s="136"/>
    </row>
    <row r="73" spans="2:16">
      <c r="B73" s="135"/>
      <c r="C73" s="61"/>
      <c r="D73" s="140"/>
      <c r="E73" s="140"/>
      <c r="F73" s="140"/>
      <c r="G73" s="140"/>
      <c r="H73" s="55" t="s">
        <v>77</v>
      </c>
      <c r="I73" s="140"/>
      <c r="J73" s="140"/>
      <c r="K73" s="140"/>
      <c r="L73" s="140"/>
      <c r="M73" s="140"/>
      <c r="N73" s="140"/>
      <c r="O73" s="60"/>
      <c r="P73" s="136"/>
    </row>
    <row r="74" spans="2:16">
      <c r="B74" s="135"/>
      <c r="C74" s="61"/>
      <c r="D74" s="140"/>
      <c r="E74" s="140"/>
      <c r="F74" s="140"/>
      <c r="G74" s="140"/>
      <c r="H74" s="55" t="s">
        <v>78</v>
      </c>
      <c r="I74" s="137"/>
      <c r="J74" s="137"/>
      <c r="K74" s="140"/>
      <c r="L74" s="140"/>
      <c r="M74" s="140"/>
      <c r="N74" s="140"/>
      <c r="O74" s="60"/>
      <c r="P74" s="136"/>
    </row>
    <row r="75" spans="2:16">
      <c r="B75" s="135"/>
      <c r="C75" s="56"/>
      <c r="D75" s="141"/>
      <c r="E75" s="141"/>
      <c r="F75" s="141"/>
      <c r="G75" s="141"/>
      <c r="H75" s="55" t="s">
        <v>79</v>
      </c>
      <c r="I75" s="141"/>
      <c r="J75" s="141"/>
      <c r="K75" s="141"/>
      <c r="L75" s="141"/>
      <c r="M75" s="141"/>
      <c r="N75" s="141"/>
      <c r="O75" s="50"/>
      <c r="P75" s="136"/>
    </row>
    <row r="76" spans="2:16">
      <c r="B76" s="135"/>
      <c r="C76" s="53"/>
      <c r="D76" s="137"/>
      <c r="E76" s="137"/>
      <c r="F76" s="137"/>
      <c r="G76" s="137"/>
      <c r="H76" s="137" t="s">
        <v>80</v>
      </c>
      <c r="I76" s="137"/>
      <c r="J76" s="137"/>
      <c r="K76" s="137"/>
      <c r="L76" s="137"/>
      <c r="M76" s="137"/>
      <c r="N76" s="137"/>
      <c r="O76" s="52"/>
      <c r="P76" s="136"/>
    </row>
    <row r="77" spans="2:16">
      <c r="B77" s="135"/>
      <c r="C77" s="59" t="s">
        <v>81</v>
      </c>
      <c r="D77" s="128"/>
      <c r="E77" s="128"/>
      <c r="F77" s="128"/>
      <c r="G77" s="128"/>
      <c r="H77" s="128"/>
      <c r="I77" s="128"/>
      <c r="J77" s="128"/>
      <c r="K77" s="128"/>
      <c r="L77" s="128"/>
      <c r="M77" s="128"/>
      <c r="N77" s="128"/>
      <c r="O77" s="58"/>
      <c r="P77" s="136"/>
    </row>
    <row r="78" spans="2:16">
      <c r="B78" s="135"/>
      <c r="C78" s="359"/>
      <c r="D78" s="360"/>
      <c r="E78" s="360"/>
      <c r="F78" s="360"/>
      <c r="G78" s="360"/>
      <c r="H78" s="360"/>
      <c r="I78" s="360"/>
      <c r="J78" s="360"/>
      <c r="K78" s="360"/>
      <c r="L78" s="360"/>
      <c r="M78" s="360"/>
      <c r="N78" s="360"/>
      <c r="O78" s="361"/>
      <c r="P78" s="136"/>
    </row>
    <row r="79" spans="2:16">
      <c r="B79" s="135"/>
      <c r="C79" s="359"/>
      <c r="D79" s="360"/>
      <c r="E79" s="360"/>
      <c r="F79" s="360"/>
      <c r="G79" s="360"/>
      <c r="H79" s="360"/>
      <c r="I79" s="360"/>
      <c r="J79" s="360"/>
      <c r="K79" s="360"/>
      <c r="L79" s="360"/>
      <c r="M79" s="360"/>
      <c r="N79" s="360"/>
      <c r="O79" s="361"/>
      <c r="P79" s="136"/>
    </row>
    <row r="80" spans="2:16">
      <c r="B80" s="135"/>
      <c r="C80" s="56"/>
      <c r="D80" s="141"/>
      <c r="E80" s="141"/>
      <c r="F80" s="141"/>
      <c r="G80" s="141"/>
      <c r="H80" s="141"/>
      <c r="I80" s="141"/>
      <c r="J80" s="141"/>
      <c r="K80" s="141"/>
      <c r="L80" s="141"/>
      <c r="M80" s="141"/>
      <c r="N80" s="141"/>
      <c r="O80" s="50"/>
      <c r="P80" s="136"/>
    </row>
    <row r="81" spans="2:16">
      <c r="B81" s="135"/>
      <c r="C81" s="57" t="s">
        <v>82</v>
      </c>
      <c r="D81" s="141"/>
      <c r="E81" s="141"/>
      <c r="F81" s="141"/>
      <c r="G81" s="141"/>
      <c r="H81" s="141"/>
      <c r="I81" s="141"/>
      <c r="J81" s="141"/>
      <c r="K81" s="141"/>
      <c r="L81" s="141"/>
      <c r="M81" s="141"/>
      <c r="N81" s="141"/>
      <c r="O81" s="50"/>
      <c r="P81" s="136"/>
    </row>
    <row r="82" spans="2:16" ht="12.75" customHeight="1">
      <c r="B82" s="135"/>
      <c r="C82" s="356" t="s">
        <v>83</v>
      </c>
      <c r="D82" s="357"/>
      <c r="E82" s="357"/>
      <c r="F82" s="357"/>
      <c r="G82" s="357"/>
      <c r="H82" s="357"/>
      <c r="I82" s="357"/>
      <c r="J82" s="357"/>
      <c r="K82" s="357"/>
      <c r="L82" s="357"/>
      <c r="M82" s="357"/>
      <c r="N82" s="357"/>
      <c r="O82" s="358"/>
      <c r="P82" s="136"/>
    </row>
    <row r="83" spans="2:16">
      <c r="B83" s="135"/>
      <c r="C83" s="356"/>
      <c r="D83" s="357"/>
      <c r="E83" s="357"/>
      <c r="F83" s="357"/>
      <c r="G83" s="357"/>
      <c r="H83" s="357"/>
      <c r="I83" s="357"/>
      <c r="J83" s="357"/>
      <c r="K83" s="357"/>
      <c r="L83" s="357"/>
      <c r="M83" s="357"/>
      <c r="N83" s="357"/>
      <c r="O83" s="358"/>
      <c r="P83" s="136"/>
    </row>
    <row r="84" spans="2:16" ht="13" customHeight="1">
      <c r="B84" s="135"/>
      <c r="C84" s="356" t="s">
        <v>84</v>
      </c>
      <c r="D84" s="357"/>
      <c r="E84" s="357"/>
      <c r="F84" s="357"/>
      <c r="G84" s="357"/>
      <c r="H84" s="357"/>
      <c r="I84" s="357"/>
      <c r="J84" s="357"/>
      <c r="K84" s="357"/>
      <c r="L84" s="357"/>
      <c r="M84" s="357"/>
      <c r="N84" s="357"/>
      <c r="O84" s="358"/>
      <c r="P84" s="136"/>
    </row>
    <row r="85" spans="2:16">
      <c r="B85" s="135"/>
      <c r="C85" s="356"/>
      <c r="D85" s="357"/>
      <c r="E85" s="357"/>
      <c r="F85" s="357"/>
      <c r="G85" s="357"/>
      <c r="H85" s="357"/>
      <c r="I85" s="357"/>
      <c r="J85" s="357"/>
      <c r="K85" s="357"/>
      <c r="L85" s="357"/>
      <c r="M85" s="357"/>
      <c r="N85" s="357"/>
      <c r="O85" s="358"/>
      <c r="P85" s="136"/>
    </row>
    <row r="86" spans="2:16">
      <c r="B86" s="135"/>
      <c r="C86" s="56"/>
      <c r="D86" s="141"/>
      <c r="E86" s="141"/>
      <c r="F86" s="141"/>
      <c r="G86" s="141"/>
      <c r="H86" s="141"/>
      <c r="I86" s="141"/>
      <c r="J86" s="141"/>
      <c r="K86" s="141"/>
      <c r="L86" s="141"/>
      <c r="M86" s="141"/>
      <c r="N86" s="141"/>
      <c r="O86" s="50"/>
      <c r="P86" s="136"/>
    </row>
    <row r="87" spans="2:16">
      <c r="B87" s="135"/>
      <c r="C87" s="53"/>
      <c r="D87" s="137"/>
      <c r="E87" s="137"/>
      <c r="F87" s="137"/>
      <c r="G87" s="137"/>
      <c r="H87" s="55" t="s">
        <v>76</v>
      </c>
      <c r="I87" s="137"/>
      <c r="J87" s="137"/>
      <c r="K87" s="137"/>
      <c r="L87" s="137"/>
      <c r="M87" s="137"/>
      <c r="N87" s="137"/>
      <c r="O87" s="52"/>
      <c r="P87" s="136"/>
    </row>
    <row r="88" spans="2:16">
      <c r="B88" s="135"/>
      <c r="C88" s="53"/>
      <c r="D88" s="137"/>
      <c r="E88" s="137"/>
      <c r="F88" s="137"/>
      <c r="G88" s="137"/>
      <c r="H88" s="137" t="s">
        <v>77</v>
      </c>
      <c r="I88" s="54"/>
      <c r="J88" s="54"/>
      <c r="K88" s="54"/>
      <c r="L88" s="137"/>
      <c r="M88" s="137"/>
      <c r="N88" s="137"/>
      <c r="O88" s="52"/>
      <c r="P88" s="136"/>
    </row>
    <row r="89" spans="2:16">
      <c r="B89" s="135"/>
      <c r="C89" s="53"/>
      <c r="D89" s="137"/>
      <c r="E89" s="137"/>
      <c r="F89" s="137"/>
      <c r="G89" s="137"/>
      <c r="H89" s="137" t="s">
        <v>85</v>
      </c>
      <c r="I89" s="142"/>
      <c r="J89" s="142"/>
      <c r="K89" s="142"/>
      <c r="L89" s="137"/>
      <c r="M89" s="137"/>
      <c r="N89" s="137"/>
      <c r="O89" s="52"/>
      <c r="P89" s="136"/>
    </row>
    <row r="90" spans="2:16">
      <c r="B90" s="135"/>
      <c r="C90" s="51"/>
      <c r="D90" s="141"/>
      <c r="E90" s="141"/>
      <c r="F90" s="141"/>
      <c r="G90" s="141"/>
      <c r="H90" s="137" t="s">
        <v>79</v>
      </c>
      <c r="I90" s="137"/>
      <c r="J90" s="137"/>
      <c r="K90" s="137"/>
      <c r="L90" s="141"/>
      <c r="M90" s="141"/>
      <c r="N90" s="141"/>
      <c r="O90" s="50"/>
      <c r="P90" s="136"/>
    </row>
    <row r="91" spans="2:16" ht="17.25" customHeight="1">
      <c r="B91" s="135"/>
      <c r="C91" s="49"/>
      <c r="D91" s="143"/>
      <c r="E91" s="143"/>
      <c r="F91" s="137"/>
      <c r="G91" s="137"/>
      <c r="H91" s="137"/>
      <c r="I91" s="137"/>
      <c r="J91" s="137"/>
      <c r="K91" s="348"/>
      <c r="L91" s="348"/>
      <c r="M91" s="348"/>
      <c r="N91" s="348"/>
      <c r="O91" s="349"/>
      <c r="P91" s="136"/>
    </row>
    <row r="92" spans="2:16" ht="18.75" customHeight="1" thickBot="1">
      <c r="B92" s="135"/>
      <c r="C92" s="352"/>
      <c r="D92" s="353"/>
      <c r="E92" s="353"/>
      <c r="F92" s="48"/>
      <c r="G92" s="48"/>
      <c r="H92" s="48"/>
      <c r="I92" s="48"/>
      <c r="J92" s="48"/>
      <c r="K92" s="350"/>
      <c r="L92" s="350"/>
      <c r="M92" s="350"/>
      <c r="N92" s="350"/>
      <c r="O92" s="351"/>
      <c r="P92" s="136"/>
    </row>
    <row r="93" spans="2:16" ht="14" thickBot="1">
      <c r="B93" s="144"/>
      <c r="C93" s="145"/>
      <c r="D93" s="145"/>
      <c r="E93" s="145"/>
      <c r="F93" s="145"/>
      <c r="G93" s="145"/>
      <c r="H93" s="145"/>
      <c r="I93" s="145"/>
      <c r="J93" s="145"/>
      <c r="K93" s="145"/>
      <c r="L93" s="145"/>
      <c r="M93" s="145"/>
      <c r="N93" s="145"/>
      <c r="O93" s="145"/>
      <c r="P93" s="146"/>
    </row>
    <row r="94" spans="2:16" ht="1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43D113FE-1E90-491B-BA62-F05B1BC43B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Microsoft Office User</cp:lastModifiedBy>
  <cp:revision/>
  <cp:lastPrinted>2022-08-31T21:22:38Z</cp:lastPrinted>
  <dcterms:created xsi:type="dcterms:W3CDTF">2006-06-27T16:47:25Z</dcterms:created>
  <dcterms:modified xsi:type="dcterms:W3CDTF">2022-10-05T16:13:45Z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