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CCENTRO MINERO 2022\MC-BYC-CM-024-2022 Materiales articulacion Media\Estudio de Mercado II\8. COTIZACIONES CERAMICA\"/>
    </mc:Choice>
  </mc:AlternateContent>
  <bookViews>
    <workbookView xWindow="0" yWindow="0" windowWidth="20490" windowHeight="7020"/>
  </bookViews>
  <sheets>
    <sheet name="8, Cera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" i="1" l="1"/>
  <c r="L22" i="1" s="1"/>
  <c r="J21" i="1"/>
  <c r="K21" i="1" s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8" i="1"/>
  <c r="L8" i="1" s="1"/>
  <c r="K7" i="1"/>
  <c r="L7" i="1" s="1"/>
  <c r="L23" i="1" s="1"/>
</calcChain>
</file>

<file path=xl/sharedStrings.xml><?xml version="1.0" encoding="utf-8"?>
<sst xmlns="http://schemas.openxmlformats.org/spreadsheetml/2006/main" count="94" uniqueCount="79">
  <si>
    <t>DOCUMENTO DE APOYO COPIA NO CONTROLADA</t>
  </si>
  <si>
    <t>15_9111_500 Contratar la compra de materiales de formación para los programas de articulación
 con la media del Centro Minero del SENA Regional Boyacá.</t>
  </si>
  <si>
    <t>LOTE 8 CERAMICA</t>
  </si>
  <si>
    <t>ITEM</t>
  </si>
  <si>
    <t>DESCRIPCION DE LOS ELEMENTOS</t>
  </si>
  <si>
    <t>UNIDAD</t>
  </si>
  <si>
    <t>CANTIDAD</t>
  </si>
  <si>
    <t>COTIZACION 1</t>
  </si>
  <si>
    <t>COTIZACION 2</t>
  </si>
  <si>
    <t>COTIZACION 3</t>
  </si>
  <si>
    <t>COTIZACION 4</t>
  </si>
  <si>
    <t>COTIZACION 5</t>
  </si>
  <si>
    <t>COTIZACION 6</t>
  </si>
  <si>
    <t>LOTE 8</t>
  </si>
  <si>
    <t>CERAMICA</t>
  </si>
  <si>
    <t>Papeleria Cervantes</t>
  </si>
  <si>
    <t>agroferreteria la capilla</t>
  </si>
  <si>
    <t>ferreteria central</t>
  </si>
  <si>
    <t>MISCELANEA J.J.</t>
  </si>
  <si>
    <t>8.1</t>
  </si>
  <si>
    <t>ESTUCHE ESTILETES X 6</t>
  </si>
  <si>
    <t>UN</t>
  </si>
  <si>
    <t>8.2</t>
  </si>
  <si>
    <t>ESTUCHE HERRAMIENTAS X 6</t>
  </si>
  <si>
    <t>8.3</t>
  </si>
  <si>
    <t>ESTUCHE PINCEL SINTETICO X 10</t>
  </si>
  <si>
    <t>8.4</t>
  </si>
  <si>
    <t>PINTURA ACCRILICA X FRASC0 1/4 galon</t>
  </si>
  <si>
    <t>8.5</t>
  </si>
  <si>
    <t>BULTO DE YESO BLANCO CORONA</t>
  </si>
  <si>
    <t>8.6</t>
  </si>
  <si>
    <t>NAILON carreta 60Lbs</t>
  </si>
  <si>
    <t>8.7</t>
  </si>
  <si>
    <t>ESPATULA 4"</t>
  </si>
  <si>
    <t>8.8</t>
  </si>
  <si>
    <t>PLIEGOS DE LIJA</t>
  </si>
  <si>
    <t>8.9</t>
  </si>
  <si>
    <t>VINILO X CUARTOS</t>
  </si>
  <si>
    <t>8.10</t>
  </si>
  <si>
    <t>ESMALTE</t>
  </si>
  <si>
    <t>galon</t>
  </si>
  <si>
    <t>8.11</t>
  </si>
  <si>
    <t>RODILLO</t>
  </si>
  <si>
    <t>8.12</t>
  </si>
  <si>
    <t>TABLA MADERA 50X50</t>
  </si>
  <si>
    <t>8.13</t>
  </si>
  <si>
    <t>PARALES EN MADERA</t>
  </si>
  <si>
    <t>8.14</t>
  </si>
  <si>
    <t>ARCILLA REFRACTARIA KILO</t>
  </si>
  <si>
    <t>8.15</t>
  </si>
  <si>
    <t>ESTILETES</t>
  </si>
  <si>
    <t>8.16</t>
  </si>
  <si>
    <t>JUEGO DE GRADINAS</t>
  </si>
  <si>
    <t>Juego</t>
  </si>
  <si>
    <t>VALOR TOTAL INCLUIDO IVA</t>
  </si>
  <si>
    <t>LIBRERÍA Y PAPELERIA CERVANTES</t>
  </si>
  <si>
    <t>AGROFERRETERIA LA CAPILLA</t>
  </si>
  <si>
    <t>FERRETERIA CENTRAL</t>
  </si>
  <si>
    <t>JULIA CACERES SIABATO</t>
  </si>
  <si>
    <t>LUIS FERNANDO CHAPARRO PEREZ</t>
  </si>
  <si>
    <t>ANA JUDITH ACEVEDO PINTO</t>
  </si>
  <si>
    <t>NIT:23770029-1</t>
  </si>
  <si>
    <t>NIT: 9532677-1</t>
  </si>
  <si>
    <t>NIT: 23810295-5</t>
  </si>
  <si>
    <t>TEL: 7715569</t>
  </si>
  <si>
    <t>TEL: 7703927</t>
  </si>
  <si>
    <t>Carrera 12 N° 12-89</t>
  </si>
  <si>
    <t>CALLE 3 N° 3-38</t>
  </si>
  <si>
    <t>CARRERA 11a N° 16 11</t>
  </si>
  <si>
    <t>CALLE 5 N° 3-02</t>
  </si>
  <si>
    <t>Sogamoso</t>
  </si>
  <si>
    <t>Mongui Boyaca</t>
  </si>
  <si>
    <t>Sogamoso Boyaca</t>
  </si>
  <si>
    <t>Nestor Dario Saenz Saenz</t>
  </si>
  <si>
    <t xml:space="preserve">Gabriel Oswaldo Albarracin Diaz </t>
  </si>
  <si>
    <t>ndsaenz@sena.edu.co</t>
  </si>
  <si>
    <t>goalbarracin@sena.edu.co</t>
  </si>
  <si>
    <t>Instructor Area Tecnica</t>
  </si>
  <si>
    <t>Dinamizador Articulacion con la 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</si>
</sst>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6600"/>
      <name val="Calibri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8"/>
      <name val="Arial Narrow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2" xfId="0" applyBorder="1" applyAlignment="1">
      <alignment horizontal="center" vertical="center"/>
    </xf>
    <xf numFmtId="44" fontId="0" fillId="0" borderId="2" xfId="2" applyFont="1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44" fontId="0" fillId="0" borderId="8" xfId="2" applyFont="1" applyBorder="1" applyAlignment="1">
      <alignment horizontal="center" vertical="center"/>
    </xf>
    <xf numFmtId="43" fontId="0" fillId="0" borderId="8" xfId="1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44" fontId="5" fillId="0" borderId="14" xfId="2" applyFont="1" applyBorder="1" applyAlignment="1">
      <alignment vertical="center"/>
    </xf>
    <xf numFmtId="44" fontId="4" fillId="0" borderId="14" xfId="0" applyNumberFormat="1" applyFont="1" applyBorder="1" applyAlignment="1">
      <alignment vertical="center"/>
    </xf>
    <xf numFmtId="164" fontId="4" fillId="0" borderId="15" xfId="0" applyNumberFormat="1" applyFont="1" applyBorder="1" applyAlignment="1">
      <alignment vertical="center"/>
    </xf>
    <xf numFmtId="0" fontId="5" fillId="0" borderId="14" xfId="0" applyFont="1" applyBorder="1" applyAlignment="1">
      <alignment horizontal="right" vertical="center"/>
    </xf>
    <xf numFmtId="0" fontId="5" fillId="0" borderId="14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right" vertical="center"/>
    </xf>
    <xf numFmtId="164" fontId="7" fillId="3" borderId="18" xfId="0" applyNumberFormat="1" applyFont="1" applyFill="1" applyBorder="1"/>
    <xf numFmtId="0" fontId="5" fillId="0" borderId="1" xfId="0" applyFont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44" fontId="0" fillId="0" borderId="2" xfId="2" applyFont="1" applyFill="1" applyBorder="1"/>
    <xf numFmtId="44" fontId="0" fillId="0" borderId="2" xfId="0" applyNumberFormat="1" applyFill="1" applyBorder="1"/>
    <xf numFmtId="0" fontId="0" fillId="0" borderId="2" xfId="0" applyFill="1" applyBorder="1"/>
    <xf numFmtId="0" fontId="0" fillId="0" borderId="2" xfId="0" applyBorder="1"/>
    <xf numFmtId="0" fontId="0" fillId="0" borderId="19" xfId="0" applyBorder="1"/>
    <xf numFmtId="0" fontId="0" fillId="0" borderId="4" xfId="0" applyBorder="1"/>
    <xf numFmtId="0" fontId="0" fillId="0" borderId="0" xfId="0" applyFill="1" applyBorder="1" applyAlignment="1">
      <alignment horizontal="left"/>
    </xf>
    <xf numFmtId="44" fontId="0" fillId="0" borderId="0" xfId="2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5" xfId="0" applyBorder="1"/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Border="1"/>
    <xf numFmtId="0" fontId="10" fillId="0" borderId="0" xfId="3" applyFont="1" applyFill="1" applyBorder="1" applyAlignment="1">
      <alignment horizontal="left" vertical="center"/>
    </xf>
    <xf numFmtId="0" fontId="9" fillId="0" borderId="0" xfId="3" applyFill="1" applyBorder="1"/>
    <xf numFmtId="0" fontId="0" fillId="0" borderId="7" xfId="0" applyBorder="1"/>
    <xf numFmtId="0" fontId="0" fillId="0" borderId="8" xfId="0" applyBorder="1"/>
    <xf numFmtId="0" fontId="5" fillId="0" borderId="8" xfId="0" applyFont="1" applyFill="1" applyBorder="1" applyAlignment="1">
      <alignment vertical="center"/>
    </xf>
    <xf numFmtId="0" fontId="8" fillId="0" borderId="8" xfId="0" applyFont="1" applyBorder="1"/>
    <xf numFmtId="0" fontId="0" fillId="0" borderId="20" xfId="0" applyBorder="1"/>
    <xf numFmtId="44" fontId="0" fillId="0" borderId="0" xfId="2" applyFont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right" vertical="center"/>
    </xf>
    <xf numFmtId="0" fontId="6" fillId="3" borderId="17" xfId="0" applyFont="1" applyFill="1" applyBorder="1" applyAlignment="1">
      <alignment horizontal="right" vertical="center"/>
    </xf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76201</xdr:rowOff>
    </xdr:from>
    <xdr:to>
      <xdr:col>1</xdr:col>
      <xdr:colOff>466725</xdr:colOff>
      <xdr:row>3</xdr:row>
      <xdr:rowOff>1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76201"/>
          <a:ext cx="695325" cy="762000"/>
        </a:xfrm>
        <a:prstGeom prst="rect">
          <a:avLst/>
        </a:prstGeom>
      </xdr:spPr>
    </xdr:pic>
    <xdr:clientData/>
  </xdr:twoCellAnchor>
  <xdr:twoCellAnchor editAs="oneCell">
    <xdr:from>
      <xdr:col>9</xdr:col>
      <xdr:colOff>438150</xdr:colOff>
      <xdr:row>27</xdr:row>
      <xdr:rowOff>171450</xdr:rowOff>
    </xdr:from>
    <xdr:to>
      <xdr:col>11</xdr:col>
      <xdr:colOff>298451</xdr:colOff>
      <xdr:row>31</xdr:row>
      <xdr:rowOff>172970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0" y="5600700"/>
          <a:ext cx="1533526" cy="792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dsaenz@sena.edu.co" TargetMode="External"/><Relationship Id="rId1" Type="http://schemas.openxmlformats.org/officeDocument/2006/relationships/hyperlink" Target="mailto:goalbarracin@sena.edu.co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view="pageBreakPreview" topLeftCell="C13" zoomScale="60" zoomScaleNormal="100" workbookViewId="0">
      <selection activeCell="P24" sqref="P24"/>
    </sheetView>
  </sheetViews>
  <sheetFormatPr baseColWidth="10" defaultRowHeight="15" x14ac:dyDescent="0.25"/>
  <cols>
    <col min="1" max="1" width="5.5703125" bestFit="1" customWidth="1"/>
    <col min="2" max="2" width="27.5703125" bestFit="1" customWidth="1"/>
    <col min="3" max="3" width="6.42578125" bestFit="1" customWidth="1"/>
    <col min="4" max="4" width="8.140625" bestFit="1" customWidth="1"/>
    <col min="5" max="5" width="11.42578125" style="47"/>
    <col min="6" max="6" width="12.5703125" bestFit="1" customWidth="1"/>
    <col min="10" max="10" width="12.7109375" bestFit="1" customWidth="1"/>
    <col min="11" max="11" width="12.28515625" bestFit="1" customWidth="1"/>
    <col min="12" max="12" width="12.5703125" bestFit="1" customWidth="1"/>
  </cols>
  <sheetData>
    <row r="1" spans="1:12" s="4" customFormat="1" ht="15" customHeight="1" x14ac:dyDescent="0.25">
      <c r="A1" s="48"/>
      <c r="B1" s="1"/>
      <c r="C1" s="1"/>
      <c r="D1" s="1"/>
      <c r="E1" s="2"/>
      <c r="F1" s="2"/>
      <c r="G1" s="2"/>
      <c r="H1" s="3"/>
      <c r="L1" s="51" t="s">
        <v>0</v>
      </c>
    </row>
    <row r="2" spans="1:12" s="4" customFormat="1" ht="35.25" customHeight="1" x14ac:dyDescent="0.25">
      <c r="A2" s="49"/>
      <c r="B2" s="54" t="s">
        <v>1</v>
      </c>
      <c r="C2" s="54"/>
      <c r="D2" s="54"/>
      <c r="E2" s="54"/>
      <c r="F2" s="54"/>
      <c r="G2" s="54"/>
      <c r="H2" s="54"/>
      <c r="I2" s="54"/>
      <c r="J2" s="54"/>
      <c r="K2" s="55"/>
      <c r="L2" s="52"/>
    </row>
    <row r="3" spans="1:12" s="4" customFormat="1" ht="15.75" x14ac:dyDescent="0.25">
      <c r="A3" s="49"/>
      <c r="B3" s="54" t="s">
        <v>2</v>
      </c>
      <c r="C3" s="54"/>
      <c r="D3" s="54"/>
      <c r="E3" s="54"/>
      <c r="F3" s="54"/>
      <c r="G3" s="54"/>
      <c r="H3" s="54"/>
      <c r="I3" s="54"/>
      <c r="J3" s="54"/>
      <c r="K3" s="55"/>
      <c r="L3" s="52"/>
    </row>
    <row r="4" spans="1:12" s="4" customFormat="1" ht="15.75" thickBot="1" x14ac:dyDescent="0.3">
      <c r="A4" s="50"/>
      <c r="B4" s="5"/>
      <c r="C4" s="5"/>
      <c r="D4" s="5"/>
      <c r="E4" s="6"/>
      <c r="F4" s="6"/>
      <c r="G4" s="6"/>
      <c r="H4" s="7"/>
      <c r="L4" s="53"/>
    </row>
    <row r="5" spans="1:12" x14ac:dyDescent="0.25">
      <c r="A5" s="8" t="s">
        <v>3</v>
      </c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9" t="s">
        <v>10</v>
      </c>
      <c r="I5" s="9" t="s">
        <v>11</v>
      </c>
      <c r="J5" s="9" t="s">
        <v>12</v>
      </c>
      <c r="K5" s="9"/>
      <c r="L5" s="10"/>
    </row>
    <row r="6" spans="1:12" x14ac:dyDescent="0.25">
      <c r="A6" s="11" t="s">
        <v>13</v>
      </c>
      <c r="B6" s="12" t="s">
        <v>14</v>
      </c>
      <c r="C6" s="12"/>
      <c r="D6" s="12"/>
      <c r="E6" s="13" t="s">
        <v>15</v>
      </c>
      <c r="F6" s="13" t="s">
        <v>16</v>
      </c>
      <c r="G6" s="13" t="s">
        <v>17</v>
      </c>
      <c r="H6" s="13"/>
      <c r="I6" s="13"/>
      <c r="J6" s="13" t="s">
        <v>18</v>
      </c>
      <c r="K6" s="13"/>
      <c r="L6" s="14"/>
    </row>
    <row r="7" spans="1:12" x14ac:dyDescent="0.25">
      <c r="A7" s="15" t="s">
        <v>19</v>
      </c>
      <c r="B7" s="16" t="s">
        <v>20</v>
      </c>
      <c r="C7" s="16" t="s">
        <v>21</v>
      </c>
      <c r="D7" s="16">
        <v>1</v>
      </c>
      <c r="E7" s="17">
        <v>16900</v>
      </c>
      <c r="F7" s="17"/>
      <c r="G7" s="17"/>
      <c r="H7" s="17"/>
      <c r="I7" s="17"/>
      <c r="J7" s="17"/>
      <c r="K7" s="18">
        <f>E7</f>
        <v>16900</v>
      </c>
      <c r="L7" s="19">
        <f>D7*K7</f>
        <v>16900</v>
      </c>
    </row>
    <row r="8" spans="1:12" x14ac:dyDescent="0.25">
      <c r="A8" s="15" t="s">
        <v>22</v>
      </c>
      <c r="B8" s="16" t="s">
        <v>23</v>
      </c>
      <c r="C8" s="16" t="s">
        <v>21</v>
      </c>
      <c r="D8" s="20">
        <v>1</v>
      </c>
      <c r="E8" s="17">
        <v>25900</v>
      </c>
      <c r="F8" s="17"/>
      <c r="G8" s="17"/>
      <c r="H8" s="17"/>
      <c r="I8" s="17"/>
      <c r="J8" s="17"/>
      <c r="K8" s="18">
        <f t="shared" ref="K8" si="0">E8</f>
        <v>25900</v>
      </c>
      <c r="L8" s="19">
        <f t="shared" ref="L8:L22" si="1">D8*K8</f>
        <v>25900</v>
      </c>
    </row>
    <row r="9" spans="1:12" x14ac:dyDescent="0.25">
      <c r="A9" s="15" t="s">
        <v>24</v>
      </c>
      <c r="B9" s="16" t="s">
        <v>25</v>
      </c>
      <c r="C9" s="16" t="s">
        <v>21</v>
      </c>
      <c r="D9" s="20">
        <v>2</v>
      </c>
      <c r="E9" s="17">
        <v>13500</v>
      </c>
      <c r="F9" s="17">
        <v>12000</v>
      </c>
      <c r="G9" s="17"/>
      <c r="H9" s="17"/>
      <c r="I9" s="17"/>
      <c r="J9" s="17">
        <v>14000</v>
      </c>
      <c r="K9" s="18">
        <f>(E9+F9+J9)/3</f>
        <v>13166.666666666666</v>
      </c>
      <c r="L9" s="19">
        <f t="shared" si="1"/>
        <v>26333.333333333332</v>
      </c>
    </row>
    <row r="10" spans="1:12" x14ac:dyDescent="0.25">
      <c r="A10" s="15" t="s">
        <v>26</v>
      </c>
      <c r="B10" s="21" t="s">
        <v>27</v>
      </c>
      <c r="C10" s="16" t="s">
        <v>21</v>
      </c>
      <c r="D10" s="22">
        <v>1</v>
      </c>
      <c r="E10" s="17">
        <v>2700</v>
      </c>
      <c r="F10" s="17"/>
      <c r="G10" s="17"/>
      <c r="H10" s="17"/>
      <c r="I10" s="17"/>
      <c r="J10" s="17">
        <v>2833</v>
      </c>
      <c r="K10" s="18">
        <f>(E10+J10)/2</f>
        <v>2766.5</v>
      </c>
      <c r="L10" s="19">
        <f t="shared" si="1"/>
        <v>2766.5</v>
      </c>
    </row>
    <row r="11" spans="1:12" x14ac:dyDescent="0.25">
      <c r="A11" s="15" t="s">
        <v>28</v>
      </c>
      <c r="B11" s="21" t="s">
        <v>29</v>
      </c>
      <c r="C11" s="16" t="s">
        <v>21</v>
      </c>
      <c r="D11" s="22">
        <v>6</v>
      </c>
      <c r="E11" s="17"/>
      <c r="F11" s="17">
        <v>78000</v>
      </c>
      <c r="G11" s="17">
        <v>32000</v>
      </c>
      <c r="H11" s="17"/>
      <c r="I11" s="17">
        <v>40000</v>
      </c>
      <c r="J11" s="17"/>
      <c r="K11" s="18">
        <f>(F11+G11+I11)/3</f>
        <v>50000</v>
      </c>
      <c r="L11" s="19">
        <f t="shared" si="1"/>
        <v>300000</v>
      </c>
    </row>
    <row r="12" spans="1:12" x14ac:dyDescent="0.25">
      <c r="A12" s="15" t="s">
        <v>30</v>
      </c>
      <c r="B12" s="21" t="s">
        <v>31</v>
      </c>
      <c r="C12" s="16" t="s">
        <v>21</v>
      </c>
      <c r="D12" s="22">
        <v>1</v>
      </c>
      <c r="E12" s="17"/>
      <c r="F12" s="17">
        <v>6000</v>
      </c>
      <c r="G12" s="17">
        <v>8500</v>
      </c>
      <c r="H12" s="17"/>
      <c r="I12" s="17"/>
      <c r="J12" s="17"/>
      <c r="K12" s="18">
        <f>(F12+G12)/2</f>
        <v>7250</v>
      </c>
      <c r="L12" s="19">
        <f t="shared" si="1"/>
        <v>7250</v>
      </c>
    </row>
    <row r="13" spans="1:12" x14ac:dyDescent="0.25">
      <c r="A13" s="15" t="s">
        <v>32</v>
      </c>
      <c r="B13" s="21" t="s">
        <v>33</v>
      </c>
      <c r="C13" s="16" t="s">
        <v>21</v>
      </c>
      <c r="D13" s="22">
        <v>4</v>
      </c>
      <c r="E13" s="17"/>
      <c r="F13" s="17">
        <v>6000</v>
      </c>
      <c r="G13" s="17"/>
      <c r="H13" s="17"/>
      <c r="I13" s="17"/>
      <c r="J13" s="17"/>
      <c r="K13" s="18">
        <f>F13</f>
        <v>6000</v>
      </c>
      <c r="L13" s="19">
        <f t="shared" si="1"/>
        <v>24000</v>
      </c>
    </row>
    <row r="14" spans="1:12" x14ac:dyDescent="0.25">
      <c r="A14" s="15" t="s">
        <v>34</v>
      </c>
      <c r="B14" s="21" t="s">
        <v>35</v>
      </c>
      <c r="C14" s="16" t="s">
        <v>21</v>
      </c>
      <c r="D14" s="22">
        <v>7</v>
      </c>
      <c r="E14" s="17"/>
      <c r="F14" s="17">
        <v>1500</v>
      </c>
      <c r="G14" s="17"/>
      <c r="H14" s="17"/>
      <c r="I14" s="17"/>
      <c r="J14" s="17"/>
      <c r="K14" s="18">
        <f t="shared" ref="K14:K15" si="2">F14</f>
        <v>1500</v>
      </c>
      <c r="L14" s="19">
        <f t="shared" si="1"/>
        <v>10500</v>
      </c>
    </row>
    <row r="15" spans="1:12" x14ac:dyDescent="0.25">
      <c r="A15" s="15" t="s">
        <v>36</v>
      </c>
      <c r="B15" s="21" t="s">
        <v>37</v>
      </c>
      <c r="C15" s="16" t="s">
        <v>21</v>
      </c>
      <c r="D15" s="22">
        <v>6</v>
      </c>
      <c r="E15" s="17"/>
      <c r="F15" s="17">
        <v>1600</v>
      </c>
      <c r="G15" s="17"/>
      <c r="H15" s="17"/>
      <c r="I15" s="17"/>
      <c r="J15" s="17"/>
      <c r="K15" s="18">
        <f t="shared" si="2"/>
        <v>1600</v>
      </c>
      <c r="L15" s="19">
        <f t="shared" si="1"/>
        <v>9600</v>
      </c>
    </row>
    <row r="16" spans="1:12" x14ac:dyDescent="0.25">
      <c r="A16" s="15" t="s">
        <v>38</v>
      </c>
      <c r="B16" s="21" t="s">
        <v>39</v>
      </c>
      <c r="C16" s="16" t="s">
        <v>40</v>
      </c>
      <c r="D16" s="22">
        <v>1</v>
      </c>
      <c r="E16" s="17"/>
      <c r="F16" s="17"/>
      <c r="G16" s="17">
        <v>65000</v>
      </c>
      <c r="H16" s="17"/>
      <c r="I16" s="17"/>
      <c r="J16" s="17"/>
      <c r="K16" s="18">
        <f>G16</f>
        <v>65000</v>
      </c>
      <c r="L16" s="19">
        <f t="shared" si="1"/>
        <v>65000</v>
      </c>
    </row>
    <row r="17" spans="1:12" x14ac:dyDescent="0.25">
      <c r="A17" s="15" t="s">
        <v>41</v>
      </c>
      <c r="B17" s="21" t="s">
        <v>42</v>
      </c>
      <c r="C17" s="16" t="s">
        <v>21</v>
      </c>
      <c r="D17" s="22">
        <v>1</v>
      </c>
      <c r="E17" s="17"/>
      <c r="F17" s="17"/>
      <c r="G17" s="17">
        <v>13000</v>
      </c>
      <c r="H17" s="17"/>
      <c r="I17" s="17"/>
      <c r="J17" s="17"/>
      <c r="K17" s="18">
        <f>G17</f>
        <v>13000</v>
      </c>
      <c r="L17" s="19">
        <f t="shared" si="1"/>
        <v>13000</v>
      </c>
    </row>
    <row r="18" spans="1:12" x14ac:dyDescent="0.25">
      <c r="A18" s="15" t="s">
        <v>43</v>
      </c>
      <c r="B18" s="21" t="s">
        <v>44</v>
      </c>
      <c r="C18" s="16" t="s">
        <v>21</v>
      </c>
      <c r="D18" s="22">
        <v>1</v>
      </c>
      <c r="E18" s="17"/>
      <c r="F18" s="17"/>
      <c r="G18" s="17"/>
      <c r="H18" s="17">
        <v>60000</v>
      </c>
      <c r="I18" s="17"/>
      <c r="J18" s="17"/>
      <c r="K18" s="18">
        <f>H18</f>
        <v>60000</v>
      </c>
      <c r="L18" s="19">
        <f t="shared" si="1"/>
        <v>60000</v>
      </c>
    </row>
    <row r="19" spans="1:12" x14ac:dyDescent="0.25">
      <c r="A19" s="15" t="s">
        <v>45</v>
      </c>
      <c r="B19" s="21" t="s">
        <v>46</v>
      </c>
      <c r="C19" s="16" t="s">
        <v>21</v>
      </c>
      <c r="D19" s="22">
        <v>2</v>
      </c>
      <c r="E19" s="17"/>
      <c r="F19" s="17"/>
      <c r="G19" s="17"/>
      <c r="H19" s="17">
        <v>8000</v>
      </c>
      <c r="I19" s="17"/>
      <c r="J19" s="17"/>
      <c r="K19" s="18">
        <f>H19</f>
        <v>8000</v>
      </c>
      <c r="L19" s="19">
        <f t="shared" si="1"/>
        <v>16000</v>
      </c>
    </row>
    <row r="20" spans="1:12" x14ac:dyDescent="0.25">
      <c r="A20" s="15" t="s">
        <v>47</v>
      </c>
      <c r="B20" s="21" t="s">
        <v>48</v>
      </c>
      <c r="C20" s="16" t="s">
        <v>21</v>
      </c>
      <c r="D20" s="22">
        <v>2</v>
      </c>
      <c r="E20" s="17"/>
      <c r="F20" s="17"/>
      <c r="G20" s="17"/>
      <c r="H20" s="17"/>
      <c r="I20" s="17">
        <v>38000</v>
      </c>
      <c r="J20" s="17"/>
      <c r="K20" s="18">
        <f>I20</f>
        <v>38000</v>
      </c>
      <c r="L20" s="19">
        <f t="shared" si="1"/>
        <v>76000</v>
      </c>
    </row>
    <row r="21" spans="1:12" x14ac:dyDescent="0.25">
      <c r="A21" s="15" t="s">
        <v>49</v>
      </c>
      <c r="B21" s="21" t="s">
        <v>50</v>
      </c>
      <c r="C21" s="16" t="s">
        <v>21</v>
      </c>
      <c r="D21" s="22">
        <v>7</v>
      </c>
      <c r="E21" s="17"/>
      <c r="F21" s="17"/>
      <c r="G21" s="17"/>
      <c r="H21" s="17"/>
      <c r="I21" s="17"/>
      <c r="J21" s="17">
        <f>2833+98.17+10</f>
        <v>2941.17</v>
      </c>
      <c r="K21" s="18">
        <f>J21</f>
        <v>2941.17</v>
      </c>
      <c r="L21" s="19">
        <f t="shared" si="1"/>
        <v>20588.190000000002</v>
      </c>
    </row>
    <row r="22" spans="1:12" x14ac:dyDescent="0.25">
      <c r="A22" s="15" t="s">
        <v>51</v>
      </c>
      <c r="B22" s="21" t="s">
        <v>52</v>
      </c>
      <c r="C22" s="16" t="s">
        <v>53</v>
      </c>
      <c r="D22" s="22">
        <v>7</v>
      </c>
      <c r="E22" s="17"/>
      <c r="F22" s="17"/>
      <c r="G22" s="17"/>
      <c r="H22" s="17"/>
      <c r="I22" s="17"/>
      <c r="J22" s="17">
        <v>4416</v>
      </c>
      <c r="K22" s="18">
        <f>J22</f>
        <v>4416</v>
      </c>
      <c r="L22" s="19">
        <f t="shared" si="1"/>
        <v>30912</v>
      </c>
    </row>
    <row r="23" spans="1:12" ht="15.75" thickBot="1" x14ac:dyDescent="0.3">
      <c r="A23" s="56" t="s">
        <v>54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23">
        <f>SUM(L7:L22)</f>
        <v>704750.0233333332</v>
      </c>
    </row>
    <row r="24" spans="1:12" x14ac:dyDescent="0.25">
      <c r="A24" s="24"/>
      <c r="B24" s="25"/>
      <c r="C24" s="25"/>
      <c r="D24" s="26"/>
      <c r="E24" s="27"/>
      <c r="F24" s="28"/>
      <c r="G24" s="27"/>
      <c r="H24" s="29"/>
      <c r="I24" s="29"/>
      <c r="J24" s="30"/>
      <c r="K24" s="30"/>
      <c r="L24" s="31"/>
    </row>
    <row r="25" spans="1:12" x14ac:dyDescent="0.25">
      <c r="A25" s="32"/>
      <c r="B25" s="33">
        <v>1</v>
      </c>
      <c r="C25" s="33">
        <v>2</v>
      </c>
      <c r="D25" s="33"/>
      <c r="E25" s="34"/>
      <c r="F25" s="33">
        <v>3</v>
      </c>
      <c r="G25" s="33">
        <v>4</v>
      </c>
      <c r="H25" s="33">
        <v>5</v>
      </c>
      <c r="I25" s="35">
        <v>6</v>
      </c>
      <c r="J25" s="36"/>
      <c r="K25" s="36"/>
      <c r="L25" s="37"/>
    </row>
    <row r="26" spans="1:12" x14ac:dyDescent="0.25">
      <c r="A26" s="32"/>
      <c r="B26" s="38" t="s">
        <v>55</v>
      </c>
      <c r="C26" s="38" t="s">
        <v>56</v>
      </c>
      <c r="D26" s="35"/>
      <c r="E26" s="38"/>
      <c r="F26" s="38" t="s">
        <v>57</v>
      </c>
      <c r="G26" s="35"/>
      <c r="H26" s="35"/>
      <c r="I26" s="38" t="s">
        <v>18</v>
      </c>
      <c r="J26" s="36"/>
      <c r="K26" s="36"/>
      <c r="L26" s="37"/>
    </row>
    <row r="27" spans="1:12" x14ac:dyDescent="0.25">
      <c r="A27" s="32"/>
      <c r="B27" s="38"/>
      <c r="C27" s="38" t="s">
        <v>58</v>
      </c>
      <c r="D27" s="35"/>
      <c r="E27" s="38"/>
      <c r="F27" s="38" t="s">
        <v>59</v>
      </c>
      <c r="G27" s="35"/>
      <c r="H27" s="35"/>
      <c r="I27" s="38" t="s">
        <v>60</v>
      </c>
      <c r="J27" s="36"/>
      <c r="K27" s="36"/>
      <c r="L27" s="37"/>
    </row>
    <row r="28" spans="1:12" x14ac:dyDescent="0.25">
      <c r="A28" s="32"/>
      <c r="B28" s="35"/>
      <c r="C28" s="38" t="s">
        <v>61</v>
      </c>
      <c r="D28" s="35"/>
      <c r="E28" s="38"/>
      <c r="F28" s="38" t="s">
        <v>62</v>
      </c>
      <c r="G28" s="35"/>
      <c r="H28" s="35"/>
      <c r="I28" s="38" t="s">
        <v>63</v>
      </c>
      <c r="J28" s="36"/>
      <c r="K28" s="36"/>
      <c r="L28" s="37"/>
    </row>
    <row r="29" spans="1:12" x14ac:dyDescent="0.25">
      <c r="A29" s="32"/>
      <c r="B29" s="38" t="s">
        <v>64</v>
      </c>
      <c r="C29" s="35"/>
      <c r="D29" s="35"/>
      <c r="E29" s="38"/>
      <c r="F29" s="38" t="s">
        <v>65</v>
      </c>
      <c r="G29" s="35"/>
      <c r="H29" s="35"/>
      <c r="I29" s="38">
        <v>3132402037</v>
      </c>
      <c r="J29" s="36"/>
      <c r="K29" s="36"/>
      <c r="L29" s="37"/>
    </row>
    <row r="30" spans="1:12" x14ac:dyDescent="0.25">
      <c r="A30" s="32"/>
      <c r="B30" s="38" t="s">
        <v>66</v>
      </c>
      <c r="C30" s="38" t="s">
        <v>67</v>
      </c>
      <c r="D30" s="35"/>
      <c r="E30" s="38"/>
      <c r="F30" s="38" t="s">
        <v>68</v>
      </c>
      <c r="G30" s="35"/>
      <c r="H30" s="35"/>
      <c r="I30" s="38" t="s">
        <v>69</v>
      </c>
      <c r="J30" s="36"/>
      <c r="K30" s="36"/>
      <c r="L30" s="37"/>
    </row>
    <row r="31" spans="1:12" ht="17.25" customHeight="1" x14ac:dyDescent="0.25">
      <c r="A31" s="32"/>
      <c r="B31" s="38" t="s">
        <v>70</v>
      </c>
      <c r="C31" s="38" t="s">
        <v>71</v>
      </c>
      <c r="D31" s="35"/>
      <c r="E31" s="38"/>
      <c r="F31" s="38" t="s">
        <v>72</v>
      </c>
      <c r="G31" s="35"/>
      <c r="H31" s="35"/>
      <c r="I31" s="38" t="s">
        <v>71</v>
      </c>
      <c r="J31" s="36"/>
      <c r="K31" s="36"/>
      <c r="L31" s="37"/>
    </row>
    <row r="32" spans="1:12" ht="17.25" customHeight="1" x14ac:dyDescent="0.25">
      <c r="A32" s="32"/>
      <c r="B32" s="38"/>
      <c r="C32" s="38"/>
      <c r="D32" s="35"/>
      <c r="E32" s="38"/>
      <c r="F32" s="38"/>
      <c r="G32" s="35"/>
      <c r="H32" s="35"/>
      <c r="I32" s="38"/>
      <c r="J32" s="36"/>
      <c r="K32" s="36"/>
      <c r="L32" s="37"/>
    </row>
    <row r="33" spans="1:12" ht="17.25" customHeight="1" x14ac:dyDescent="0.25">
      <c r="A33" s="32"/>
      <c r="B33" s="36"/>
      <c r="C33" s="38"/>
      <c r="D33" s="35"/>
      <c r="E33" s="38"/>
      <c r="F33" s="39" t="s">
        <v>73</v>
      </c>
      <c r="G33" s="35"/>
      <c r="H33" s="35"/>
      <c r="I33" s="36" t="s">
        <v>74</v>
      </c>
      <c r="J33" s="36"/>
      <c r="K33" s="36"/>
      <c r="L33" s="37"/>
    </row>
    <row r="34" spans="1:12" ht="17.25" customHeight="1" x14ac:dyDescent="0.25">
      <c r="A34" s="32"/>
      <c r="B34" s="36"/>
      <c r="C34" s="38"/>
      <c r="D34" s="35"/>
      <c r="E34" s="38"/>
      <c r="F34" s="40" t="s">
        <v>75</v>
      </c>
      <c r="G34" s="35"/>
      <c r="H34" s="35"/>
      <c r="I34" s="41" t="s">
        <v>76</v>
      </c>
      <c r="J34" s="36"/>
      <c r="K34" s="36"/>
      <c r="L34" s="37"/>
    </row>
    <row r="35" spans="1:12" ht="15.75" thickBot="1" x14ac:dyDescent="0.3">
      <c r="A35" s="42"/>
      <c r="B35" s="43"/>
      <c r="C35" s="43"/>
      <c r="D35" s="44"/>
      <c r="E35" s="44"/>
      <c r="F35" s="45" t="s">
        <v>77</v>
      </c>
      <c r="G35" s="43"/>
      <c r="H35" s="43"/>
      <c r="I35" s="43" t="s">
        <v>78</v>
      </c>
      <c r="J35" s="43"/>
      <c r="K35" s="43"/>
      <c r="L35" s="46"/>
    </row>
  </sheetData>
  <mergeCells count="5">
    <mergeCell ref="A1:A4"/>
    <mergeCell ref="L1:L4"/>
    <mergeCell ref="B2:K2"/>
    <mergeCell ref="B3:K3"/>
    <mergeCell ref="A23:K23"/>
  </mergeCells>
  <hyperlinks>
    <hyperlink ref="I34" r:id="rId1"/>
    <hyperlink ref="F34" r:id="rId2"/>
  </hyperlinks>
  <pageMargins left="0.7" right="0.7" top="1.3149999999999999" bottom="0.75" header="0.3" footer="0.3"/>
  <pageSetup paperSize="9" scale="5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8, Ceramica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2022-10-11T09:51:34Z</cp:lastPrinted>
  <dcterms:created xsi:type="dcterms:W3CDTF">2022-10-11T09:14:35Z</dcterms:created>
  <dcterms:modified xsi:type="dcterms:W3CDTF">2022-10-11T09:51:39Z</dcterms:modified>
</cp:coreProperties>
</file>