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filterPrivacy="1" autoCompressPictures="0" defaultThemeVersion="124226"/>
  <xr:revisionPtr revIDLastSave="146" documentId="8_{C2C438C3-EE9F-47CE-BEA5-0932BCC5243C}" xr6:coauthVersionLast="47" xr6:coauthVersionMax="47" xr10:uidLastSave="{90C58825-141E-4F30-B0B6-317DCBAA239E}"/>
  <bookViews>
    <workbookView xWindow="20370" yWindow="-120" windowWidth="20640" windowHeight="11160" xr2:uid="{00000000-000D-0000-FFFF-FFFF00000000}"/>
  </bookViews>
  <sheets>
    <sheet name="RESUMEN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3" i="6" l="1"/>
  <c r="K20" i="6"/>
  <c r="K21" i="6"/>
  <c r="I6" i="6"/>
  <c r="J6" i="6" s="1"/>
  <c r="I7" i="6"/>
  <c r="J7" i="6" s="1"/>
  <c r="I8" i="6"/>
  <c r="J8" i="6" s="1"/>
  <c r="I9" i="6"/>
  <c r="J9" i="6" s="1"/>
  <c r="I10" i="6"/>
  <c r="J10" i="6" s="1"/>
  <c r="I11" i="6"/>
  <c r="J11" i="6" s="1"/>
  <c r="I12" i="6"/>
  <c r="J12" i="6" s="1"/>
  <c r="I13" i="6"/>
  <c r="J13" i="6" s="1"/>
  <c r="I14" i="6"/>
  <c r="J14" i="6" s="1"/>
  <c r="I15" i="6"/>
  <c r="J15" i="6" s="1"/>
  <c r="I16" i="6"/>
  <c r="J16" i="6" s="1"/>
  <c r="I17" i="6"/>
  <c r="J17" i="6" s="1"/>
  <c r="I18" i="6"/>
  <c r="J18" i="6" s="1"/>
  <c r="I19" i="6"/>
  <c r="J19" i="6" s="1"/>
  <c r="I20" i="6"/>
  <c r="J20" i="6" s="1"/>
  <c r="I21" i="6"/>
  <c r="J21" i="6" s="1"/>
  <c r="I5" i="6"/>
  <c r="J5" i="6" s="1"/>
  <c r="F6" i="6"/>
  <c r="F7" i="6"/>
  <c r="G7" i="6" s="1"/>
  <c r="F8" i="6"/>
  <c r="K8" i="6" s="1"/>
  <c r="F9" i="6"/>
  <c r="G9" i="6" s="1"/>
  <c r="F10" i="6"/>
  <c r="F11" i="6"/>
  <c r="K11" i="6" s="1"/>
  <c r="F12" i="6"/>
  <c r="F13" i="6"/>
  <c r="F14" i="6"/>
  <c r="G14" i="6" s="1"/>
  <c r="F15" i="6"/>
  <c r="K15" i="6" s="1"/>
  <c r="F16" i="6"/>
  <c r="G16" i="6" s="1"/>
  <c r="F17" i="6"/>
  <c r="G17" i="6" s="1"/>
  <c r="F18" i="6"/>
  <c r="G18" i="6" s="1"/>
  <c r="F19" i="6"/>
  <c r="G19" i="6" s="1"/>
  <c r="F20" i="6"/>
  <c r="G20" i="6" s="1"/>
  <c r="F21" i="6"/>
  <c r="G21" i="6" s="1"/>
  <c r="F5" i="6"/>
  <c r="G5" i="6" s="1"/>
  <c r="K12" i="6" l="1"/>
  <c r="K17" i="6"/>
  <c r="K16" i="6"/>
  <c r="L16" i="6" s="1"/>
  <c r="K19" i="6"/>
  <c r="L19" i="6" s="1"/>
  <c r="K10" i="6"/>
  <c r="L10" i="6" s="1"/>
  <c r="K9" i="6"/>
  <c r="L9" i="6" s="1"/>
  <c r="L6" i="6"/>
  <c r="K7" i="6"/>
  <c r="L11" i="6"/>
  <c r="L8" i="6"/>
  <c r="K18" i="6"/>
  <c r="K5" i="6"/>
  <c r="L5" i="6" s="1"/>
  <c r="K14" i="6"/>
  <c r="L14" i="6" s="1"/>
  <c r="K6" i="6"/>
  <c r="L15" i="6"/>
  <c r="L13" i="6"/>
  <c r="L12" i="6"/>
  <c r="L20" i="6"/>
  <c r="L18" i="6"/>
  <c r="L21" i="6"/>
  <c r="L17" i="6"/>
  <c r="L7" i="6"/>
  <c r="G15" i="6"/>
  <c r="G13" i="6"/>
  <c r="G12" i="6"/>
  <c r="G11" i="6"/>
  <c r="G10" i="6"/>
  <c r="G8" i="6"/>
  <c r="G6" i="6"/>
  <c r="L23" i="6" l="1"/>
</calcChain>
</file>

<file path=xl/sharedStrings.xml><?xml version="1.0" encoding="utf-8"?>
<sst xmlns="http://schemas.openxmlformats.org/spreadsheetml/2006/main" count="48" uniqueCount="32">
  <si>
    <t>ITEM</t>
  </si>
  <si>
    <t>NOMBRE DEL ELEMENTO DE  CONSUMO Y/O DEVOLUTIVOS</t>
  </si>
  <si>
    <t>UNIDAD DE MEDIDA</t>
  </si>
  <si>
    <t>CANTIDAD REQUERIDA</t>
  </si>
  <si>
    <t>UNIDAD</t>
  </si>
  <si>
    <t>VALOR SUBTOTAL</t>
  </si>
  <si>
    <t>Modem  Frecuencias 2.4</t>
  </si>
  <si>
    <t>Gafas VRBOX.</t>
  </si>
  <si>
    <t>Cámara 360</t>
  </si>
  <si>
    <t>Escaner 3D a color</t>
  </si>
  <si>
    <t>Impresora 3D Cerrada color blanco con precision industrial</t>
  </si>
  <si>
    <t>Tarjeta de desarrollo basada en el microcontrolador</t>
  </si>
  <si>
    <t>Tarjeta de desarrollo WiFi y Bluetooth</t>
  </si>
  <si>
    <t>Tarjeta Raspberry Pi 4</t>
  </si>
  <si>
    <t>Tarjeta de desarrollo ESP32 CAM con WiFi</t>
  </si>
  <si>
    <t>Kit Para Carro Arduino</t>
  </si>
  <si>
    <t xml:space="preserve">Kit de iniciación de 45 sensores </t>
  </si>
  <si>
    <t>Disco duro de estado solido M2 1TB</t>
  </si>
  <si>
    <t>memoria ram ddr4 16 GB 3000 MHz</t>
  </si>
  <si>
    <t xml:space="preserve">Disipador de calor para pocesador </t>
  </si>
  <si>
    <t>Consola  de video juego 1</t>
  </si>
  <si>
    <t xml:space="preserve"> Consola de video juego 2</t>
  </si>
  <si>
    <t>Placa de desarrollo con las siguientes caracteristicas</t>
  </si>
  <si>
    <t>VALOR UNITARIO INCLUIDO IVA N.1 
(DISMEC INGENIERÍA)</t>
  </si>
  <si>
    <t>VALOR UNITARIO SIN IVA N.1 
(DISMEC INGENIERÍA)</t>
  </si>
  <si>
    <t>VALOR TOTAL INCLUIDO IVA N.1 
(DISMEC INGENIERÍA)</t>
  </si>
  <si>
    <t>VALOR PROMEDIO TOTAL INCLUIDO IVA</t>
  </si>
  <si>
    <t>VALOR PROMEDIO UNITARIO INCLUIDO IVA</t>
  </si>
  <si>
    <t>ANÁLISIS ESTUDIO DE MERCADO - OTRAS COMPRAS DE EQUIPOS</t>
  </si>
  <si>
    <t>VALOR UNITARIO SIN IVA N.2 
(SUMINISTROS Y EQUIPOS)</t>
  </si>
  <si>
    <t>VALOR UNITARIO INCLUIDO IVA N.2 
(SUMINISTROS Y EQUIPOS)</t>
  </si>
  <si>
    <t>VALOR TOTAL INCLUIDO IVA N.2 
(SUMINISTROS Y EQUIPOS)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</si>
</sst>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2" formatCode="_-&quot;$&quot;\ * #,##0_-;\-&quot;$&quot;\ * #,##0_-;_-&quot;$&quot;\ * &quot;-&quot;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8" tint="-0.499984740745262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92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42" fontId="2" fillId="0" borderId="0" applyFont="0" applyFill="0" applyBorder="0" applyAlignment="0" applyProtection="0"/>
    <xf numFmtId="0" fontId="8" fillId="0" borderId="0"/>
  </cellStyleXfs>
  <cellXfs count="26">
    <xf numFmtId="0" fontId="0" fillId="0" borderId="0" xfId="0"/>
    <xf numFmtId="0" fontId="0" fillId="2" borderId="0" xfId="0" applyFill="1"/>
    <xf numFmtId="0" fontId="0" fillId="0" borderId="0" xfId="0" applyFill="1"/>
    <xf numFmtId="0" fontId="0" fillId="2" borderId="0" xfId="0" applyFill="1" applyBorder="1"/>
    <xf numFmtId="0" fontId="1" fillId="2" borderId="0" xfId="0" applyFont="1" applyFill="1" applyBorder="1"/>
    <xf numFmtId="0" fontId="2" fillId="2" borderId="0" xfId="0" applyFont="1" applyFill="1"/>
    <xf numFmtId="0" fontId="2" fillId="0" borderId="0" xfId="0" applyFont="1" applyFill="1"/>
    <xf numFmtId="0" fontId="9" fillId="0" borderId="2" xfId="91" applyFont="1" applyBorder="1" applyAlignment="1">
      <alignment horizontal="center" vertical="center"/>
    </xf>
    <xf numFmtId="0" fontId="9" fillId="0" borderId="1" xfId="91" applyFont="1" applyBorder="1" applyAlignment="1">
      <alignment horizontal="center" vertical="center"/>
    </xf>
    <xf numFmtId="0" fontId="2" fillId="0" borderId="1" xfId="91" applyFont="1" applyBorder="1" applyAlignment="1">
      <alignment horizontal="center" vertical="center"/>
    </xf>
    <xf numFmtId="42" fontId="9" fillId="4" borderId="1" xfId="90" applyFont="1" applyFill="1" applyBorder="1" applyAlignment="1">
      <alignment horizontal="center" vertical="center"/>
    </xf>
    <xf numFmtId="3" fontId="9" fillId="0" borderId="2" xfId="91" applyNumberFormat="1" applyFont="1" applyBorder="1" applyAlignment="1">
      <alignment vertical="center"/>
    </xf>
    <xf numFmtId="42" fontId="9" fillId="0" borderId="1" xfId="90" applyFont="1" applyFill="1" applyBorder="1" applyAlignment="1">
      <alignment horizontal="right" vertical="center"/>
    </xf>
    <xf numFmtId="3" fontId="7" fillId="0" borderId="1" xfId="91" applyNumberFormat="1" applyFont="1" applyBorder="1"/>
    <xf numFmtId="0" fontId="6" fillId="3" borderId="1" xfId="91" applyFont="1" applyFill="1" applyBorder="1" applyAlignment="1">
      <alignment horizontal="center" vertical="center" wrapText="1"/>
    </xf>
    <xf numFmtId="0" fontId="0" fillId="5" borderId="0" xfId="0" applyFill="1"/>
    <xf numFmtId="0" fontId="10" fillId="0" borderId="3" xfId="91" applyFont="1" applyBorder="1" applyAlignment="1">
      <alignment horizontal="center" vertical="center"/>
    </xf>
    <xf numFmtId="42" fontId="9" fillId="6" borderId="1" xfId="90" applyFont="1" applyFill="1" applyBorder="1" applyAlignment="1">
      <alignment horizontal="center" vertical="center"/>
    </xf>
    <xf numFmtId="0" fontId="12" fillId="6" borderId="1" xfId="91" applyFont="1" applyFill="1" applyBorder="1" applyAlignment="1">
      <alignment horizontal="center" vertical="center" wrapText="1"/>
    </xf>
    <xf numFmtId="6" fontId="9" fillId="7" borderId="1" xfId="90" applyNumberFormat="1" applyFont="1" applyFill="1" applyBorder="1" applyAlignment="1">
      <alignment horizontal="center" vertical="center"/>
    </xf>
    <xf numFmtId="0" fontId="13" fillId="7" borderId="1" xfId="91" applyFont="1" applyFill="1" applyBorder="1" applyAlignment="1">
      <alignment horizontal="center" vertical="center" wrapText="1"/>
    </xf>
    <xf numFmtId="42" fontId="9" fillId="4" borderId="1" xfId="90" applyFont="1" applyFill="1" applyBorder="1" applyAlignment="1">
      <alignment vertical="center"/>
    </xf>
    <xf numFmtId="0" fontId="11" fillId="0" borderId="4" xfId="0" applyFont="1" applyBorder="1" applyAlignment="1">
      <alignment horizontal="center" vertical="top" wrapText="1"/>
    </xf>
    <xf numFmtId="0" fontId="10" fillId="0" borderId="2" xfId="91" applyFont="1" applyBorder="1" applyAlignment="1">
      <alignment horizontal="center" vertical="center"/>
    </xf>
    <xf numFmtId="0" fontId="10" fillId="0" borderId="3" xfId="91" applyFont="1" applyBorder="1" applyAlignment="1">
      <alignment horizontal="center" vertical="center"/>
    </xf>
    <xf numFmtId="0" fontId="3" fillId="3" borderId="0" xfId="0" applyFont="1" applyFill="1" applyAlignment="1">
      <alignment horizontal="center"/>
    </xf>
  </cellXfs>
  <cellStyles count="92">
    <cellStyle name="Hipervínculo" xfId="22" builtinId="8" hidden="1"/>
    <cellStyle name="Hipervínculo" xfId="12" builtinId="8" hidden="1"/>
    <cellStyle name="Hipervínculo" xfId="18" builtinId="8" hidden="1"/>
    <cellStyle name="Hipervínculo" xfId="14" builtinId="8" hidden="1"/>
    <cellStyle name="Hipervínculo" xfId="8" builtinId="8" hidden="1"/>
    <cellStyle name="Hipervínculo" xfId="2" builtinId="8" hidden="1"/>
    <cellStyle name="Hipervínculo" xfId="4" builtinId="8" hidden="1"/>
    <cellStyle name="Hipervínculo" xfId="6" builtinId="8" hidden="1"/>
    <cellStyle name="Hipervínculo" xfId="20" builtinId="8" hidden="1"/>
    <cellStyle name="Hipervínculo" xfId="16" builtinId="8" hidden="1"/>
    <cellStyle name="Hipervínculo" xfId="10" builtinId="8" hidden="1"/>
    <cellStyle name="Hipervínculo" xfId="30" builtinId="8" hidden="1"/>
    <cellStyle name="Hipervínculo" xfId="66" builtinId="8" hidden="1"/>
    <cellStyle name="Hipervínculo" xfId="24" builtinId="8" hidden="1"/>
    <cellStyle name="Hipervínculo" xfId="26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42" builtinId="8" hidden="1"/>
    <cellStyle name="Hipervínculo" xfId="44" builtinId="8" hidden="1"/>
    <cellStyle name="Hipervínculo" xfId="48" builtinId="8" hidden="1"/>
    <cellStyle name="Hipervínculo" xfId="52" builtinId="8" hidden="1"/>
    <cellStyle name="Hipervínculo" xfId="56" builtinId="8" hidden="1"/>
    <cellStyle name="Hipervínculo" xfId="58" builtinId="8" hidden="1"/>
    <cellStyle name="Hipervínculo" xfId="64" builtinId="8" hidden="1"/>
    <cellStyle name="Hipervínculo" xfId="62" builtinId="8" hidden="1"/>
    <cellStyle name="Hipervínculo" xfId="54" builtinId="8" hidden="1"/>
    <cellStyle name="Hipervínculo" xfId="38" builtinId="8" hidden="1"/>
    <cellStyle name="Hipervínculo" xfId="46" builtinId="8" hidden="1"/>
    <cellStyle name="Hipervínculo" xfId="60" builtinId="8" hidden="1"/>
    <cellStyle name="Hipervínculo" xfId="50" builtinId="8" hidden="1"/>
    <cellStyle name="Hipervínculo" xfId="40" builtinId="8" hidden="1"/>
    <cellStyle name="Hipervínculo" xfId="28" builtinId="8" hidden="1"/>
    <cellStyle name="Hipervínculo" xfId="70" builtinId="8" hidden="1"/>
    <cellStyle name="Hipervínculo" xfId="84" builtinId="8" hidden="1"/>
    <cellStyle name="Hipervínculo" xfId="88" builtinId="8" hidden="1"/>
    <cellStyle name="Hipervínculo" xfId="82" builtinId="8" hidden="1"/>
    <cellStyle name="Hipervínculo" xfId="78" builtinId="8" hidden="1"/>
    <cellStyle name="Hipervínculo" xfId="74" builtinId="8" hidden="1"/>
    <cellStyle name="Hipervínculo" xfId="86" builtinId="8" hidden="1"/>
    <cellStyle name="Hipervínculo" xfId="76" builtinId="8" hidden="1"/>
    <cellStyle name="Hipervínculo" xfId="80" builtinId="8" hidden="1"/>
    <cellStyle name="Hipervínculo" xfId="72" builtinId="8" hidden="1"/>
    <cellStyle name="Hipervínculo" xfId="68" builtinId="8" hidden="1"/>
    <cellStyle name="Hipervínculo visitado" xfId="37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51" builtinId="9" hidden="1"/>
    <cellStyle name="Hipervínculo visitado" xfId="39" builtinId="9" hidden="1"/>
    <cellStyle name="Hipervínculo visitado" xfId="2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3" builtinId="9" hidden="1"/>
    <cellStyle name="Hipervínculo visitado" xfId="5" builtinId="9" hidden="1"/>
    <cellStyle name="Hipervínculo visitado" xfId="21" builtinId="9" hidden="1"/>
    <cellStyle name="Hipervínculo visitado" xfId="13" builtinId="9" hidden="1"/>
    <cellStyle name="Hipervínculo visitado" xfId="49" builtinId="9" hidden="1"/>
    <cellStyle name="Hipervínculo visitado" xfId="41" builtinId="9" hidden="1"/>
    <cellStyle name="Hipervínculo visitado" xfId="83" builtinId="9" hidden="1"/>
    <cellStyle name="Hipervínculo visitado" xfId="85" builtinId="9" hidden="1"/>
    <cellStyle name="Hipervínculo visitado" xfId="89" builtinId="9" hidden="1"/>
    <cellStyle name="Hipervínculo visitado" xfId="87" builtinId="9" hidden="1"/>
    <cellStyle name="Hipervínculo visitado" xfId="79" builtinId="9" hidden="1"/>
    <cellStyle name="Hipervínculo visitado" xfId="71" builtinId="9" hidden="1"/>
    <cellStyle name="Hipervínculo visitado" xfId="6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55" builtinId="9" hidden="1"/>
    <cellStyle name="Hipervínculo visitado" xfId="81" builtinId="9" hidden="1"/>
    <cellStyle name="Hipervínculo visitado" xfId="67" builtinId="9" hidden="1"/>
    <cellStyle name="Hipervínculo visitado" xfId="69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59" builtinId="9" hidden="1"/>
    <cellStyle name="Hipervínculo visitado" xfId="61" builtinId="9" hidden="1"/>
    <cellStyle name="Hipervínculo visitado" xfId="65" builtinId="9" hidden="1"/>
    <cellStyle name="Hipervínculo visitado" xfId="57" builtinId="9" hidden="1"/>
    <cellStyle name="Hipervínculo visitado" xfId="53" builtinId="9" hidden="1"/>
    <cellStyle name="Moneda [0]" xfId="90" builtinId="7"/>
    <cellStyle name="Normal" xfId="0" builtinId="0"/>
    <cellStyle name="Normal 2" xfId="91" xr:uid="{32B89013-1C56-46A0-AD2B-47D5B162F536}"/>
    <cellStyle name="Normal 4" xfId="1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862B0-5625-437D-9A86-9E568923004D}">
  <sheetPr>
    <pageSetUpPr fitToPage="1"/>
  </sheetPr>
  <dimension ref="A1:AM24"/>
  <sheetViews>
    <sheetView tabSelected="1" zoomScale="70" zoomScaleNormal="70" zoomScalePageLayoutView="90" workbookViewId="0">
      <selection activeCell="L23" sqref="A2:L23"/>
    </sheetView>
  </sheetViews>
  <sheetFormatPr baseColWidth="10" defaultColWidth="10.7109375" defaultRowHeight="15" x14ac:dyDescent="0.25"/>
  <cols>
    <col min="1" max="1" width="7.5703125" style="2" customWidth="1"/>
    <col min="2" max="2" width="24.7109375" style="2" customWidth="1"/>
    <col min="3" max="3" width="12.7109375" style="2" customWidth="1"/>
    <col min="4" max="4" width="13.42578125" style="2" customWidth="1"/>
    <col min="5" max="10" width="18.7109375" style="2" customWidth="1"/>
    <col min="11" max="12" width="19.7109375" style="2" customWidth="1"/>
    <col min="13" max="14" width="13.28515625" style="1" customWidth="1"/>
    <col min="15" max="15" width="10.7109375" style="1"/>
    <col min="16" max="16" width="14.28515625" style="1" customWidth="1"/>
    <col min="17" max="17" width="14.7109375" style="1" customWidth="1"/>
    <col min="18" max="18" width="20.7109375" style="1" customWidth="1"/>
    <col min="19" max="39" width="10.7109375" style="1"/>
    <col min="40" max="16384" width="10.7109375" style="2"/>
  </cols>
  <sheetData>
    <row r="1" spans="1:39" ht="15.75" x14ac:dyDescent="0.25">
      <c r="A1" s="4"/>
      <c r="B1" s="4"/>
      <c r="C1" s="3"/>
      <c r="D1" s="3"/>
      <c r="E1" s="3"/>
      <c r="F1" s="3"/>
      <c r="G1" s="3"/>
      <c r="H1" s="3"/>
      <c r="I1" s="3"/>
      <c r="J1" s="3"/>
      <c r="K1" s="1"/>
      <c r="L1" s="1"/>
    </row>
    <row r="2" spans="1:39" ht="18.75" x14ac:dyDescent="0.3">
      <c r="A2" s="25" t="s">
        <v>28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39" ht="15.7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5" customFormat="1" ht="97.5" customHeight="1" x14ac:dyDescent="0.25">
      <c r="A4" s="14" t="s">
        <v>0</v>
      </c>
      <c r="B4" s="14" t="s">
        <v>1</v>
      </c>
      <c r="C4" s="14" t="s">
        <v>2</v>
      </c>
      <c r="D4" s="14" t="s">
        <v>3</v>
      </c>
      <c r="E4" s="18" t="s">
        <v>24</v>
      </c>
      <c r="F4" s="18" t="s">
        <v>23</v>
      </c>
      <c r="G4" s="18" t="s">
        <v>25</v>
      </c>
      <c r="H4" s="20" t="s">
        <v>29</v>
      </c>
      <c r="I4" s="20" t="s">
        <v>30</v>
      </c>
      <c r="J4" s="20" t="s">
        <v>31</v>
      </c>
      <c r="K4" s="14" t="s">
        <v>27</v>
      </c>
      <c r="L4" s="14" t="s">
        <v>26</v>
      </c>
    </row>
    <row r="5" spans="1:39" s="5" customFormat="1" x14ac:dyDescent="0.25">
      <c r="A5" s="7">
        <v>1</v>
      </c>
      <c r="B5" s="22" t="s">
        <v>6</v>
      </c>
      <c r="C5" s="8" t="s">
        <v>4</v>
      </c>
      <c r="D5" s="9">
        <v>1</v>
      </c>
      <c r="E5" s="17">
        <v>735000</v>
      </c>
      <c r="F5" s="17">
        <f>E5+(E5*0.19)</f>
        <v>874650</v>
      </c>
      <c r="G5" s="17">
        <f>D5*F5</f>
        <v>874650</v>
      </c>
      <c r="H5" s="19">
        <v>661500</v>
      </c>
      <c r="I5" s="19">
        <f>H5+(H5*0.19)</f>
        <v>787185</v>
      </c>
      <c r="J5" s="19">
        <f>D5*I5</f>
        <v>787185</v>
      </c>
      <c r="K5" s="10">
        <f>AVERAGE(F5,I5)</f>
        <v>830917.5</v>
      </c>
      <c r="L5" s="10">
        <f>K5*D5</f>
        <v>830917.5</v>
      </c>
    </row>
    <row r="6" spans="1:39" s="5" customFormat="1" x14ac:dyDescent="0.25">
      <c r="A6" s="7">
        <v>2</v>
      </c>
      <c r="B6" s="22" t="s">
        <v>7</v>
      </c>
      <c r="C6" s="8" t="s">
        <v>4</v>
      </c>
      <c r="D6" s="9">
        <v>16</v>
      </c>
      <c r="E6" s="17">
        <v>56000</v>
      </c>
      <c r="F6" s="17">
        <f t="shared" ref="F6:F21" si="0">E6+(E6*0.19)</f>
        <v>66640</v>
      </c>
      <c r="G6" s="17">
        <f t="shared" ref="G6:G21" si="1">D6*F6</f>
        <v>1066240</v>
      </c>
      <c r="H6" s="19">
        <v>50400</v>
      </c>
      <c r="I6" s="19">
        <f t="shared" ref="I6:I21" si="2">H6+(H6*0.19)</f>
        <v>59976</v>
      </c>
      <c r="J6" s="19">
        <f t="shared" ref="J6:J21" si="3">D6*I6</f>
        <v>959616</v>
      </c>
      <c r="K6" s="10">
        <f t="shared" ref="K6:K21" si="4">AVERAGE(F6,I6)</f>
        <v>63308</v>
      </c>
      <c r="L6" s="10">
        <f>K6*D6</f>
        <v>1012928</v>
      </c>
    </row>
    <row r="7" spans="1:39" s="5" customFormat="1" ht="25.5" x14ac:dyDescent="0.25">
      <c r="A7" s="7">
        <v>3</v>
      </c>
      <c r="B7" s="22" t="s">
        <v>20</v>
      </c>
      <c r="C7" s="8" t="s">
        <v>4</v>
      </c>
      <c r="D7" s="9">
        <v>1</v>
      </c>
      <c r="E7" s="17">
        <v>4480000</v>
      </c>
      <c r="F7" s="17">
        <f t="shared" si="0"/>
        <v>5331200</v>
      </c>
      <c r="G7" s="17">
        <f t="shared" si="1"/>
        <v>5331200</v>
      </c>
      <c r="H7" s="19">
        <v>4032000</v>
      </c>
      <c r="I7" s="19">
        <f t="shared" si="2"/>
        <v>4798080</v>
      </c>
      <c r="J7" s="19">
        <f t="shared" si="3"/>
        <v>4798080</v>
      </c>
      <c r="K7" s="10">
        <f t="shared" si="4"/>
        <v>5064640</v>
      </c>
      <c r="L7" s="10">
        <f t="shared" ref="L7:L21" si="5">K7*D7</f>
        <v>5064640</v>
      </c>
    </row>
    <row r="8" spans="1:39" s="5" customFormat="1" ht="25.5" x14ac:dyDescent="0.25">
      <c r="A8" s="7">
        <v>4</v>
      </c>
      <c r="B8" s="22" t="s">
        <v>21</v>
      </c>
      <c r="C8" s="8" t="s">
        <v>4</v>
      </c>
      <c r="D8" s="9">
        <v>1</v>
      </c>
      <c r="E8" s="17">
        <v>4760000</v>
      </c>
      <c r="F8" s="17">
        <f t="shared" si="0"/>
        <v>5664400</v>
      </c>
      <c r="G8" s="17">
        <f t="shared" si="1"/>
        <v>5664400</v>
      </c>
      <c r="H8" s="19">
        <v>4284000</v>
      </c>
      <c r="I8" s="19">
        <f t="shared" si="2"/>
        <v>5097960</v>
      </c>
      <c r="J8" s="19">
        <f t="shared" si="3"/>
        <v>5097960</v>
      </c>
      <c r="K8" s="10">
        <f t="shared" si="4"/>
        <v>5381180</v>
      </c>
      <c r="L8" s="10">
        <f t="shared" si="5"/>
        <v>5381180</v>
      </c>
    </row>
    <row r="9" spans="1:39" s="5" customFormat="1" ht="38.25" x14ac:dyDescent="0.25">
      <c r="A9" s="7">
        <v>5</v>
      </c>
      <c r="B9" s="22" t="s">
        <v>22</v>
      </c>
      <c r="C9" s="8" t="s">
        <v>4</v>
      </c>
      <c r="D9" s="9">
        <v>20</v>
      </c>
      <c r="E9" s="17">
        <v>133000</v>
      </c>
      <c r="F9" s="17">
        <f t="shared" si="0"/>
        <v>158270</v>
      </c>
      <c r="G9" s="17">
        <f t="shared" si="1"/>
        <v>3165400</v>
      </c>
      <c r="H9" s="19">
        <v>119700</v>
      </c>
      <c r="I9" s="19">
        <f t="shared" si="2"/>
        <v>142443</v>
      </c>
      <c r="J9" s="19">
        <f t="shared" si="3"/>
        <v>2848860</v>
      </c>
      <c r="K9" s="10">
        <f t="shared" si="4"/>
        <v>150356.5</v>
      </c>
      <c r="L9" s="10">
        <f t="shared" si="5"/>
        <v>3007130</v>
      </c>
    </row>
    <row r="10" spans="1:39" s="5" customFormat="1" x14ac:dyDescent="0.25">
      <c r="A10" s="7">
        <v>6</v>
      </c>
      <c r="B10" s="22" t="s">
        <v>8</v>
      </c>
      <c r="C10" s="8" t="s">
        <v>4</v>
      </c>
      <c r="D10" s="9">
        <v>1</v>
      </c>
      <c r="E10" s="17">
        <v>5180000</v>
      </c>
      <c r="F10" s="17">
        <f t="shared" si="0"/>
        <v>6164200</v>
      </c>
      <c r="G10" s="17">
        <f t="shared" si="1"/>
        <v>6164200</v>
      </c>
      <c r="H10" s="19">
        <v>4662000</v>
      </c>
      <c r="I10" s="19">
        <f t="shared" si="2"/>
        <v>5547780</v>
      </c>
      <c r="J10" s="19">
        <f t="shared" si="3"/>
        <v>5547780</v>
      </c>
      <c r="K10" s="10">
        <f t="shared" si="4"/>
        <v>5855990</v>
      </c>
      <c r="L10" s="10">
        <f t="shared" si="5"/>
        <v>5855990</v>
      </c>
    </row>
    <row r="11" spans="1:39" s="5" customFormat="1" x14ac:dyDescent="0.25">
      <c r="A11" s="7">
        <v>7</v>
      </c>
      <c r="B11" s="22" t="s">
        <v>9</v>
      </c>
      <c r="C11" s="8" t="s">
        <v>4</v>
      </c>
      <c r="D11" s="9">
        <v>1</v>
      </c>
      <c r="E11" s="17">
        <v>35420000</v>
      </c>
      <c r="F11" s="17">
        <f t="shared" si="0"/>
        <v>42149800</v>
      </c>
      <c r="G11" s="17">
        <f t="shared" si="1"/>
        <v>42149800</v>
      </c>
      <c r="H11" s="19">
        <v>31878000</v>
      </c>
      <c r="I11" s="19">
        <f t="shared" si="2"/>
        <v>37934820</v>
      </c>
      <c r="J11" s="19">
        <f t="shared" si="3"/>
        <v>37934820</v>
      </c>
      <c r="K11" s="10">
        <f t="shared" si="4"/>
        <v>40042310</v>
      </c>
      <c r="L11" s="10">
        <f t="shared" si="5"/>
        <v>40042310</v>
      </c>
    </row>
    <row r="12" spans="1:39" s="5" customFormat="1" ht="38.25" x14ac:dyDescent="0.25">
      <c r="A12" s="7">
        <v>8</v>
      </c>
      <c r="B12" s="22" t="s">
        <v>10</v>
      </c>
      <c r="C12" s="8" t="s">
        <v>4</v>
      </c>
      <c r="D12" s="9">
        <v>1</v>
      </c>
      <c r="E12" s="17">
        <v>8190000</v>
      </c>
      <c r="F12" s="17">
        <f t="shared" si="0"/>
        <v>9746100</v>
      </c>
      <c r="G12" s="17">
        <f t="shared" si="1"/>
        <v>9746100</v>
      </c>
      <c r="H12" s="19">
        <v>7371000</v>
      </c>
      <c r="I12" s="19">
        <f t="shared" si="2"/>
        <v>8771490</v>
      </c>
      <c r="J12" s="19">
        <f t="shared" si="3"/>
        <v>8771490</v>
      </c>
      <c r="K12" s="10">
        <f t="shared" si="4"/>
        <v>9258795</v>
      </c>
      <c r="L12" s="10">
        <f t="shared" si="5"/>
        <v>9258795</v>
      </c>
    </row>
    <row r="13" spans="1:39" s="5" customFormat="1" ht="38.25" x14ac:dyDescent="0.25">
      <c r="A13" s="7">
        <v>9</v>
      </c>
      <c r="B13" s="22" t="s">
        <v>11</v>
      </c>
      <c r="C13" s="8" t="s">
        <v>4</v>
      </c>
      <c r="D13" s="9">
        <v>10</v>
      </c>
      <c r="E13" s="17">
        <v>72800</v>
      </c>
      <c r="F13" s="17">
        <f t="shared" si="0"/>
        <v>86632</v>
      </c>
      <c r="G13" s="17">
        <f t="shared" si="1"/>
        <v>866320</v>
      </c>
      <c r="H13" s="19">
        <v>65520</v>
      </c>
      <c r="I13" s="19">
        <f t="shared" si="2"/>
        <v>77968.800000000003</v>
      </c>
      <c r="J13" s="19">
        <f t="shared" si="3"/>
        <v>779688</v>
      </c>
      <c r="K13" s="10">
        <f t="shared" si="4"/>
        <v>82300.399999999994</v>
      </c>
      <c r="L13" s="10">
        <f t="shared" si="5"/>
        <v>823004</v>
      </c>
    </row>
    <row r="14" spans="1:39" s="5" customFormat="1" ht="25.5" x14ac:dyDescent="0.25">
      <c r="A14" s="7">
        <v>10</v>
      </c>
      <c r="B14" s="22" t="s">
        <v>12</v>
      </c>
      <c r="C14" s="8" t="s">
        <v>4</v>
      </c>
      <c r="D14" s="9">
        <v>20</v>
      </c>
      <c r="E14" s="17">
        <v>42000</v>
      </c>
      <c r="F14" s="17">
        <f t="shared" si="0"/>
        <v>49980</v>
      </c>
      <c r="G14" s="17">
        <f t="shared" si="1"/>
        <v>999600</v>
      </c>
      <c r="H14" s="19">
        <v>37800</v>
      </c>
      <c r="I14" s="19">
        <f t="shared" si="2"/>
        <v>44982</v>
      </c>
      <c r="J14" s="19">
        <f t="shared" si="3"/>
        <v>899640</v>
      </c>
      <c r="K14" s="10">
        <f t="shared" si="4"/>
        <v>47481</v>
      </c>
      <c r="L14" s="10">
        <f t="shared" si="5"/>
        <v>949620</v>
      </c>
    </row>
    <row r="15" spans="1:39" s="5" customFormat="1" x14ac:dyDescent="0.25">
      <c r="A15" s="7">
        <v>11</v>
      </c>
      <c r="B15" s="22" t="s">
        <v>13</v>
      </c>
      <c r="C15" s="8" t="s">
        <v>4</v>
      </c>
      <c r="D15" s="9">
        <v>20</v>
      </c>
      <c r="E15" s="17">
        <v>33600</v>
      </c>
      <c r="F15" s="17">
        <f t="shared" si="0"/>
        <v>39984</v>
      </c>
      <c r="G15" s="17">
        <f t="shared" si="1"/>
        <v>799680</v>
      </c>
      <c r="H15" s="19">
        <v>30240</v>
      </c>
      <c r="I15" s="19">
        <f t="shared" si="2"/>
        <v>35985.599999999999</v>
      </c>
      <c r="J15" s="19">
        <f t="shared" si="3"/>
        <v>719712</v>
      </c>
      <c r="K15" s="10">
        <f t="shared" si="4"/>
        <v>37984.800000000003</v>
      </c>
      <c r="L15" s="10">
        <f t="shared" si="5"/>
        <v>759696</v>
      </c>
    </row>
    <row r="16" spans="1:39" s="5" customFormat="1" ht="25.5" x14ac:dyDescent="0.25">
      <c r="A16" s="7">
        <v>12</v>
      </c>
      <c r="B16" s="22" t="s">
        <v>14</v>
      </c>
      <c r="C16" s="8" t="s">
        <v>4</v>
      </c>
      <c r="D16" s="9">
        <v>20</v>
      </c>
      <c r="E16" s="17">
        <v>49000</v>
      </c>
      <c r="F16" s="17">
        <f t="shared" si="0"/>
        <v>58310</v>
      </c>
      <c r="G16" s="17">
        <f t="shared" si="1"/>
        <v>1166200</v>
      </c>
      <c r="H16" s="19">
        <v>44100</v>
      </c>
      <c r="I16" s="19">
        <f t="shared" si="2"/>
        <v>52479</v>
      </c>
      <c r="J16" s="19">
        <f t="shared" si="3"/>
        <v>1049580</v>
      </c>
      <c r="K16" s="10">
        <f t="shared" si="4"/>
        <v>55394.5</v>
      </c>
      <c r="L16" s="10">
        <f t="shared" si="5"/>
        <v>1107890</v>
      </c>
    </row>
    <row r="17" spans="1:39" s="5" customFormat="1" x14ac:dyDescent="0.25">
      <c r="A17" s="7">
        <v>13</v>
      </c>
      <c r="B17" s="22" t="s">
        <v>15</v>
      </c>
      <c r="C17" s="8" t="s">
        <v>4</v>
      </c>
      <c r="D17" s="9">
        <v>20</v>
      </c>
      <c r="E17" s="17">
        <v>42000</v>
      </c>
      <c r="F17" s="17">
        <f t="shared" si="0"/>
        <v>49980</v>
      </c>
      <c r="G17" s="17">
        <f t="shared" si="1"/>
        <v>999600</v>
      </c>
      <c r="H17" s="19">
        <v>37800</v>
      </c>
      <c r="I17" s="19">
        <f t="shared" si="2"/>
        <v>44982</v>
      </c>
      <c r="J17" s="19">
        <f t="shared" si="3"/>
        <v>899640</v>
      </c>
      <c r="K17" s="10">
        <f t="shared" si="4"/>
        <v>47481</v>
      </c>
      <c r="L17" s="10">
        <f t="shared" si="5"/>
        <v>949620</v>
      </c>
    </row>
    <row r="18" spans="1:39" s="5" customFormat="1" ht="25.5" x14ac:dyDescent="0.25">
      <c r="A18" s="7">
        <v>14</v>
      </c>
      <c r="B18" s="22" t="s">
        <v>16</v>
      </c>
      <c r="C18" s="8" t="s">
        <v>4</v>
      </c>
      <c r="D18" s="9">
        <v>16</v>
      </c>
      <c r="E18" s="17">
        <v>133000</v>
      </c>
      <c r="F18" s="17">
        <f t="shared" si="0"/>
        <v>158270</v>
      </c>
      <c r="G18" s="17">
        <f t="shared" si="1"/>
        <v>2532320</v>
      </c>
      <c r="H18" s="19">
        <v>119700</v>
      </c>
      <c r="I18" s="19">
        <f t="shared" si="2"/>
        <v>142443</v>
      </c>
      <c r="J18" s="19">
        <f t="shared" si="3"/>
        <v>2279088</v>
      </c>
      <c r="K18" s="10">
        <f t="shared" si="4"/>
        <v>150356.5</v>
      </c>
      <c r="L18" s="10">
        <f t="shared" si="5"/>
        <v>2405704</v>
      </c>
    </row>
    <row r="19" spans="1:39" s="5" customFormat="1" ht="25.5" x14ac:dyDescent="0.25">
      <c r="A19" s="7">
        <v>15</v>
      </c>
      <c r="B19" s="22" t="s">
        <v>17</v>
      </c>
      <c r="C19" s="8" t="s">
        <v>4</v>
      </c>
      <c r="D19" s="9">
        <v>1</v>
      </c>
      <c r="E19" s="17">
        <v>1057000</v>
      </c>
      <c r="F19" s="17">
        <f t="shared" si="0"/>
        <v>1257830</v>
      </c>
      <c r="G19" s="17">
        <f t="shared" si="1"/>
        <v>1257830</v>
      </c>
      <c r="H19" s="19">
        <v>951300</v>
      </c>
      <c r="I19" s="19">
        <f t="shared" si="2"/>
        <v>1132047</v>
      </c>
      <c r="J19" s="19">
        <f t="shared" si="3"/>
        <v>1132047</v>
      </c>
      <c r="K19" s="10">
        <f t="shared" si="4"/>
        <v>1194938.5</v>
      </c>
      <c r="L19" s="10">
        <f t="shared" si="5"/>
        <v>1194938.5</v>
      </c>
    </row>
    <row r="20" spans="1:39" s="5" customFormat="1" ht="25.5" x14ac:dyDescent="0.25">
      <c r="A20" s="7">
        <v>16</v>
      </c>
      <c r="B20" s="22" t="s">
        <v>18</v>
      </c>
      <c r="C20" s="8" t="s">
        <v>4</v>
      </c>
      <c r="D20" s="9">
        <v>1</v>
      </c>
      <c r="E20" s="17">
        <v>392000</v>
      </c>
      <c r="F20" s="17">
        <f t="shared" si="0"/>
        <v>466480</v>
      </c>
      <c r="G20" s="17">
        <f t="shared" si="1"/>
        <v>466480</v>
      </c>
      <c r="H20" s="19">
        <v>352800</v>
      </c>
      <c r="I20" s="19">
        <f t="shared" si="2"/>
        <v>419832</v>
      </c>
      <c r="J20" s="19">
        <f t="shared" si="3"/>
        <v>419832</v>
      </c>
      <c r="K20" s="10">
        <f t="shared" si="4"/>
        <v>443156</v>
      </c>
      <c r="L20" s="10">
        <f t="shared" si="5"/>
        <v>443156</v>
      </c>
    </row>
    <row r="21" spans="1:39" s="5" customFormat="1" ht="25.5" x14ac:dyDescent="0.25">
      <c r="A21" s="7">
        <v>17</v>
      </c>
      <c r="B21" s="22" t="s">
        <v>19</v>
      </c>
      <c r="C21" s="8" t="s">
        <v>4</v>
      </c>
      <c r="D21" s="9">
        <v>1</v>
      </c>
      <c r="E21" s="17">
        <v>182000</v>
      </c>
      <c r="F21" s="17">
        <f t="shared" si="0"/>
        <v>216580</v>
      </c>
      <c r="G21" s="17">
        <f t="shared" si="1"/>
        <v>216580</v>
      </c>
      <c r="H21" s="19">
        <v>163800</v>
      </c>
      <c r="I21" s="19">
        <f t="shared" si="2"/>
        <v>194922</v>
      </c>
      <c r="J21" s="19">
        <f t="shared" si="3"/>
        <v>194922</v>
      </c>
      <c r="K21" s="10">
        <f t="shared" si="4"/>
        <v>205751</v>
      </c>
      <c r="L21" s="10">
        <f t="shared" si="5"/>
        <v>205751</v>
      </c>
    </row>
    <row r="22" spans="1:39" s="6" customFormat="1" x14ac:dyDescent="0.25">
      <c r="A22" s="23"/>
      <c r="B22" s="24"/>
      <c r="C22" s="24"/>
      <c r="D22" s="24"/>
      <c r="E22" s="24"/>
      <c r="F22" s="24"/>
      <c r="G22" s="24"/>
      <c r="H22" s="24"/>
      <c r="I22" s="16"/>
      <c r="J22" s="16"/>
      <c r="K22" s="11"/>
      <c r="L22" s="12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</row>
    <row r="23" spans="1:39" s="6" customFormat="1" x14ac:dyDescent="0.25">
      <c r="A23" s="23" t="s">
        <v>5</v>
      </c>
      <c r="B23" s="24"/>
      <c r="C23" s="24"/>
      <c r="D23" s="24"/>
      <c r="E23" s="24"/>
      <c r="F23" s="24"/>
      <c r="G23" s="24"/>
      <c r="H23" s="24"/>
      <c r="I23" s="16"/>
      <c r="J23" s="16"/>
      <c r="K23" s="13"/>
      <c r="L23" s="21">
        <f>SUM(L5:L22)</f>
        <v>79293270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</row>
    <row r="24" spans="1:39" s="15" customFormat="1" x14ac:dyDescent="0.25"/>
  </sheetData>
  <mergeCells count="3">
    <mergeCell ref="A23:H23"/>
    <mergeCell ref="A22:H22"/>
    <mergeCell ref="A2:L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34" scale="20" fitToHeight="0" orientation="landscape" horizontalDpi="4294967292" verticalDpi="429496729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B94130389094CA52E64C9B38559F4" ma:contentTypeVersion="4" ma:contentTypeDescription="Create a new document." ma:contentTypeScope="" ma:versionID="50e804d76256483c2e55227ae14d6728">
  <xsd:schema xmlns:xsd="http://www.w3.org/2001/XMLSchema" xmlns:xs="http://www.w3.org/2001/XMLSchema" xmlns:p="http://schemas.microsoft.com/office/2006/metadata/properties" xmlns:ns2="74623f77-674e-4935-a019-2019f6efe8f5" xmlns:ns3="618e47a5-1b80-43e6-9a73-2f655dca13ae" targetNamespace="http://schemas.microsoft.com/office/2006/metadata/properties" ma:root="true" ma:fieldsID="f959835db7a470196261c65016c753db" ns2:_="" ns3:_="">
    <xsd:import namespace="74623f77-674e-4935-a019-2019f6efe8f5"/>
    <xsd:import namespace="618e47a5-1b80-43e6-9a73-2f655dca13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23f77-674e-4935-a019-2019f6efe8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8e47a5-1b80-43e6-9a73-2f655dca13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B216291-8948-4C9C-B8C8-E794236E98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623f77-674e-4935-a019-2019f6efe8f5"/>
    <ds:schemaRef ds:uri="618e47a5-1b80-43e6-9a73-2f655dca13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5085BF-1F80-46AF-9AB6-CCB711E62EEA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74623f77-674e-4935-a019-2019f6efe8f5"/>
    <ds:schemaRef ds:uri="http://schemas.microsoft.com/office/infopath/2007/PartnerControls"/>
    <ds:schemaRef ds:uri="http://purl.org/dc/terms/"/>
    <ds:schemaRef ds:uri="http://www.w3.org/XML/1998/namespace"/>
    <ds:schemaRef ds:uri="http://schemas.openxmlformats.org/package/2006/metadata/core-properties"/>
    <ds:schemaRef ds:uri="618e47a5-1b80-43e6-9a73-2f655dca13a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30FFC12-42AF-4B45-B70F-C2C1ECCD6D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2014-03-20T19:22:56Z</dcterms:created>
  <dcterms:modified xsi:type="dcterms:W3CDTF">2022-03-09T22:55:45Z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</Properties>
</file>