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375" yWindow="465" windowWidth="28035" windowHeight="16440"/>
  </bookViews>
  <sheets>
    <sheet name="Anexo 5 - Area Recreacion" sheetId="2" r:id="rId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28" i="2" l="1"/>
  <c r="I327" i="2" s="1"/>
  <c r="I326" i="2"/>
  <c r="I325" i="2"/>
  <c r="I324" i="2"/>
  <c r="I323" i="2"/>
  <c r="I322" i="2"/>
  <c r="I321" i="2"/>
  <c r="I320" i="2"/>
  <c r="I319" i="2"/>
  <c r="I318" i="2"/>
  <c r="I317" i="2"/>
  <c r="I316" i="2"/>
  <c r="I315" i="2"/>
  <c r="I314" i="2"/>
  <c r="I313" i="2"/>
  <c r="I312" i="2"/>
  <c r="I309" i="2"/>
  <c r="I308" i="2"/>
  <c r="I307" i="2"/>
  <c r="I306" i="2" s="1"/>
  <c r="I305" i="2"/>
  <c r="I304" i="2"/>
  <c r="I303" i="2"/>
  <c r="I302" i="2"/>
  <c r="I301" i="2"/>
  <c r="I300" i="2"/>
  <c r="I299" i="2"/>
  <c r="I298" i="2"/>
  <c r="I297" i="2"/>
  <c r="I296" i="2"/>
  <c r="I295" i="2"/>
  <c r="I294" i="2"/>
  <c r="I293" i="2"/>
  <c r="I290" i="2"/>
  <c r="I289" i="2"/>
  <c r="I288" i="2"/>
  <c r="I287" i="2" s="1"/>
  <c r="I285" i="2"/>
  <c r="I284" i="2"/>
  <c r="I283" i="2"/>
  <c r="I282" i="2"/>
  <c r="I281" i="2"/>
  <c r="I280" i="2"/>
  <c r="I279" i="2"/>
  <c r="I278" i="2"/>
  <c r="I277" i="2"/>
  <c r="I275" i="2"/>
  <c r="I274" i="2"/>
  <c r="I273" i="2"/>
  <c r="I272" i="2"/>
  <c r="I271" i="2"/>
  <c r="I270" i="2"/>
  <c r="I269" i="2"/>
  <c r="I268" i="2"/>
  <c r="I267" i="2"/>
  <c r="I266" i="2"/>
  <c r="I264" i="2"/>
  <c r="I263" i="2"/>
  <c r="I262" i="2"/>
  <c r="I261" i="2"/>
  <c r="I260" i="2"/>
  <c r="I259" i="2"/>
  <c r="I258" i="2"/>
  <c r="I257" i="2"/>
  <c r="I256" i="2"/>
  <c r="I255" i="2"/>
  <c r="I252" i="2"/>
  <c r="I251" i="2"/>
  <c r="I249" i="2" s="1"/>
  <c r="I250" i="2"/>
  <c r="I248" i="2"/>
  <c r="I247" i="2"/>
  <c r="I246" i="2"/>
  <c r="I245" i="2"/>
  <c r="I244" i="2"/>
  <c r="I243" i="2"/>
  <c r="I242" i="2"/>
  <c r="I241" i="2"/>
  <c r="I240" i="2"/>
  <c r="I239" i="2"/>
  <c r="I238" i="2"/>
  <c r="I237" i="2"/>
  <c r="I236" i="2"/>
  <c r="I235" i="2"/>
  <c r="I234" i="2"/>
  <c r="I231" i="2"/>
  <c r="I230" i="2"/>
  <c r="I228" i="2"/>
  <c r="I227" i="2"/>
  <c r="I226" i="2"/>
  <c r="I225" i="2"/>
  <c r="I224" i="2"/>
  <c r="I223" i="2"/>
  <c r="I222" i="2"/>
  <c r="I221" i="2"/>
  <c r="I220" i="2"/>
  <c r="I219" i="2"/>
  <c r="I218" i="2"/>
  <c r="I217" i="2"/>
  <c r="I216" i="2"/>
  <c r="I215" i="2"/>
  <c r="I212" i="2"/>
  <c r="I211" i="2"/>
  <c r="I210" i="2" s="1"/>
  <c r="I208" i="2"/>
  <c r="I207" i="2"/>
  <c r="I206" i="2"/>
  <c r="I205" i="2"/>
  <c r="I204" i="2"/>
  <c r="I203" i="2"/>
  <c r="I202" i="2"/>
  <c r="I201" i="2"/>
  <c r="I200" i="2"/>
  <c r="I199" i="2"/>
  <c r="I198" i="2"/>
  <c r="I197" i="2"/>
  <c r="I196" i="2"/>
  <c r="I195" i="2"/>
  <c r="I194" i="2"/>
  <c r="I193" i="2"/>
  <c r="I191" i="2"/>
  <c r="I190" i="2"/>
  <c r="I189" i="2"/>
  <c r="I188" i="2"/>
  <c r="I185" i="2"/>
  <c r="I184" i="2"/>
  <c r="I183" i="2"/>
  <c r="I182" i="2"/>
  <c r="I177" i="2"/>
  <c r="I176" i="2"/>
  <c r="I174" i="2"/>
  <c r="I173" i="2"/>
  <c r="I172" i="2"/>
  <c r="I171" i="2"/>
  <c r="I170" i="2"/>
  <c r="I169" i="2"/>
  <c r="I168" i="2"/>
  <c r="I167" i="2"/>
  <c r="I166" i="2"/>
  <c r="I165" i="2"/>
  <c r="I164" i="2"/>
  <c r="I163" i="2"/>
  <c r="I162" i="2"/>
  <c r="I161" i="2"/>
  <c r="I160" i="2"/>
  <c r="I159" i="2"/>
  <c r="I156" i="2"/>
  <c r="I155" i="2"/>
  <c r="I154" i="2" s="1"/>
  <c r="I153" i="2"/>
  <c r="I152" i="2"/>
  <c r="I151" i="2"/>
  <c r="I150" i="2"/>
  <c r="I149" i="2"/>
  <c r="I148" i="2"/>
  <c r="I147" i="2"/>
  <c r="I146" i="2"/>
  <c r="I145" i="2"/>
  <c r="I144" i="2"/>
  <c r="I143" i="2"/>
  <c r="I142" i="2"/>
  <c r="I141" i="2"/>
  <c r="I140" i="2"/>
  <c r="I139" i="2"/>
  <c r="I138" i="2"/>
  <c r="I135" i="2"/>
  <c r="I134" i="2"/>
  <c r="I133" i="2" s="1"/>
  <c r="I132" i="2"/>
  <c r="I131" i="2"/>
  <c r="I130" i="2"/>
  <c r="I129" i="2"/>
  <c r="I128" i="2"/>
  <c r="I127" i="2"/>
  <c r="I126" i="2"/>
  <c r="I125" i="2"/>
  <c r="I124" i="2"/>
  <c r="I123" i="2"/>
  <c r="I122" i="2"/>
  <c r="I121" i="2"/>
  <c r="I120" i="2"/>
  <c r="I119" i="2"/>
  <c r="I118" i="2"/>
  <c r="I115" i="2"/>
  <c r="I114" i="2" s="1"/>
  <c r="I113" i="2"/>
  <c r="I112" i="2"/>
  <c r="I111" i="2"/>
  <c r="I110" i="2"/>
  <c r="I109" i="2"/>
  <c r="I108" i="2"/>
  <c r="I107" i="2"/>
  <c r="I106" i="2"/>
  <c r="I105" i="2"/>
  <c r="I104" i="2"/>
  <c r="I103" i="2"/>
  <c r="I102" i="2"/>
  <c r="I101" i="2"/>
  <c r="I100" i="2"/>
  <c r="I99" i="2"/>
  <c r="I98" i="2"/>
  <c r="I95" i="2"/>
  <c r="I94" i="2" s="1"/>
  <c r="I93" i="2" s="1"/>
  <c r="I89" i="2"/>
  <c r="I88" i="2"/>
  <c r="I87" i="2"/>
  <c r="I86" i="2"/>
  <c r="I85" i="2"/>
  <c r="I84" i="2"/>
  <c r="I83" i="2"/>
  <c r="I80" i="2"/>
  <c r="I79" i="2"/>
  <c r="I78" i="2" s="1"/>
  <c r="I77" i="2"/>
  <c r="I76" i="2"/>
  <c r="I75" i="2"/>
  <c r="I74" i="2"/>
  <c r="I73" i="2"/>
  <c r="I72" i="2"/>
  <c r="I71" i="2"/>
  <c r="I70" i="2"/>
  <c r="I69" i="2"/>
  <c r="I66" i="2"/>
  <c r="I65" i="2"/>
  <c r="I64" i="2" s="1"/>
  <c r="I63" i="2" s="1"/>
  <c r="I58" i="2"/>
  <c r="I59" i="2" s="1"/>
  <c r="I56" i="2"/>
  <c r="I57" i="2" s="1"/>
  <c r="I53" i="2"/>
  <c r="I52" i="2"/>
  <c r="I51" i="2"/>
  <c r="I49" i="2"/>
  <c r="I48" i="2"/>
  <c r="I47" i="2"/>
  <c r="I44" i="2"/>
  <c r="I43" i="2"/>
  <c r="I42" i="2"/>
  <c r="I41" i="2"/>
  <c r="I40" i="2"/>
  <c r="I39" i="2"/>
  <c r="I38" i="2"/>
  <c r="I36" i="2"/>
  <c r="I35" i="2"/>
  <c r="I34" i="2"/>
  <c r="I33" i="2"/>
  <c r="I32" i="2"/>
  <c r="I31" i="2"/>
  <c r="I30" i="2"/>
  <c r="I29" i="2"/>
  <c r="I26" i="2"/>
  <c r="I25" i="2"/>
  <c r="I23" i="2"/>
  <c r="I22" i="2"/>
  <c r="I21" i="2"/>
  <c r="I20" i="2" s="1"/>
  <c r="I19" i="2"/>
  <c r="I18" i="2"/>
  <c r="I17" i="2"/>
  <c r="I16" i="2"/>
  <c r="I15" i="2"/>
  <c r="I14" i="2"/>
  <c r="I13" i="2"/>
  <c r="I10" i="2"/>
  <c r="I9" i="2"/>
  <c r="I8" i="2"/>
  <c r="I45" i="2" l="1"/>
  <c r="I54" i="2"/>
  <c r="I82" i="2"/>
  <c r="I311" i="2"/>
  <c r="I310" i="2" s="1"/>
  <c r="I292" i="2"/>
  <c r="I286" i="2"/>
  <c r="I254" i="2" s="1"/>
  <c r="I253" i="2" s="1"/>
  <c r="I276" i="2"/>
  <c r="I265" i="2"/>
  <c r="I233" i="2"/>
  <c r="I232" i="2" s="1"/>
  <c r="I229" i="2"/>
  <c r="I214" i="2"/>
  <c r="I213" i="2" s="1"/>
  <c r="I209" i="2"/>
  <c r="I192" i="2"/>
  <c r="I181" i="2"/>
  <c r="I175" i="2"/>
  <c r="I158" i="2"/>
  <c r="I157" i="2" s="1"/>
  <c r="I137" i="2"/>
  <c r="I136" i="2" s="1"/>
  <c r="I117" i="2"/>
  <c r="I116" i="2" s="1"/>
  <c r="I97" i="2"/>
  <c r="I96" i="2" s="1"/>
  <c r="I81" i="2"/>
  <c r="I68" i="2"/>
  <c r="I67" i="2" s="1"/>
  <c r="I90" i="2" s="1"/>
  <c r="I50" i="2"/>
  <c r="I46" i="2" s="1"/>
  <c r="I37" i="2"/>
  <c r="I24" i="2"/>
  <c r="I12" i="2"/>
  <c r="I11" i="2" s="1"/>
  <c r="I7" i="2"/>
  <c r="I6" i="2" s="1"/>
  <c r="I291" i="2"/>
  <c r="I28" i="2"/>
  <c r="I55" i="2"/>
  <c r="I187" i="2" l="1"/>
  <c r="I186" i="2" s="1"/>
  <c r="I329" i="2" s="1"/>
  <c r="I178" i="2"/>
  <c r="I27" i="2"/>
  <c r="I60" i="2"/>
  <c r="I331" i="2" l="1"/>
</calcChain>
</file>

<file path=xl/sharedStrings.xml><?xml version="1.0" encoding="utf-8"?>
<sst xmlns="http://schemas.openxmlformats.org/spreadsheetml/2006/main" count="928" uniqueCount="243">
  <si>
    <t>ACTIVIDAD</t>
  </si>
  <si>
    <t>ITEM</t>
  </si>
  <si>
    <t>DESCRIPCIÓN</t>
  </si>
  <si>
    <t>CODIGO UNSPC</t>
  </si>
  <si>
    <t>CANTIDAD</t>
  </si>
  <si>
    <t>UNIDAD</t>
  </si>
  <si>
    <t>FRECUENCIA</t>
  </si>
  <si>
    <t>UNITARIO</t>
  </si>
  <si>
    <t>V/TOTAL</t>
  </si>
  <si>
    <t>CALI SE DIVIERTE Y JUEGA - BP 5044496 - 262000902</t>
  </si>
  <si>
    <t xml:space="preserve">RECURSO HUMANO </t>
  </si>
  <si>
    <t>APOYO LOGISTCO</t>
  </si>
  <si>
    <t>Titulo de Bachiller y/o  experiencia laboral en logística de eventos recreativos y trabajo comunitario con niños, niñas, adolescentes y jovens.</t>
  </si>
  <si>
    <t>Persona</t>
  </si>
  <si>
    <t xml:space="preserve">CONDUCTOR
</t>
  </si>
  <si>
    <t>Titulo de Bachiller y/o experiencia laboral en como conductor de autobuses y conosimientos en eventos recreativos y trabajo comunitario con niños, niñas, adolescentes y jovens.</t>
  </si>
  <si>
    <t xml:space="preserve">LUDOTECARIO
</t>
  </si>
  <si>
    <t>Titulo de Bachiller, técnico, tecnólogo o profesional en recreación y áreas afines. Con experiencia laboral y comunitaria en el área de  recreación con niños, niñas, adolescentes y jovens.</t>
  </si>
  <si>
    <t>CALI SE DIVIERTE Y JUEGA - BP 5044496</t>
  </si>
  <si>
    <t>Apoyar con logistica la promoción de experiencias lúdicas de primera infancia</t>
  </si>
  <si>
    <t>ELEMENTOS LOGISTICOS PARA DIFUCIÓN Y OPERACIÓN</t>
  </si>
  <si>
    <t>Fotocopias (tales como: Fichas de inscripción, fichas de inventario, fichas de evaluación  de programas, resmas de papel, ganchos, carpetas, cosedora, sacaganchos, perforadora, lapiceros, requerimientos  de oficina ) y material de oficina. Se maneja como una bolsa de dinero para ir descontando de acuerdo a los requerimientos previa la aprobacion de la cotizacion presentada por el proveedor</t>
  </si>
  <si>
    <t>Global</t>
  </si>
  <si>
    <t>SERVICIO DE ASEO</t>
  </si>
  <si>
    <t>Elementos de aseo para la limpieza el mantenimiento del espacio (escoba para techo, escobas, trapeador, detergente el polvo, barra, líquido, recogedor, bolsas para basura puntos elcológicos, desinfectante, jabón liquido, limpiadores…). Se maneja como una bolsa de dinero para ir descontando de acuerdo a los requerimientos previa la aprobacion de la cotizacion presentada por el proveedor</t>
  </si>
  <si>
    <t>Servicio</t>
  </si>
  <si>
    <t>SERVICIO TECNICO</t>
  </si>
  <si>
    <t>Apoyo y soporte técnico para sofware y hadware, redes y mantenimiento de T.V,  cabina de audio y sonido, video juegos, consola y conexiones, programación y revisión de equipos tecnológicos. Se maneja como una bolsa de dinero para ir descontando de acuerdo a los requerimientos previa la aprobacion de la cotizacion presentada por el proveedor</t>
  </si>
  <si>
    <t>CARPA</t>
  </si>
  <si>
    <t>ALQUILER CARPAS TIPO FERIA DE 4*4 Mts en estructura metálica y lona blanca - incluye transporte y montaje</t>
  </si>
  <si>
    <t>SERVICIO DE SONIDO</t>
  </si>
  <si>
    <t>ALQUILER DE EQUIPO DE SONIDO, 
3 MICROFONOS INHALAMBRICOS, PARA 500 PERSONAS, ESPACIO ABIERTO, CON OPERADOR, MUSICA VARIADA, HIMNOS CALI Y COLOMBIA, CON REPRODUCTOR DE CD, DVD, MEMORIA USB, CELULAR Y PORTATIL, debe disponer de extensión de 100 mts para toma de energia - incluye transporte, monte y desmonte</t>
  </si>
  <si>
    <t>TARIMA</t>
  </si>
  <si>
    <t>ALQUILER TARIMA DE 4*4 mts, y ALTURA DE 90 CMS CON CARPA TIPO FERIA, acceso con escaleras y rampa para personas en situación de discapacidad - incluye transporte, monte y desmonte</t>
  </si>
  <si>
    <t>Unidad</t>
  </si>
  <si>
    <t>HIDRATACIÓN</t>
  </si>
  <si>
    <t>COMPRA DE BOLSAS DE AGUA DE 300 ml</t>
  </si>
  <si>
    <t>APOYO PROMOCIÓN</t>
  </si>
  <si>
    <t>Apoyar la promoción de experiencias lúdicas de primera infancia</t>
  </si>
  <si>
    <t>Impresión de backing con imagen institucional del programa Cali se Divierte y Juega medidas 2x2</t>
  </si>
  <si>
    <t>PENDONES, PASACALLES - servicio de instalacion y retiro - por evento.</t>
  </si>
  <si>
    <t>Socialización del programa mediante guía metodológica (Impresiòn guias metodologicas: Papel offset blanco de 80 gramos full color, Imprimir libro cubierta: diseño, Papel estucado mate 300 gramos. Media carta americano (A5), o carta americano (A4). sistema PUR de encuadernación. Incluye corrector de estilo y lapicero retractil con logo de la guía. Se maneja como una bolsa de dinero para ir descontando de acuerdo a los requerimientos previa la aprobacion de la cotizacion presentada por el proveedor.</t>
  </si>
  <si>
    <t>APOYO DESPLAZAMIENTO</t>
  </si>
  <si>
    <t>Apoyar desplazamiento de experiencias lúdicas de primera infancia</t>
  </si>
  <si>
    <t xml:space="preserve">SERVICIO DE TRANSPORTE PARA DESPLAZAMIENTO A EVENTOS EDUCATIVOS  Y ACTIVIDADES </t>
  </si>
  <si>
    <t>Bono/valera servicio de transporte tipo camioneta - taxi para los diferentes recorridos de permanencia y del personal. Desplazamiento de materiales a eventos masivos en comunas y corregimientos. Desplazamientos para encuentros educativos relacionados con el programa. Se maneja como una bolsa de dinero para ir descontando de acuerdo a los requerimientos previa la aprobacion de la cotizacion presentada por el proveedor.</t>
  </si>
  <si>
    <t xml:space="preserve">SERVICIO DE MOVILIZACIÓN Y TRASPORTE </t>
  </si>
  <si>
    <t>Desfribriladores (Requisito para Seguridad en el trabajo SST), recarga de extintores, botiquin, kit carretera, mantenimiento preventivo y correctivo del carro, lavado interior y exterior, cambio de aceite, vale de servicio, cambio de llanta, mantenimiento aire acondicionado, planta eléctrica y elementos audiovisuales.Se maneja como una bolsa de dinero para ir descontando de acuerdo a los requerimientos previa la aprobacion de la cotizacion presentada por el proveedor.</t>
  </si>
  <si>
    <t>CALI SE DIVIERTE Y JUEGA - BP 262000902</t>
  </si>
  <si>
    <t>Apoyar con logística los programas lúdicos y recreativos con niñas y niños</t>
  </si>
  <si>
    <t>ELEMENTOS Y SERVICIOS LUDICOS, RECREATIVOS PARA EL DESARROLLO DE LAS ESTRTEGIAS RECREATIVAS</t>
  </si>
  <si>
    <t>Estrategia recreativa, que incluye campamentos, salida pedagógica, alquiler de espacio, alojamiento, transporte, alimentación y materiales. Se maneja como una bolsa de dinero para ir descontando de acuerdo a los requerimientos previa la aprobacion de la cotizacion presentada por el proveedor.</t>
  </si>
  <si>
    <t>Evento</t>
  </si>
  <si>
    <t>Estrategia recreativa que incluye alquiler de inflables, brincabrincas y elmentos logisticos para su desarrollo. Se maneja como una bolsa de dinero para ir descontando de acuerdo a los requerimientos previa la aprobacion de la cotizacion presentada por el proveedor.</t>
  </si>
  <si>
    <t>Materiales para el desarrollo de las estrategias recreativas como, Festones colores variados tela impermeable 50 mts, cartulinas colres variados, pintucaritas, pinceles, crayolas, etc. Se maneja como una bolsa de dinero para ir descontando de acuerdo a los requerimientos previa la aprobacion de la cotizacion presentada por el proveedor.</t>
  </si>
  <si>
    <t>Servicios requerios para el desarrollo de la estrategia de encuentros intergeneracionales como: SERVICIO de SALUD por cuatro (4) horas: punto de atencion con dos (2) paramedicos y una (1)ambulancia, Aseo general de esenarios, alquler de baños moviles, entre otros. Se maneja como una bolsa de dinero para ir descontando de acuerdo a los requerimientos previa la aprobacion de la cotizacion presentada por el proveedor.</t>
  </si>
  <si>
    <t>Suministros e Impresión de fichas de inscripción, fichas de inventario, fichas de evaluación  de programas, resmas de papel, ganchos, carpetas, cosedora, sacaganchos, perforadora, lapiceros, requerimientos  de oficina que permitan apoyar programas lúdicos y recreativos, para el desarrollo de las actividades propias del programa. Se maneja como una bolsa de dinero para ir descontando de acuerdo a los requerimientos previa la aprobacion de la cotizacion presentada por el proveedor.</t>
  </si>
  <si>
    <t>DESAYUNO</t>
  </si>
  <si>
    <t>Arepa con huevo + queso o Pastel de hojaldre relleno con pollo o queso o refrigerio similar, en empaque individual, acompañado de bebida en caja tetra pack x 200 ml de sabores variados. Debe incluir servilleta.</t>
  </si>
  <si>
    <t>REFRIGERIO</t>
  </si>
  <si>
    <t>Suministro Refrigerios (sandwich de pollo o jamón  o arepa rellena con jugo en botella de 250 ml + fruta)</t>
  </si>
  <si>
    <t>Bolsasde agua de 150 ml</t>
  </si>
  <si>
    <t xml:space="preserve">Sutotal </t>
  </si>
  <si>
    <t>Apoyar con logística los programas lúdicos y recreativos con adolescentes y jóvenes</t>
  </si>
  <si>
    <t>Servicios requerios para el desarrollo de la estrategia recreativate escuales y cuadra, vacaciones recreativas y encuentro  intergeneracionales como: SERVICIO de SALUD por cuatro (4) horas: punto de atencion con dos (2) paramedicos y una (1)ambulancia, Aseo general de esenarios, alquler de baños moviles, entre otros. Se maneja como una bolsa de dinero para ir descontando de acuerdo a los requerimientos previa la aprobacion de la cotizacion presentada por el proveedor.</t>
  </si>
  <si>
    <t>ALMUERZO</t>
  </si>
  <si>
    <t>Almuerzo (sopa, principio, arroz, ensalada, proteina, líquido, postre)</t>
  </si>
  <si>
    <t>Bolsas con Agua de  300 ml</t>
  </si>
  <si>
    <t>Apoyar divulgación de programas lúdicos con niñas y niños</t>
  </si>
  <si>
    <t>Impresión de backing con la imagen institucional del programa Cali se Divierte y Juega medidas 2x2</t>
  </si>
  <si>
    <t>Impresión de PENDONES, PASACALLES - servicio de instalacion y retiro - por evento.</t>
  </si>
  <si>
    <t>Impresión de material para la socializacion y convocatoria del programa - documentos como afiche publicitario en propalcote de 120 g/cm2 dimensión 48 X36 cm, volantes, etc. Se maneja como una bolsa de dinero para ir descontando de acuerdo a los requerimientos previa la aprobacion de la cotizacion presentada por el proveedor</t>
  </si>
  <si>
    <t>Apoyar divulgación de programas lúdicos con adolescentes y jóvenes</t>
  </si>
  <si>
    <t xml:space="preserve">Impresión en alta resolución, banner. Con cordón y tubo para colgar  Alto 1,60 mts  x Ancho 0,90 </t>
  </si>
  <si>
    <t>Socialización de temas realacionados con la seguridad en el trabajo: camillas, botiquín móvil para la promoción del autocuidado en los puntos de atención.Se maneja como una bolsa de dinero para ir descontando de acuerdo a los requerimientos previa la aprobacion de la cotizacion presentada por el proveedor.</t>
  </si>
  <si>
    <t>Apoyar desplazamiento de programas lúdicos con niñas y niños</t>
  </si>
  <si>
    <t xml:space="preserve">SERVICIO DE TRANSPORTE PARA DESPLAZAMIENTO A EVENTOS EDUCATIVOS  Y ACTIVIDADES   </t>
  </si>
  <si>
    <t>Servicio de transporte tipo bus con capacidad para 40 personas para eventos lúdicos</t>
  </si>
  <si>
    <t>Apoyar desplazamiento de programas lúdicos con adolescentes y jóvenes</t>
  </si>
  <si>
    <t>SERVICIO DE TRANSPORTE PARA DESPLAZAMIENTO A EVENTOS EDUCATIVOS  Y ACTIVIDADES</t>
  </si>
  <si>
    <t>Servicio de transporte tipo bus con capacidad para 40 personas para eventos</t>
  </si>
  <si>
    <t xml:space="preserve">TOTAL CALI SE DIVERTE Y JUEGA </t>
  </si>
  <si>
    <t>GRUPO 2 - ÁREA DE RECREACIÓN</t>
  </si>
  <si>
    <t>DESCRIPCION</t>
  </si>
  <si>
    <t>CANAS Y GANAS - BP 26000825 - 5044498</t>
  </si>
  <si>
    <t>FACILITADOR DE PROCESO</t>
  </si>
  <si>
    <t>Bachiller, Tecnico, Tecnologo y/o Profesional Universitario con experiencia en actividades afines a la actividad fisica, deportiva y/o recreativa con el adulto mayor</t>
  </si>
  <si>
    <t>APOYO PSICOSOCIAL</t>
  </si>
  <si>
    <t>Tecnico Profesional, Tecnologo y/o Profesional Universitario con experiencia en actividades afines a la actividad fisica, deportiva y/o recreativa con el adulto mayor</t>
  </si>
  <si>
    <t>CANAS Y GANAS - BP 26000825</t>
  </si>
  <si>
    <t xml:space="preserve">APOYO LOGISTICA </t>
  </si>
  <si>
    <t>Apoyar con logística la implementación de la política pública del adulto mayor</t>
  </si>
  <si>
    <t>MESA</t>
  </si>
  <si>
    <t>Alquiler de Mesa tipo tablón con cubierta de formica en buen estado para usar con mantel y sobremantel. Su estructura es metálica plegable tubular de 1" de diametro y moldura de caucho. Dimensiones: 180 x 75 x 75 cms o 150  x 75 x 75 cms</t>
  </si>
  <si>
    <t>Impresión de  fichas de  inscripción beneficiarios a doble cara. Se maneja como una bolsa de dinero para ir descontando de acuerdo a los requerimientos previa la aprobacion de la cotizacion presentada por el proveedor</t>
  </si>
  <si>
    <t xml:space="preserve">Global </t>
  </si>
  <si>
    <t>SERVICIO DE SALUD</t>
  </si>
  <si>
    <t>SERVICIO de SALUD por cuatro (4) horas: punto de atencion con dos (2) paramedicos y una (1)ambulancia</t>
  </si>
  <si>
    <t>SHOW ARTISTICO</t>
  </si>
  <si>
    <t>Show teatro - presentacion artistica</t>
  </si>
  <si>
    <t>SILLAS</t>
  </si>
  <si>
    <t>Alquiler de Silla RIMAX de plástico, blanca y sin brazos.</t>
  </si>
  <si>
    <t>PREMIACIÓN</t>
  </si>
  <si>
    <t>Medalla juegos deportivos y recreativos adulto mayor - canas y ganas</t>
  </si>
  <si>
    <t>MATERIAL DE ASEO</t>
  </si>
  <si>
    <t>Bolsas negras 40Kg / 200 litros, de alta calidad. Color: Negro - Paquete por 200 Unidades</t>
  </si>
  <si>
    <t xml:space="preserve">Papel higienico X 12 unidades </t>
  </si>
  <si>
    <t>Apoyar desplazamiento de implementación de la política pública del adulto mayor</t>
  </si>
  <si>
    <t>SERVICIO DE TRANSPORTE PARA  DESPLAZAMIENTO DE LOS BENEFICIARIOS</t>
  </si>
  <si>
    <t>Servicio de Alquiler de bus con capacidad para 40 pasajeros para recorrido ida y regreso de personal para zona urbana y urbana</t>
  </si>
  <si>
    <t>SERVICIO DE TRANSPORTE PARA DESPLANZAMIENTO DEL SERVICIO Y CONTROL DE LAS ACTIVIDADES</t>
  </si>
  <si>
    <t>Servicio de valera de taxi, para el desplazamiento de personal en diferentes zonas de la cuidad en diferntes horas del día, para relizar el control y seguimineto a la implementación de la plitica pública de adulto mayor. Se maneja como una bolsa de dinero para ir descontando de acuerdo a los requerimientos previa la aprobacion de la cotizacion presentada por el proveedor</t>
  </si>
  <si>
    <t>CANAS Y GANAS - BP 5044498</t>
  </si>
  <si>
    <t>Apoyar con logistica la promoción de eventos deportivos y recreativos con la participación de adultos mayores</t>
  </si>
  <si>
    <t>Guias metodologicas: Impresión de 1.000 guias en papel offset blanco de 80 gramos full color, Imprimir libro cubierta: Papel estucado mate 300 gramos. Media carta americano (A5), o carta americano (A4). sistema PUR de encuadernación. Incluye corrector de estilo. Se maneja como una bolsa de dinero para ir descontando de acuerdo a los requerimientos previa la aprobacion de la cotizacion presentada por el proveedor</t>
  </si>
  <si>
    <t>impresión de fichas inscripción beneficiarios a doble cara. Se maneja como una bolsa de dinero para ir descontando de acuerdo a los requerimientos previa la aprobacion de la cotizacion presentada por el proveedor</t>
  </si>
  <si>
    <t>Almuerzos (proteina + porción arroz +  ensalada fria + principio + bebida en caja por 200 ml)</t>
  </si>
  <si>
    <t xml:space="preserve">Unidad </t>
  </si>
  <si>
    <t>Kits deportivos - recreativos - premiación</t>
  </si>
  <si>
    <t>Apoyar desplazamiento de promoción de eventos deportivos y recreativos con la participación de adultos mayores</t>
  </si>
  <si>
    <t>Servicio de Alquiler de bus con capacidad para 30 pasajeros para recorrido ida y regreso de personal para zona urbana y urbana</t>
  </si>
  <si>
    <t>TOTAL CANAS Y GANAS</t>
  </si>
  <si>
    <t>VIVE EL PARQUE - BP 05044500 - 05044501 - 05044502 - 26000489</t>
  </si>
  <si>
    <t>RECREADOR</t>
  </si>
  <si>
    <t>Bachiller o Técnico o tecnólogo o profesional en Recreación y/o carreras a fines con experiencia, conocimiento y prácticas de acciones de intervención con diferentes segmentos poblacionales con enfoque  lúdico, deportivo, recreativo.</t>
  </si>
  <si>
    <t>VIVE EL PARQUE - BP 05044500</t>
  </si>
  <si>
    <t xml:space="preserve">APOYO LOGISTICO </t>
  </si>
  <si>
    <t>Apoyar con logistica la promoción de programas lúdicos y recreativos</t>
  </si>
  <si>
    <t>Fotocopia del formato institucional de FICHA DE INSCRIPCION TAMAÑO oficio IMPRESA POR AMBAS CARAS</t>
  </si>
  <si>
    <t xml:space="preserve">SUMINISTROS Y MATERIALES RECREATIVOS PARA EL DESARROLLO LOGISTICOS  DE ACTIVIDADES Y EVENTOS LUDICOS Y RECREATIVOS </t>
  </si>
  <si>
    <t>Suministros para el desarrollo logistico de actividades. CARPETA AMARILLA tamaño oficio PARA LEGAJAR paquete X 100 hojas, DVD RW - REGRABABLES ALTA DENSIDAD Verbatin, Sony, TDK o similar, GANCHOS COSEDORA STANDARD CAJA X 5000, GANCHOS PLASTICOS PARA LEGAJADOR CAJA X 20,GANCHOS PLASTICOS PARA LEGAJADOR CAJA X 20,LAPICEROS RETRACTILES - CAJA X 20 - tinta negra, PAPEL CARTA Resma de Papel Bond CARTA : Resma de papel fotocopia carta CopyPac de 75 g, 500 hojas, PAPEL OFICIO Resma de Papel Bond OFICIO : Resma de papel fotocopia oficio CopyPac de 75 g, 500 hojas, RESALTADORES GRUESO CAJA X 10 colores variados -  con gran suministro de tinta. Punta biselada y versátil, cuerpo redondo. Secado rápido y no tóxico. Tamaño: 14 cm, RESALTADORES GRUESO CAJA X 10 colores variados -  con gran suministro de tinta. Punta biselada y versátil, cuerpo redondo. Secado rápido y no tóxico. Tamaño: 14 cm, SEPARADORES DE CARTULINA - PAQ X 8, TABLAS ACRILICAS CON GANCHO TAMAÑO OFICIO, Cartucho para impresora HP LaseJet Pro MFP M227fdw, Entre otros materiales de uso recreativo.  Se maneja como una bolsa de dinero para ir descontando de acuerdo a los requerimientos previa la aprobacion de la cotizacion presentada por el proveedor</t>
  </si>
  <si>
    <t>Alquiler Tarima 4x4 a 1,50m de altura on faldon negro y escalera con pasamanos a cada lado (armada en el sitio del evento)</t>
  </si>
  <si>
    <t>Alquiler Equipo de sonido para 500 personas, con operador 2 mocrofonos inhalambricos y computador, con extension electrica de 80 metros</t>
  </si>
  <si>
    <t xml:space="preserve">Servicio </t>
  </si>
  <si>
    <t>Servicio de salud: ambulancia y 2 paramedicos durante 4 horas de evento</t>
  </si>
  <si>
    <t xml:space="preserve">MESA </t>
  </si>
  <si>
    <t>Alquiler Mesa tablon vestida con faldon blanco y sobremantel de colores institucionales: azul, verde o rojo</t>
  </si>
  <si>
    <t>SILLA</t>
  </si>
  <si>
    <t>Alquiler silla rimax sin brazo</t>
  </si>
  <si>
    <t xml:space="preserve">Alquiler de Carpa desarmable de medidas 4X4 Mts,  con estructura en metal, y lona superior ajustable, en color blanco sin logos ni ningun impreso. Se usaran en un punto de la ciudad incluyendo corregimientos. </t>
  </si>
  <si>
    <t>Alquiler Modulo de carpa Gigante 12x6 con estructura metalica y carpa blanca sin ningun logo (armada en sitio del evento)</t>
  </si>
  <si>
    <t>SERVICIO DE BAÑOS</t>
  </si>
  <si>
    <t>Alquiler por dia de bateria de Baño movil</t>
  </si>
  <si>
    <t>SERVICIO DE ANIMACIÓN</t>
  </si>
  <si>
    <t>Servicio de Animador - Recreador por 4 horas de evento</t>
  </si>
  <si>
    <t>BRINCA BRINCA</t>
  </si>
  <si>
    <t>Alquiler brinca - brinca con cerramiento de seguridad y operador, con extension electrica de 80 metros</t>
  </si>
  <si>
    <t>INFLABLE</t>
  </si>
  <si>
    <t>Alquiler Inflable Grande con operador y extension electrica de 80 metros</t>
  </si>
  <si>
    <t>ALQUILER DE JUEGOS</t>
  </si>
  <si>
    <t>Alquiler de estacion de juegos: de mesa. Pre-deportivos. Presicion, obstaculos con materia, delimitacion de zona y recreador a cargo. Se maneja como una bolsa de dinero para ir descontando de acuerdo a los requerimientos previa la aprobacion de la cotizacion presentada por el proveedor</t>
  </si>
  <si>
    <t>Golbal</t>
  </si>
  <si>
    <t xml:space="preserve">HIDRATACIÓN </t>
  </si>
  <si>
    <t>Suministro bolsa con agua de 300 ml (en sitio del evento)</t>
  </si>
  <si>
    <t>Servicio de Limpieza: 2 personas con material: escoba, recoedor, bolsas para aseo del sitio del evento (antes, durante y dejarlo limpio)</t>
  </si>
  <si>
    <t>Apoyar desplazamiento de la promoción de programas lúdicos y recreativos</t>
  </si>
  <si>
    <t xml:space="preserve">SERVICIO DE TRANSPORTE PARA APOYAR EL DESPLAZAMIENTO DE LOS BENEFICIARIOS A LOS EVENTOS DE PORMOCIÓN  DE PORGRAMAS LUDICOS Y RECREATIVOS </t>
  </si>
  <si>
    <t>Servicio de Alquiler de bus con capacidad para 40 pasajeros para recorrido ida y regreso de personal para zona urbana y correimiento</t>
  </si>
  <si>
    <t>VIVE EL PARQUE - BP 05044501</t>
  </si>
  <si>
    <t>Apoyar con logistica la promoción de eventos recreativos en parques de comunas y corregimientos</t>
  </si>
  <si>
    <t>Apoyar desplazamiento de promoción de eventos recreativos en parques de comunas y corregimientos</t>
  </si>
  <si>
    <t xml:space="preserve">SERVICIO DE TRANSPORTE PARA  DESPLAZAMIENTO DE LOS BENEFICIARIOS A LOS EVENTOS DE PORMOCIÓN  DE PORGRAMAS LUDICOS Y RECREATIVOS </t>
  </si>
  <si>
    <t xml:space="preserve">SERVICIO DE TRANSPORTE PARA EL DESPLAZAMIENTO DE LOGISTICA Y PREPARACION DE LAS ACTIVIDADES </t>
  </si>
  <si>
    <t>Servicio de Alquiler de camioneta con platon para recorrido ida y regreso de material y  personal para zona urbana y corregimiento</t>
  </si>
  <si>
    <t>VIVE EL PARQUE - BP 05044502</t>
  </si>
  <si>
    <t>Apoyar con logistica la promoción de eventos tradicionales y populares</t>
  </si>
  <si>
    <t>Apoyar desplazamiento de promoción de eventos tradicionales y populares</t>
  </si>
  <si>
    <t>VIVE EL PARQUE - BP 26000489</t>
  </si>
  <si>
    <t xml:space="preserve">TOTAL VIVE EL PARQUE </t>
  </si>
  <si>
    <t>RECURSO HUMANO BP 5044503 -  5044504 - 5044505 -  5044506 -  5044507 -  5044508</t>
  </si>
  <si>
    <t>MONITOR</t>
  </si>
  <si>
    <t>Tecnico, tecnologoen carreras de recreacion, deporte o pedagogia. Con experiencia en trabajo con poblacion vulnerable, comunidad de inclusion, trabajo en territoriios TIOS.</t>
  </si>
  <si>
    <t>PSICOSOCIAL</t>
  </si>
  <si>
    <t>Profesional en psicologia, trabajo social o afines. Con experiencia en trabajo con poblacion vulnerable y comunidad. Planeacion, formulación y estrategias para el desarrollo de habilidades para la vida.</t>
  </si>
  <si>
    <t>APOYO OPERATIVO</t>
  </si>
  <si>
    <t>Tecnico, tecnologo en carreras administrativas, manejo de herramientas ofimaticas, kardesx, inventarios y bodegaje - paquete office. Disponibilidad de tiempo</t>
  </si>
  <si>
    <t>LUDOTECARIO</t>
  </si>
  <si>
    <t>Profesional pedagogica o carreras afines. Experiencia  con poblacion vulnerable y ciclo vital familiar - trabajo en comunidad.</t>
  </si>
  <si>
    <t>CALI ACOGE - BP 05044503</t>
  </si>
  <si>
    <t>Apoyar con logistica el fomento de eventos deportivos con personas víctimas del conflicto</t>
  </si>
  <si>
    <t>FICHAS INSCRIPCION TAMAÑO CARTA IMPRESA POR AMBAS CARAS. Se maneja como una bolsa de dinero para ir descontando de acuerdo a los requerimientos previa la aprobacion de la cotizacion presentada por el proveedor</t>
  </si>
  <si>
    <t>Suministros para el desarrollo logistico de actividades. CARPETA AMARILLA tamaño oficio PARA LEGAJAR paquete X 100 hojas, DVD RW - REGRABABLES ALTA DENSIDAD Verbatin, Sony, TDK o similar, GANCHOS COSEDORA STANDARD CAJA X 5000, GANCHOS PLASTICOS PARA LEGAJADOR CAJA X 20,GANCHOS PLASTICOS PARA LEGAJADOR CAJA X 20,LAPICEROS RETRACTILES - CAJA X 20 - tinta negra, PAPEL CARTA Resma de Papel Bond CARTA : Resma de papel fotocopia carta CopyPac de 75 g, 500 hojas, PAPEL OFICIO Resma de Papel Bond OFICIO : Resma de papel fotocopia oficio CopyPac de 75 g, 500 hojas, RESALTADORES GRUESO CAJA X 10 colores variados -  con gran suministro de tinta. Punta biselada y versátil, cuerpo redondo. Secado rápido y no tóxico. Tamaño: 14 cm, RESALTADORES GRUESO CAJA X 10 colores variados -  con gran suministro de tinta. Punta biselada y versátil, cuerpo redondo. Secado rápido y no tóxico. Tamaño: 14 cm, SEPARADORES DE CARTULINA - PAQ X 8, TABLAS ACRILICAS CON GANCHO TAMAÑO OFICIO, Cartucho para impresora HP LaseJet Pro, Sinda card- datos, Entre otros materiales de uso recreativo.  Se maneja como una bolsa de dinero para ir descontando de acuerdo a los requerimientos previa la aprobacion de la cotizacion presentada por el proveedor</t>
  </si>
  <si>
    <t xml:space="preserve">Ambulancia medicalisada </t>
  </si>
  <si>
    <t xml:space="preserve">Carpa de Paramedicos para eventos durante 4 horas </t>
  </si>
  <si>
    <t xml:space="preserve">Subtotal </t>
  </si>
  <si>
    <t>Apoyar con logistica la promoción de eventos deportivos con personas víctimas del conflicto</t>
  </si>
  <si>
    <t>Impresión de material publictario del programa tal como pendones, afiches, volantes, boletines, etc.Se maneja como una bolsa de dinero para ir descontando de acuerdo a los requerimientos previa la aprobacion de la cotizacion presentada por el proveedor</t>
  </si>
  <si>
    <t>Refrigerio compuesto de solido mas bebida para los procesos de permanencia</t>
  </si>
  <si>
    <t>Bolsa con agua de 300 cc</t>
  </si>
  <si>
    <t>SERVICIO DE JUZGAMIENTO</t>
  </si>
  <si>
    <t>Juzgamiento profesional en diferentes disiplinas en proceso clasificatorio - semifinal y final</t>
  </si>
  <si>
    <t>SERVICIO DE BAÑO</t>
  </si>
  <si>
    <t>Alquiler por dias de cabina  cuyo interior contiene un tanque de desechos (sanitario con tapa y aro) con sistema de recirculación de químico biodegradable que al accionar la bomba de pie limpia la tasa. En material polietileno de Alta Densidad con aro y tapa, orinal, bomba flushing de pie,papelera y porta papel . Con área interna de 1,05 x 1,05.mts.</t>
  </si>
  <si>
    <t xml:space="preserve">SALIDAS PEDAGOGICAS </t>
  </si>
  <si>
    <t>Salida pedagogica compuesto por ingreso, transporte, refrigerio y almuerzo. Se maneja como una bolsa de dinero para ir descontando de acuerdo a los requerimientos previa la aprobacion de la cotizacion presentada por el proveedor</t>
  </si>
  <si>
    <t>UNIFORME</t>
  </si>
  <si>
    <t xml:space="preserve">UNIFORME EQUIPO para jovenes y adultos DIFERENTES TONOS Y TALLAS (acordadas proveedor) COMPUESTO POR CAMISETA, PANTALONETA </t>
  </si>
  <si>
    <t>CAMISETA</t>
  </si>
  <si>
    <t>CAMISETAS 100% ALGODÓN (Color BLACON CON LOGOTIPO ESTAMPADO DE SECRETARÍA Y DEL PROGRAMA PARTICIPANTES JOVES JUGOS. 40 XS MUEJR.  40 S MUJER. 40 M MUJER. 20 L MUJER. 50 S HOMBRE. 60 M HOMBRE. 50 L HOMBRE)</t>
  </si>
  <si>
    <t xml:space="preserve">Alquiler de equipo de sonido con operador para evento - hasta 1,000 personas - 2 amplificadores 4 cabinas de sonido. -  2 micrófonos inalambrico y  Mixer - consola 8 canales - PC portátil consola virtual audio (digital) </t>
  </si>
  <si>
    <t xml:space="preserve">PREMIACIÓN </t>
  </si>
  <si>
    <t>Medallas, trofeso, bonos, sovenir, material para el moento de la premiacion como venturi. Se maneja como una bolsa de dinero para ir descontando de acuerdo a los requerimientos previa la aprobacion de la cotizacion presentada por el proveedor</t>
  </si>
  <si>
    <t>Apoyar desplazamiento de la promoción de eventos deportivos con personas víctimas del conflicto</t>
  </si>
  <si>
    <t xml:space="preserve">SERVICIO DE TRANSPORTE PARA  DESPLAZAMIENTO DE LOS BENEFICIARIOS A LOS EVENTOS </t>
  </si>
  <si>
    <t>Servicio de valera de taxi, para el desplazamiento de personal en diferentes zonas de la cuidad en diferntes horas del día. Se maneja como una bolsa de dinero para ir descontando de acuerdo a los requerimientos previa la aprobacion de la cotizacion presentada por el proveedor</t>
  </si>
  <si>
    <t>CALI ACOGE - BP 05044504</t>
  </si>
  <si>
    <t>Apoyar con logistica la promoción de programas deportivos con personas victimas del conflicto</t>
  </si>
  <si>
    <t>Suministros para el desarrollo logistico de actividades. CARPETA AMARILLA tamaño oficio PARA LEGAJAR paquete X 100 hojas, DVD RW - REGRABABLES ALTA DENSIDAD Verbatin, Sony, TDK o similar, GANCHOS COSEDORA STANDARD CAJA X 5000, GANCHOS PLASTICOS PARA LEGAJADOR CAJA X 20,GANCHOS PLASTICOS PARA LEGAJADOR CAJA X 20,LAPICEROS RETRACTILES - CAJA X 20 - tinta negra, PAPEL CARTA Resma de Papel Bond CARTA : Resma de papel fotocopia carta CopyPac de 75 g, 500 hojas, PAPEL OFICIO Resma de Papel Bond OFICIO : Resma de papel fotocopia oficio CopyPac de 75 g, 500 hojas, RESALTADORES GRUESO CAJA X 10 colores variados -  con gran suministro de tinta. Punta biselada y versátil, cuerpo redondo. Secado rápido y no tóxico. Tamaño: 14 cm, RESALTADORES GRUESO CAJA X 10 colores variados -  con gran suministro de tinta. Punta biselada y versátil, cuerpo redondo. Secado rápido y no tóxico. Tamaño: 14 cm, SEPARADORES DE CARTULINA - PAQ X 8, TABLAS ACRILICAS CON GANCHO TAMAÑO OFICIO, Cartucho para impresora HP LaseJet Pro, Entre otros materiales de uso recreativo.  Se maneja como una bolsa de dinero para ir descontando de acuerdo a los requerimientos previa la aprobacion de la cotizacion presentada por el proveedor</t>
  </si>
  <si>
    <t>Tarima 4x4 a 1,50m de altura</t>
  </si>
  <si>
    <t xml:space="preserve">Material de rifas, sortes, cerpentinas, espectaculos, ventury para premiaciones </t>
  </si>
  <si>
    <t>SERVICIO AUDIOVISUAL</t>
  </si>
  <si>
    <t>Servicio de filmación, edición, tomas fotogramficas y materiales visules para los eventos y actividades del porgrama.Se maneja como una bolsa de dinero para ir descontando de acuerdo a los requerimientos previa la aprobacion de la cotizacion presentada por el proveedor</t>
  </si>
  <si>
    <t>Apoyar desplazamiento de promoción de programas deportivos con personas victimas del conflicto</t>
  </si>
  <si>
    <t>CALI ACOGE - BP 05044505</t>
  </si>
  <si>
    <t>Apoyar logistica de promoción de eventos de deporte y recreación con población afrodescendiente</t>
  </si>
  <si>
    <t>AFROJUGANDO</t>
  </si>
  <si>
    <t>Evento que se realizado con la poblacion afro, que requier desplazamiento, tarima, materiales, sonido, carpa, servicio de salud y servico sanitario. Se maneja como una bolsa de dinero para ir descontando de acuerdo a los requerimientos previa la aprobacion de la cotizacion presentada por el proveedor</t>
  </si>
  <si>
    <t xml:space="preserve">Evento </t>
  </si>
  <si>
    <t>SERVICIO DE SALVAVIDAS</t>
  </si>
  <si>
    <t>Salvavidas, personal especializado para ejercer la actividad de salvamieneto acuatico en la unidad recreativa que se la asigne.</t>
  </si>
  <si>
    <t>MATERIAL RECREATIVO</t>
  </si>
  <si>
    <t xml:space="preserve">Pañuelo blanco marquillado, Materia para uso de las actividades </t>
  </si>
  <si>
    <t>Servicio de filmación, edición, tomas fotogramficas y materiales visules para los eventos y actividades del porgrama. Se maneja como una bolsa de dinero para ir descontando de acuerdo a los requerimientos previa la aprobacion de la cotizacion presentada por el proveedor</t>
  </si>
  <si>
    <t>Apoyar desplazamiento de promoción de eventos deportivos y recreativos con población afrodescendiente</t>
  </si>
  <si>
    <t xml:space="preserve">SERVICIO DE TRANSPORTE PARA EL DESPLAZAMIENTO DE LOGISTICA, PREPARACIÓN, SEGIMIENTO Y CONTROL DE LAS ACTIVIDADES </t>
  </si>
  <si>
    <t>CALI ACOGE - BP 05044506</t>
  </si>
  <si>
    <t>Apoyar con logistica los programas recreativos con personas LGBTI</t>
  </si>
  <si>
    <t>Apoyar con logistica los programas recreativos con personas recluidas en centros penitenciarios</t>
  </si>
  <si>
    <t>SOUVENIR</t>
  </si>
  <si>
    <t xml:space="preserve">Material pop como, agndas, lapiseros, termos, toallas, etc. con el logo del programa </t>
  </si>
  <si>
    <t>Apoyar con logistica los programas recreativos con personas situación de alta vulnerabilidad</t>
  </si>
  <si>
    <t>Apoyar desplazamiento de programas recreativos con personas situación de alta vulnerabilidad</t>
  </si>
  <si>
    <t>CALI ACOGE - BP 05044507</t>
  </si>
  <si>
    <t>Apoyar con logistica la promoción de eventos de juegos recreativos autóctonos y tradicionales</t>
  </si>
  <si>
    <t>POR TUS RAICES</t>
  </si>
  <si>
    <t>Evento que requier desplazamiento, tarima, materiales, sonido, carpa, servicio de salud y servico sanitario. Se maneja como una bolsa de dinero para ir descontando de acuerdo a los requerimientos previa la aprobacion de la cotizacion presentada por el proveedor</t>
  </si>
  <si>
    <t>Apoyar desplazamiento de la promoción de eventos de juegos recreativos autóctonos y tradicionales</t>
  </si>
  <si>
    <t>CALI ACOGE - BP 05044508</t>
  </si>
  <si>
    <t>Apoyar con logistica la promoción de eventos deportivos y recreativos con personas dedicadas a la labor del reciclaje y sus familias</t>
  </si>
  <si>
    <t>Apoyar desplazamiento de promoción de eventos deportivos con con personas dedicadas a la labor del reciclaje y sus familias</t>
  </si>
  <si>
    <t xml:space="preserve">TOTAL CALI ACOGE </t>
  </si>
  <si>
    <t>PROVEEDOR:</t>
  </si>
  <si>
    <t>VALOR TOTAL OFERTA GRUPO 2 - ÁREA DE RECREACIÓN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</si>
</sst>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2" formatCode="_-&quot;$&quot;\ * #,##0_-;\-&quot;$&quot;\ * #,##0_-;_-&quot;$&quot;\ * &quot;-&quot;_-;_-@_-"/>
    <numFmt numFmtId="41" formatCode="_-* #,##0_-;\-* #,##0_-;_-* &quot;-&quot;_-;_-@_-"/>
    <numFmt numFmtId="164" formatCode="_-&quot;$&quot;* #,##0_-;\-&quot;$&quot;* #,##0_-;_-&quot;$&quot;* &quot;-&quot;_-;_-@_-"/>
    <numFmt numFmtId="165" formatCode="_-&quot;$&quot;* #,##0.00_-;\-&quot;$&quot;* #,##0.00_-;_-&quot;$&quot;* &quot;-&quot;??_-;_-@_-"/>
    <numFmt numFmtId="166" formatCode="&quot;$ &quot;#,##0"/>
    <numFmt numFmtId="167" formatCode="_(&quot;$&quot;\ * #,##0.00_);_(&quot;$&quot;\ * \(#,##0.00\);_(&quot;$&quot;\ * &quot;-&quot;??_);_(@_)"/>
    <numFmt numFmtId="168" formatCode="&quot;$ &quot;#,##0;[Red]&quot;$ &quot;#,##0"/>
    <numFmt numFmtId="169" formatCode="_-\$* #,##0_-;&quot;-$&quot;* #,##0_-;_-\$* \-??_-;_-@_-"/>
    <numFmt numFmtId="170" formatCode="&quot;$&quot;\ #,##0"/>
    <numFmt numFmtId="171" formatCode="&quot;$&quot;\ #,##0;[Red]&quot;$&quot;\ #,##0"/>
    <numFmt numFmtId="172" formatCode="_-&quot;$ &quot;* #,##0_-;&quot;-$ &quot;* #,##0_-;_-&quot;$ &quot;* \-_-;_-@_-"/>
    <numFmt numFmtId="173" formatCode="#,##0;[Red]#,##0"/>
    <numFmt numFmtId="174" formatCode="_(&quot;$&quot;\ * #,##0_);_(&quot;$&quot;\ * \(#,##0\);_(&quot;$&quot;\ * &quot;-&quot;_);_(@_)"/>
    <numFmt numFmtId="175" formatCode="_(&quot;$&quot;\ * #,##0_);_(&quot;$&quot;\ * \(#,##0\);_(&quot;$&quot;\ * &quot;-&quot;??_);_(@_)"/>
  </numFmts>
  <fonts count="12" x14ac:knownFonts="1">
    <font>
      <sz val="12"/>
      <color theme="1"/>
      <name val="Calibri"/>
      <family val="2"/>
      <scheme val="minor"/>
    </font>
    <font>
      <sz val="12"/>
      <color theme="1"/>
      <name val="Calibri"/>
      <family val="2"/>
      <scheme val="minor"/>
    </font>
    <font>
      <i/>
      <sz val="12"/>
      <color rgb="FF7F7F7F"/>
      <name val="Calibri"/>
      <family val="2"/>
      <scheme val="minor"/>
    </font>
    <font>
      <sz val="11"/>
      <color theme="1"/>
      <name val="Calibri"/>
      <family val="2"/>
      <scheme val="minor"/>
    </font>
    <font>
      <sz val="10"/>
      <name val="Arial"/>
      <family val="2"/>
    </font>
    <font>
      <sz val="9"/>
      <color indexed="8"/>
      <name val="Arial"/>
      <family val="2"/>
    </font>
    <font>
      <b/>
      <sz val="9"/>
      <color theme="1"/>
      <name val="Arial"/>
      <family val="2"/>
    </font>
    <font>
      <sz val="9"/>
      <color theme="1"/>
      <name val="Arial"/>
      <family val="2"/>
    </font>
    <font>
      <sz val="9"/>
      <color rgb="FF000000"/>
      <name val="Arial"/>
      <family val="2"/>
    </font>
    <font>
      <sz val="9"/>
      <name val="Arial"/>
      <family val="2"/>
    </font>
    <font>
      <b/>
      <sz val="9"/>
      <color theme="0"/>
      <name val="Arial"/>
      <family val="2"/>
    </font>
    <font>
      <b/>
      <sz val="11"/>
      <color theme="1"/>
      <name val="Arial"/>
      <family val="2"/>
    </font>
  </fonts>
  <fills count="1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theme="0"/>
        <bgColor rgb="FFFFFFFF"/>
      </patternFill>
    </fill>
    <fill>
      <patternFill patternType="solid">
        <fgColor theme="8" tint="0.7999816888943144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rgb="FFFFFFFF"/>
        <bgColor rgb="FFF2F2F2"/>
      </patternFill>
    </fill>
    <fill>
      <patternFill patternType="solid">
        <fgColor theme="4" tint="0.79998168889431442"/>
        <bgColor indexed="64"/>
      </patternFill>
    </fill>
    <fill>
      <patternFill patternType="solid">
        <fgColor theme="8" tint="0.59999389629810485"/>
        <bgColor indexed="64"/>
      </patternFill>
    </fill>
    <fill>
      <patternFill patternType="solid">
        <fgColor theme="2" tint="-0.49998474074526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0" fontId="2" fillId="0" borderId="0" applyNumberFormat="0" applyFill="0" applyBorder="0" applyAlignment="0" applyProtection="0"/>
    <xf numFmtId="0" fontId="4" fillId="0" borderId="0"/>
    <xf numFmtId="167" fontId="3" fillId="0" borderId="0" applyFont="0" applyFill="0" applyBorder="0" applyAlignment="0" applyProtection="0"/>
  </cellStyleXfs>
  <cellXfs count="152">
    <xf numFmtId="0" fontId="0" fillId="0" borderId="0" xfId="0"/>
    <xf numFmtId="49" fontId="5" fillId="4" borderId="1" xfId="0" applyNumberFormat="1" applyFont="1" applyFill="1" applyBorder="1" applyAlignment="1">
      <alignment horizontal="left" vertical="center" wrapText="1"/>
    </xf>
    <xf numFmtId="0" fontId="7" fillId="0" borderId="0" xfId="0" applyFont="1"/>
    <xf numFmtId="49" fontId="6" fillId="2" borderId="1" xfId="0" applyNumberFormat="1" applyFont="1" applyFill="1" applyBorder="1" applyAlignment="1">
      <alignment horizontal="center" vertical="center" wrapText="1"/>
    </xf>
    <xf numFmtId="164" fontId="6" fillId="2" borderId="1" xfId="2" applyFont="1" applyFill="1" applyBorder="1" applyAlignment="1">
      <alignment horizontal="center" vertical="center"/>
    </xf>
    <xf numFmtId="164" fontId="7" fillId="3" borderId="1" xfId="2" applyFont="1" applyFill="1" applyBorder="1" applyAlignment="1">
      <alignment horizontal="center" vertical="center"/>
    </xf>
    <xf numFmtId="0" fontId="7" fillId="0" borderId="1" xfId="0" applyFont="1" applyFill="1" applyBorder="1" applyAlignment="1">
      <alignment horizontal="center" vertical="center" wrapText="1"/>
    </xf>
    <xf numFmtId="166" fontId="8" fillId="0" borderId="1" xfId="0" applyNumberFormat="1" applyFont="1" applyFill="1" applyBorder="1" applyAlignment="1">
      <alignment horizontal="center" vertical="center"/>
    </xf>
    <xf numFmtId="164" fontId="7" fillId="0" borderId="1" xfId="2" applyFont="1" applyFill="1" applyBorder="1" applyAlignment="1">
      <alignment horizontal="center" vertical="center"/>
    </xf>
    <xf numFmtId="0" fontId="7" fillId="0" borderId="1" xfId="0" applyFont="1" applyFill="1" applyBorder="1" applyAlignment="1">
      <alignment vertical="center" wrapText="1"/>
    </xf>
    <xf numFmtId="0" fontId="8" fillId="0" borderId="1" xfId="0" applyFont="1" applyFill="1" applyBorder="1" applyAlignment="1">
      <alignment horizontal="center" vertical="center"/>
    </xf>
    <xf numFmtId="0" fontId="7" fillId="0" borderId="1" xfId="0" applyFont="1" applyFill="1" applyBorder="1" applyAlignment="1">
      <alignment vertical="center"/>
    </xf>
    <xf numFmtId="166" fontId="9" fillId="0" borderId="1" xfId="0" applyNumberFormat="1" applyFont="1" applyFill="1" applyBorder="1" applyAlignment="1" applyProtection="1">
      <alignment horizontal="right" vertical="center" wrapText="1"/>
    </xf>
    <xf numFmtId="166" fontId="7" fillId="0" borderId="1" xfId="0" applyNumberFormat="1" applyFont="1" applyFill="1" applyBorder="1" applyAlignment="1">
      <alignment vertical="center"/>
    </xf>
    <xf numFmtId="0" fontId="8" fillId="0" borderId="1" xfId="0" applyFont="1" applyFill="1" applyBorder="1" applyAlignment="1">
      <alignment vertical="center" wrapText="1"/>
    </xf>
    <xf numFmtId="0"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1" fontId="8" fillId="0" borderId="1" xfId="1" applyNumberFormat="1" applyFont="1" applyFill="1" applyBorder="1" applyAlignment="1" applyProtection="1">
      <alignment horizontal="center" vertical="center"/>
    </xf>
    <xf numFmtId="0" fontId="9" fillId="0" borderId="1" xfId="0" applyFont="1" applyBorder="1" applyAlignment="1">
      <alignment horizontal="justify" vertical="center" wrapText="1"/>
    </xf>
    <xf numFmtId="0" fontId="9" fillId="0" borderId="1" xfId="0" applyFont="1" applyBorder="1" applyAlignment="1">
      <alignment horizontal="center" vertical="center"/>
    </xf>
    <xf numFmtId="0" fontId="7" fillId="0" borderId="1" xfId="0" applyFont="1" applyBorder="1"/>
    <xf numFmtId="168" fontId="9" fillId="0" borderId="1" xfId="0" applyNumberFormat="1" applyFont="1" applyBorder="1" applyAlignment="1">
      <alignment vertical="center"/>
    </xf>
    <xf numFmtId="169" fontId="7" fillId="0" borderId="1" xfId="0" applyNumberFormat="1" applyFont="1" applyFill="1" applyBorder="1" applyAlignment="1">
      <alignment vertical="center"/>
    </xf>
    <xf numFmtId="0" fontId="9" fillId="4" borderId="1" xfId="0" applyFont="1" applyFill="1" applyBorder="1" applyAlignment="1">
      <alignment horizontal="justify" vertical="center" wrapText="1"/>
    </xf>
    <xf numFmtId="0" fontId="8" fillId="0" borderId="1" xfId="0" applyFont="1" applyBorder="1" applyAlignment="1">
      <alignment horizontal="center" vertical="center"/>
    </xf>
    <xf numFmtId="164" fontId="8" fillId="0" borderId="1" xfId="2" applyFont="1" applyBorder="1" applyAlignment="1">
      <alignment vertical="center"/>
    </xf>
    <xf numFmtId="42" fontId="7" fillId="0" borderId="1" xfId="0" applyNumberFormat="1" applyFont="1" applyBorder="1" applyAlignment="1">
      <alignment vertical="center"/>
    </xf>
    <xf numFmtId="0" fontId="9" fillId="4" borderId="1" xfId="0" applyFont="1" applyFill="1" applyBorder="1" applyAlignment="1">
      <alignment horizontal="left" vertical="center" wrapText="1"/>
    </xf>
    <xf numFmtId="1" fontId="9" fillId="0" borderId="1" xfId="0" applyNumberFormat="1" applyFont="1" applyBorder="1" applyAlignment="1" applyProtection="1">
      <alignment horizontal="center" vertical="center" wrapText="1"/>
    </xf>
    <xf numFmtId="166" fontId="9" fillId="0" borderId="1" xfId="0" applyNumberFormat="1" applyFont="1" applyBorder="1" applyAlignment="1" applyProtection="1">
      <alignment horizontal="right" vertical="center" wrapText="1"/>
    </xf>
    <xf numFmtId="0" fontId="9" fillId="4" borderId="1" xfId="0" applyFont="1" applyFill="1" applyBorder="1" applyAlignment="1">
      <alignment vertical="center" wrapText="1"/>
    </xf>
    <xf numFmtId="0" fontId="9" fillId="4" borderId="1" xfId="0" applyFont="1" applyFill="1" applyBorder="1" applyAlignment="1">
      <alignment horizontal="center" vertical="center"/>
    </xf>
    <xf numFmtId="170" fontId="9" fillId="4" borderId="1" xfId="4" applyNumberFormat="1" applyFont="1" applyFill="1" applyBorder="1" applyAlignment="1">
      <alignment horizontal="right" vertical="center" wrapText="1"/>
    </xf>
    <xf numFmtId="170" fontId="7" fillId="0" borderId="1" xfId="0" applyNumberFormat="1" applyFont="1" applyBorder="1" applyAlignment="1">
      <alignment vertical="center"/>
    </xf>
    <xf numFmtId="49" fontId="8" fillId="5" borderId="1" xfId="0" applyNumberFormat="1" applyFont="1" applyFill="1" applyBorder="1" applyAlignment="1">
      <alignment horizontal="justify" vertical="center" wrapText="1"/>
    </xf>
    <xf numFmtId="49" fontId="8" fillId="4" borderId="1" xfId="0" applyNumberFormat="1" applyFont="1" applyFill="1" applyBorder="1" applyAlignment="1">
      <alignment horizontal="justify" vertical="center" wrapText="1"/>
    </xf>
    <xf numFmtId="0" fontId="7" fillId="4" borderId="1" xfId="0" applyFont="1" applyFill="1" applyBorder="1" applyAlignment="1">
      <alignment vertical="center" wrapText="1"/>
    </xf>
    <xf numFmtId="1" fontId="7" fillId="4" borderId="1" xfId="5" applyNumberFormat="1" applyFont="1" applyFill="1" applyBorder="1" applyAlignment="1">
      <alignment horizontal="center" vertical="center"/>
    </xf>
    <xf numFmtId="1" fontId="7" fillId="0" borderId="1" xfId="5" applyNumberFormat="1" applyFont="1" applyBorder="1" applyAlignment="1">
      <alignment horizontal="center" vertical="center"/>
    </xf>
    <xf numFmtId="170" fontId="9" fillId="0" borderId="1" xfId="4" applyNumberFormat="1" applyFont="1" applyBorder="1" applyAlignment="1">
      <alignment horizontal="right" vertical="center" wrapText="1"/>
    </xf>
    <xf numFmtId="170" fontId="7" fillId="6" borderId="1" xfId="0" applyNumberFormat="1" applyFont="1" applyFill="1" applyBorder="1" applyAlignment="1">
      <alignment vertical="center"/>
    </xf>
    <xf numFmtId="0" fontId="7" fillId="0" borderId="1" xfId="0" applyFont="1" applyBorder="1" applyAlignment="1">
      <alignment vertical="center"/>
    </xf>
    <xf numFmtId="0" fontId="9" fillId="0" borderId="1" xfId="0" applyFont="1" applyFill="1" applyBorder="1" applyAlignment="1">
      <alignment horizontal="center" vertical="center" wrapText="1"/>
    </xf>
    <xf numFmtId="0" fontId="8" fillId="4" borderId="1" xfId="0" applyFont="1" applyFill="1" applyBorder="1" applyAlignment="1">
      <alignment vertical="center" wrapText="1"/>
    </xf>
    <xf numFmtId="164" fontId="7" fillId="0" borderId="1" xfId="2" applyFont="1" applyBorder="1" applyAlignment="1">
      <alignment vertical="center"/>
    </xf>
    <xf numFmtId="171" fontId="9" fillId="0" borderId="1" xfId="0" applyNumberFormat="1" applyFont="1" applyBorder="1" applyAlignment="1">
      <alignment vertical="center"/>
    </xf>
    <xf numFmtId="0" fontId="9" fillId="0" borderId="1" xfId="0" applyFont="1" applyFill="1" applyBorder="1" applyAlignment="1">
      <alignment horizontal="justify" vertical="center" wrapText="1"/>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8" fillId="0" borderId="0" xfId="0" applyFont="1" applyAlignment="1">
      <alignment horizontal="center" vertical="center"/>
    </xf>
    <xf numFmtId="42" fontId="10" fillId="7" borderId="1" xfId="0" applyNumberFormat="1" applyFont="1" applyFill="1" applyBorder="1" applyAlignment="1">
      <alignment vertical="center"/>
    </xf>
    <xf numFmtId="164" fontId="6" fillId="9" borderId="1" xfId="2" applyFont="1" applyFill="1" applyBorder="1"/>
    <xf numFmtId="164" fontId="7" fillId="10" borderId="1" xfId="2" applyFont="1" applyFill="1" applyBorder="1"/>
    <xf numFmtId="164" fontId="7" fillId="0" borderId="1" xfId="2" applyFont="1" applyBorder="1" applyAlignment="1">
      <alignment horizontal="center" vertical="center"/>
    </xf>
    <xf numFmtId="0" fontId="9" fillId="0" borderId="1" xfId="0" applyFont="1" applyFill="1" applyBorder="1" applyAlignment="1">
      <alignment horizontal="center" vertical="center"/>
    </xf>
    <xf numFmtId="172" fontId="7" fillId="10" borderId="1" xfId="0" applyNumberFormat="1" applyFont="1" applyFill="1" applyBorder="1"/>
    <xf numFmtId="0" fontId="7" fillId="0" borderId="1" xfId="0" applyFont="1" applyFill="1" applyBorder="1" applyAlignment="1">
      <alignment horizontal="left" vertical="center"/>
    </xf>
    <xf numFmtId="49" fontId="8" fillId="0" borderId="1" xfId="0" applyNumberFormat="1" applyFont="1" applyFill="1" applyBorder="1" applyAlignment="1">
      <alignment horizontal="justify" vertical="center" wrapText="1"/>
    </xf>
    <xf numFmtId="173" fontId="7" fillId="0" borderId="1" xfId="3" applyNumberFormat="1" applyFont="1" applyFill="1" applyBorder="1" applyAlignment="1" applyProtection="1">
      <alignment horizontal="center" vertical="center"/>
    </xf>
    <xf numFmtId="172" fontId="7" fillId="0" borderId="1" xfId="3" applyNumberFormat="1" applyFont="1" applyFill="1" applyBorder="1" applyAlignment="1" applyProtection="1">
      <alignment horizontal="center" vertical="center"/>
    </xf>
    <xf numFmtId="172" fontId="7" fillId="0" borderId="1" xfId="0" applyNumberFormat="1" applyFont="1" applyFill="1" applyBorder="1" applyAlignment="1">
      <alignment horizontal="center" vertical="center"/>
    </xf>
    <xf numFmtId="164" fontId="7" fillId="10" borderId="1" xfId="0" applyNumberFormat="1" applyFont="1" applyFill="1" applyBorder="1"/>
    <xf numFmtId="0" fontId="7" fillId="0" borderId="0" xfId="0" applyFont="1" applyAlignment="1">
      <alignment wrapText="1"/>
    </xf>
    <xf numFmtId="164" fontId="7" fillId="0" borderId="1" xfId="0" applyNumberFormat="1" applyFont="1" applyBorder="1" applyAlignment="1">
      <alignment horizontal="center" vertical="center"/>
    </xf>
    <xf numFmtId="41" fontId="6" fillId="9" borderId="1" xfId="0" applyNumberFormat="1" applyFont="1" applyFill="1" applyBorder="1"/>
    <xf numFmtId="49" fontId="7" fillId="0" borderId="1" xfId="0" applyNumberFormat="1" applyFont="1" applyFill="1" applyBorder="1" applyAlignment="1">
      <alignment horizontal="justify" vertical="center" wrapText="1"/>
    </xf>
    <xf numFmtId="0" fontId="7" fillId="0" borderId="1" xfId="0" applyFont="1" applyBorder="1" applyAlignment="1">
      <alignment horizontal="left" vertical="center"/>
    </xf>
    <xf numFmtId="0" fontId="9" fillId="0" borderId="1" xfId="0" applyFont="1" applyFill="1" applyBorder="1" applyAlignment="1">
      <alignment vertical="center" wrapText="1"/>
    </xf>
    <xf numFmtId="49" fontId="6" fillId="2" borderId="1" xfId="0" applyNumberFormat="1" applyFont="1" applyFill="1" applyBorder="1" applyAlignment="1">
      <alignment horizontal="left" vertical="center" wrapText="1"/>
    </xf>
    <xf numFmtId="164" fontId="6" fillId="8" borderId="1" xfId="2" applyFont="1" applyFill="1" applyBorder="1"/>
    <xf numFmtId="164" fontId="7" fillId="8" borderId="1" xfId="2" applyFont="1" applyFill="1" applyBorder="1"/>
    <xf numFmtId="0" fontId="9" fillId="4" borderId="1" xfId="0" applyFont="1" applyFill="1" applyBorder="1" applyAlignment="1" applyProtection="1">
      <alignment vertical="center" wrapText="1"/>
      <protection locked="0"/>
    </xf>
    <xf numFmtId="0" fontId="9" fillId="4" borderId="1" xfId="0" applyFont="1" applyFill="1" applyBorder="1" applyAlignment="1" applyProtection="1">
      <alignment horizontal="center" vertical="center" wrapText="1"/>
      <protection locked="0"/>
    </xf>
    <xf numFmtId="164" fontId="7" fillId="0" borderId="0" xfId="2" applyFont="1" applyAlignment="1">
      <alignment vertical="center"/>
    </xf>
    <xf numFmtId="0" fontId="7" fillId="0" borderId="4" xfId="0" applyFont="1" applyBorder="1" applyAlignment="1">
      <alignment vertical="center" wrapText="1"/>
    </xf>
    <xf numFmtId="1" fontId="7" fillId="4" borderId="1" xfId="0" applyNumberFormat="1" applyFont="1" applyFill="1" applyBorder="1" applyAlignment="1">
      <alignment horizontal="center" vertical="center"/>
    </xf>
    <xf numFmtId="0" fontId="7" fillId="4" borderId="1" xfId="0" applyFont="1" applyFill="1" applyBorder="1" applyAlignment="1">
      <alignment horizontal="center" vertical="center"/>
    </xf>
    <xf numFmtId="164" fontId="7" fillId="4" borderId="1" xfId="2" applyFont="1" applyFill="1" applyBorder="1" applyAlignment="1">
      <alignment vertical="center"/>
    </xf>
    <xf numFmtId="174" fontId="7" fillId="0" borderId="1" xfId="0" applyNumberFormat="1" applyFont="1" applyBorder="1" applyAlignment="1">
      <alignment vertical="center"/>
    </xf>
    <xf numFmtId="1" fontId="7" fillId="4" borderId="1" xfId="2" applyNumberFormat="1" applyFont="1" applyFill="1" applyBorder="1" applyAlignment="1">
      <alignment horizontal="center" vertical="center"/>
    </xf>
    <xf numFmtId="0" fontId="8" fillId="0" borderId="1" xfId="0" applyFont="1" applyBorder="1" applyAlignment="1">
      <alignment vertical="center" wrapText="1"/>
    </xf>
    <xf numFmtId="0" fontId="7" fillId="0" borderId="1" xfId="0" applyFont="1" applyBorder="1" applyAlignment="1">
      <alignment vertical="center" wrapText="1"/>
    </xf>
    <xf numFmtId="170" fontId="8" fillId="0" borderId="1" xfId="3" applyNumberFormat="1" applyFont="1" applyBorder="1" applyAlignment="1" applyProtection="1">
      <alignment vertical="center"/>
    </xf>
    <xf numFmtId="170" fontId="8" fillId="11" borderId="1" xfId="3" applyNumberFormat="1" applyFont="1" applyFill="1" applyBorder="1" applyAlignment="1" applyProtection="1">
      <alignment vertical="center"/>
    </xf>
    <xf numFmtId="1" fontId="8" fillId="0" borderId="1" xfId="3" applyNumberFormat="1" applyFont="1" applyBorder="1" applyAlignment="1" applyProtection="1">
      <alignment horizontal="center" vertical="center"/>
    </xf>
    <xf numFmtId="174" fontId="10" fillId="7" borderId="1" xfId="0" applyNumberFormat="1" applyFont="1" applyFill="1" applyBorder="1"/>
    <xf numFmtId="164" fontId="6" fillId="2" borderId="1" xfId="2" applyFont="1" applyFill="1" applyBorder="1" applyAlignment="1">
      <alignment horizontal="center" vertical="center" wrapText="1"/>
    </xf>
    <xf numFmtId="164" fontId="7" fillId="10" borderId="1" xfId="2" applyFont="1" applyFill="1" applyBorder="1" applyAlignment="1">
      <alignment horizontal="center" vertical="center"/>
    </xf>
    <xf numFmtId="0" fontId="7" fillId="0" borderId="1" xfId="0" applyFont="1" applyFill="1" applyBorder="1" applyAlignment="1">
      <alignment horizontal="center" vertical="center"/>
    </xf>
    <xf numFmtId="175" fontId="7" fillId="0" borderId="1" xfId="1" applyNumberFormat="1" applyFont="1" applyFill="1" applyBorder="1" applyAlignment="1">
      <alignment vertical="center" wrapText="1"/>
    </xf>
    <xf numFmtId="164" fontId="8" fillId="0" borderId="1" xfId="2"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164" fontId="6" fillId="8" borderId="1" xfId="2" applyFont="1" applyFill="1" applyBorder="1" applyAlignment="1">
      <alignment vertical="center"/>
    </xf>
    <xf numFmtId="164" fontId="7" fillId="3" borderId="1" xfId="2" applyFont="1" applyFill="1" applyBorder="1" applyAlignment="1">
      <alignment vertical="center"/>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left" vertical="center" wrapText="1"/>
    </xf>
    <xf numFmtId="1" fontId="7" fillId="0" borderId="1" xfId="0" applyNumberFormat="1" applyFont="1" applyFill="1" applyBorder="1" applyAlignment="1">
      <alignment horizontal="center" vertical="center"/>
    </xf>
    <xf numFmtId="164" fontId="7" fillId="0" borderId="1" xfId="2" applyFont="1" applyFill="1" applyBorder="1" applyAlignment="1">
      <alignment vertical="center"/>
    </xf>
    <xf numFmtId="164" fontId="7" fillId="0" borderId="1" xfId="2" applyFont="1" applyFill="1" applyBorder="1" applyAlignment="1">
      <alignment horizontal="center" vertical="center" wrapText="1"/>
    </xf>
    <xf numFmtId="164" fontId="7" fillId="12" borderId="1" xfId="2" applyFont="1" applyFill="1" applyBorder="1" applyAlignment="1">
      <alignment vertical="center"/>
    </xf>
    <xf numFmtId="0" fontId="7" fillId="0" borderId="1" xfId="0" applyFont="1" applyBorder="1" applyAlignment="1">
      <alignment wrapText="1"/>
    </xf>
    <xf numFmtId="0" fontId="8" fillId="0" borderId="1" xfId="0" applyFont="1" applyBorder="1" applyAlignment="1">
      <alignment horizontal="left" vertical="center" wrapText="1"/>
    </xf>
    <xf numFmtId="0" fontId="9" fillId="0" borderId="1" xfId="0" applyFont="1" applyFill="1" applyBorder="1" applyAlignment="1">
      <alignment horizontal="left" vertical="center" wrapText="1"/>
    </xf>
    <xf numFmtId="164" fontId="8" fillId="0" borderId="1" xfId="2" applyFont="1" applyBorder="1" applyAlignment="1" applyProtection="1">
      <alignment horizontal="center" vertical="center"/>
    </xf>
    <xf numFmtId="0" fontId="7" fillId="0" borderId="0" xfId="0" applyFont="1" applyAlignment="1">
      <alignment vertical="center"/>
    </xf>
    <xf numFmtId="164" fontId="7" fillId="13" borderId="1" xfId="2" applyFont="1" applyFill="1" applyBorder="1" applyAlignment="1">
      <alignment vertical="center"/>
    </xf>
    <xf numFmtId="164" fontId="10" fillId="7" borderId="1" xfId="2" applyFont="1" applyFill="1" applyBorder="1" applyAlignment="1">
      <alignment vertical="center"/>
    </xf>
    <xf numFmtId="164" fontId="10" fillId="14" borderId="1" xfId="2" applyFont="1" applyFill="1" applyBorder="1" applyAlignment="1">
      <alignment horizontal="center"/>
    </xf>
    <xf numFmtId="42" fontId="10" fillId="14" borderId="1" xfId="0" applyNumberFormat="1" applyFont="1" applyFill="1" applyBorder="1"/>
    <xf numFmtId="0" fontId="7" fillId="3" borderId="1" xfId="0" applyFont="1" applyFill="1" applyBorder="1" applyAlignment="1">
      <alignment horizontal="left"/>
    </xf>
    <xf numFmtId="0" fontId="8" fillId="0" borderId="1" xfId="0" applyFont="1" applyFill="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6" fillId="2" borderId="1" xfId="0" applyFont="1" applyFill="1" applyBorder="1" applyAlignment="1">
      <alignment horizontal="left"/>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6" borderId="1" xfId="0" applyFont="1" applyFill="1" applyBorder="1" applyAlignment="1">
      <alignment horizontal="right" vertical="center"/>
    </xf>
    <xf numFmtId="0" fontId="10" fillId="7" borderId="1" xfId="0" applyFont="1" applyFill="1" applyBorder="1" applyAlignment="1">
      <alignment horizontal="center"/>
    </xf>
    <xf numFmtId="0" fontId="11" fillId="8" borderId="1" xfId="0" applyFont="1" applyFill="1" applyBorder="1" applyAlignment="1">
      <alignment horizontal="center"/>
    </xf>
    <xf numFmtId="0" fontId="6" fillId="9" borderId="1" xfId="0" applyFont="1" applyFill="1" applyBorder="1" applyAlignment="1">
      <alignment horizontal="left"/>
    </xf>
    <xf numFmtId="0" fontId="7" fillId="10" borderId="1" xfId="0" applyFont="1" applyFill="1" applyBorder="1" applyAlignment="1">
      <alignment horizontal="left"/>
    </xf>
    <xf numFmtId="0" fontId="9" fillId="4" borderId="2" xfId="0" applyFont="1" applyFill="1" applyBorder="1" applyAlignment="1" applyProtection="1">
      <alignment horizontal="center" vertical="center" wrapText="1"/>
      <protection locked="0"/>
    </xf>
    <xf numFmtId="0" fontId="9" fillId="4" borderId="3" xfId="0" applyFont="1" applyFill="1" applyBorder="1" applyAlignment="1" applyProtection="1">
      <alignment horizontal="center" vertical="center" wrapText="1"/>
      <protection locked="0"/>
    </xf>
    <xf numFmtId="0" fontId="7" fillId="0" borderId="1" xfId="0" applyFont="1" applyBorder="1" applyAlignment="1">
      <alignment horizontal="left" vertical="center" wrapText="1"/>
    </xf>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4" borderId="4" xfId="0" applyFont="1" applyFill="1" applyBorder="1" applyAlignment="1">
      <alignment horizontal="left" vertical="center" wrapTex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wrapText="1"/>
    </xf>
    <xf numFmtId="0" fontId="7" fillId="6" borderId="7" xfId="0" applyFont="1" applyFill="1" applyBorder="1" applyAlignment="1">
      <alignment horizontal="right" vertical="center" wrapText="1"/>
    </xf>
    <xf numFmtId="0" fontId="7" fillId="6" borderId="8" xfId="0" applyFont="1" applyFill="1" applyBorder="1" applyAlignment="1">
      <alignment horizontal="right" vertical="center" wrapText="1"/>
    </xf>
    <xf numFmtId="0" fontId="7" fillId="6" borderId="9" xfId="0" applyFont="1" applyFill="1" applyBorder="1" applyAlignment="1">
      <alignment horizontal="right" vertical="center" wrapText="1"/>
    </xf>
    <xf numFmtId="0" fontId="9" fillId="0" borderId="2" xfId="0"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8" borderId="1" xfId="0" applyFont="1" applyFill="1" applyBorder="1" applyAlignment="1">
      <alignment horizontal="left"/>
    </xf>
    <xf numFmtId="0" fontId="6" fillId="8" borderId="1" xfId="0" applyFont="1" applyFill="1" applyBorder="1" applyAlignment="1">
      <alignment horizontal="left"/>
    </xf>
    <xf numFmtId="0" fontId="8" fillId="0" borderId="1" xfId="0" applyFont="1" applyBorder="1" applyAlignment="1">
      <alignment vertical="center" wrapText="1"/>
    </xf>
    <xf numFmtId="0" fontId="7" fillId="0" borderId="1" xfId="0" applyFont="1" applyBorder="1" applyAlignment="1">
      <alignment vertical="center" wrapText="1"/>
    </xf>
    <xf numFmtId="0" fontId="10" fillId="14" borderId="1" xfId="0" applyFont="1" applyFill="1" applyBorder="1" applyAlignment="1">
      <alignment horizontal="center"/>
    </xf>
    <xf numFmtId="0" fontId="7" fillId="0" borderId="1" xfId="0" applyFont="1" applyFill="1" applyBorder="1" applyAlignment="1">
      <alignment horizontal="left" vertical="center" wrapText="1"/>
    </xf>
    <xf numFmtId="0" fontId="7" fillId="12" borderId="1" xfId="0" applyFont="1" applyFill="1" applyBorder="1" applyAlignment="1">
      <alignment horizontal="right"/>
    </xf>
    <xf numFmtId="0" fontId="7" fillId="0"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9" fillId="0" borderId="1" xfId="0" applyFont="1" applyFill="1" applyBorder="1" applyAlignment="1">
      <alignment horizontal="left" vertical="center" wrapText="1"/>
    </xf>
    <xf numFmtId="0" fontId="7" fillId="13" borderId="1" xfId="0" applyFont="1" applyFill="1" applyBorder="1" applyAlignment="1">
      <alignment horizontal="right"/>
    </xf>
    <xf numFmtId="0" fontId="6" fillId="0" borderId="1" xfId="0" applyFont="1" applyBorder="1"/>
    <xf numFmtId="0" fontId="7" fillId="0" borderId="1" xfId="0" applyFont="1" applyBorder="1" applyAlignment="1">
      <alignment horizontal="center"/>
    </xf>
  </cellXfs>
  <cellStyles count="6">
    <cellStyle name="Moneda" xfId="1" builtinId="4"/>
    <cellStyle name="Moneda [0]" xfId="2" builtinId="7"/>
    <cellStyle name="Moneda 5" xfId="5"/>
    <cellStyle name="Normal" xfId="0" builtinId="0"/>
    <cellStyle name="Normal_PPTO GENERAL VAC REC SRÍA DEP 2006" xfId="4"/>
    <cellStyle name="Texto explicativo" xfId="3" builtin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1"/>
  <sheetViews>
    <sheetView tabSelected="1" workbookViewId="0">
      <pane ySplit="5" topLeftCell="A6" activePane="bottomLeft" state="frozen"/>
      <selection pane="bottomLeft" activeCell="A6" sqref="A6:H6"/>
    </sheetView>
  </sheetViews>
  <sheetFormatPr baseColWidth="10" defaultColWidth="10.875" defaultRowHeight="12" x14ac:dyDescent="0.2"/>
  <cols>
    <col min="1" max="1" width="15.125" style="2" customWidth="1"/>
    <col min="2" max="2" width="20.5" style="2" customWidth="1"/>
    <col min="3" max="3" width="30.375" style="2" customWidth="1"/>
    <col min="4" max="5" width="11.125" style="2" bestFit="1" customWidth="1"/>
    <col min="6" max="6" width="10.875" style="2"/>
    <col min="7" max="7" width="11.125" style="2" bestFit="1" customWidth="1"/>
    <col min="8" max="8" width="14" style="2" bestFit="1" customWidth="1"/>
    <col min="9" max="9" width="15.625" style="2" bestFit="1" customWidth="1"/>
    <col min="10" max="16384" width="10.875" style="2"/>
  </cols>
  <sheetData>
    <row r="1" spans="1:9" x14ac:dyDescent="0.2">
      <c r="A1" s="150" t="s">
        <v>241</v>
      </c>
      <c r="B1" s="151"/>
      <c r="C1" s="151"/>
      <c r="D1" s="151"/>
      <c r="E1" s="151"/>
      <c r="F1" s="151"/>
      <c r="G1" s="151"/>
      <c r="H1" s="151"/>
      <c r="I1" s="151"/>
    </row>
    <row r="4" spans="1:9" ht="15" x14ac:dyDescent="0.25">
      <c r="A4" s="120" t="s">
        <v>82</v>
      </c>
      <c r="B4" s="120"/>
      <c r="C4" s="120"/>
      <c r="D4" s="120"/>
      <c r="E4" s="120"/>
      <c r="F4" s="120"/>
      <c r="G4" s="120"/>
      <c r="H4" s="120"/>
      <c r="I4" s="120"/>
    </row>
    <row r="5" spans="1:9" ht="24" x14ac:dyDescent="0.2">
      <c r="A5" s="3" t="s">
        <v>0</v>
      </c>
      <c r="B5" s="3" t="s">
        <v>1</v>
      </c>
      <c r="C5" s="3" t="s">
        <v>2</v>
      </c>
      <c r="D5" s="3" t="s">
        <v>3</v>
      </c>
      <c r="E5" s="3" t="s">
        <v>4</v>
      </c>
      <c r="F5" s="3" t="s">
        <v>5</v>
      </c>
      <c r="G5" s="3" t="s">
        <v>6</v>
      </c>
      <c r="H5" s="3" t="s">
        <v>7</v>
      </c>
      <c r="I5" s="3" t="s">
        <v>8</v>
      </c>
    </row>
    <row r="6" spans="1:9" x14ac:dyDescent="0.2">
      <c r="A6" s="115" t="s">
        <v>9</v>
      </c>
      <c r="B6" s="115"/>
      <c r="C6" s="115"/>
      <c r="D6" s="115"/>
      <c r="E6" s="115"/>
      <c r="F6" s="115"/>
      <c r="G6" s="115"/>
      <c r="H6" s="115"/>
      <c r="I6" s="4">
        <f>I7</f>
        <v>0</v>
      </c>
    </row>
    <row r="7" spans="1:9" x14ac:dyDescent="0.2">
      <c r="A7" s="110" t="s">
        <v>10</v>
      </c>
      <c r="B7" s="110"/>
      <c r="C7" s="110"/>
      <c r="D7" s="110"/>
      <c r="E7" s="110"/>
      <c r="F7" s="110"/>
      <c r="G7" s="110"/>
      <c r="H7" s="110"/>
      <c r="I7" s="5">
        <f>SUM(I8:I10)</f>
        <v>0</v>
      </c>
    </row>
    <row r="8" spans="1:9" ht="48" x14ac:dyDescent="0.2">
      <c r="A8" s="116" t="s">
        <v>11</v>
      </c>
      <c r="B8" s="117"/>
      <c r="C8" s="95" t="s">
        <v>12</v>
      </c>
      <c r="D8" s="6">
        <v>80111600</v>
      </c>
      <c r="E8" s="88">
        <v>2</v>
      </c>
      <c r="F8" s="88" t="s">
        <v>13</v>
      </c>
      <c r="G8" s="88">
        <v>5</v>
      </c>
      <c r="H8" s="7"/>
      <c r="I8" s="8">
        <f>H8*G8*E8</f>
        <v>0</v>
      </c>
    </row>
    <row r="9" spans="1:9" ht="60" x14ac:dyDescent="0.2">
      <c r="A9" s="116" t="s">
        <v>14</v>
      </c>
      <c r="B9" s="117"/>
      <c r="C9" s="9" t="s">
        <v>15</v>
      </c>
      <c r="D9" s="6">
        <v>80111600</v>
      </c>
      <c r="E9" s="88">
        <v>1</v>
      </c>
      <c r="F9" s="88" t="s">
        <v>13</v>
      </c>
      <c r="G9" s="88">
        <v>5</v>
      </c>
      <c r="H9" s="7"/>
      <c r="I9" s="8">
        <f>H9*G9*E9</f>
        <v>0</v>
      </c>
    </row>
    <row r="10" spans="1:9" ht="60" x14ac:dyDescent="0.2">
      <c r="A10" s="116" t="s">
        <v>16</v>
      </c>
      <c r="B10" s="117"/>
      <c r="C10" s="95" t="s">
        <v>17</v>
      </c>
      <c r="D10" s="6">
        <v>80111600</v>
      </c>
      <c r="E10" s="88">
        <v>38</v>
      </c>
      <c r="F10" s="88" t="s">
        <v>13</v>
      </c>
      <c r="G10" s="88">
        <v>5</v>
      </c>
      <c r="H10" s="7"/>
      <c r="I10" s="8">
        <f>H10*G10*E10</f>
        <v>0</v>
      </c>
    </row>
    <row r="11" spans="1:9" x14ac:dyDescent="0.2">
      <c r="A11" s="115" t="s">
        <v>18</v>
      </c>
      <c r="B11" s="115"/>
      <c r="C11" s="115"/>
      <c r="D11" s="115"/>
      <c r="E11" s="115"/>
      <c r="F11" s="115"/>
      <c r="G11" s="115"/>
      <c r="H11" s="115"/>
      <c r="I11" s="4">
        <f>I12+I20+I24</f>
        <v>0</v>
      </c>
    </row>
    <row r="12" spans="1:9" x14ac:dyDescent="0.2">
      <c r="A12" s="110" t="s">
        <v>11</v>
      </c>
      <c r="B12" s="110"/>
      <c r="C12" s="110"/>
      <c r="D12" s="110"/>
      <c r="E12" s="110"/>
      <c r="F12" s="110"/>
      <c r="G12" s="110"/>
      <c r="H12" s="110"/>
      <c r="I12" s="5">
        <f>SUM(I13:I19)</f>
        <v>0</v>
      </c>
    </row>
    <row r="13" spans="1:9" ht="132" x14ac:dyDescent="0.2">
      <c r="A13" s="111" t="s">
        <v>19</v>
      </c>
      <c r="B13" s="95" t="s">
        <v>20</v>
      </c>
      <c r="C13" s="103" t="s">
        <v>21</v>
      </c>
      <c r="D13" s="6">
        <v>44110000</v>
      </c>
      <c r="E13" s="10" t="s">
        <v>22</v>
      </c>
      <c r="F13" s="88" t="s">
        <v>22</v>
      </c>
      <c r="G13" s="11"/>
      <c r="H13" s="12"/>
      <c r="I13" s="13">
        <f>H13</f>
        <v>0</v>
      </c>
    </row>
    <row r="14" spans="1:9" ht="132" x14ac:dyDescent="0.2">
      <c r="A14" s="111"/>
      <c r="B14" s="11" t="s">
        <v>23</v>
      </c>
      <c r="C14" s="14" t="s">
        <v>24</v>
      </c>
      <c r="D14" s="15">
        <v>76111500</v>
      </c>
      <c r="E14" s="10" t="s">
        <v>22</v>
      </c>
      <c r="F14" s="88" t="s">
        <v>25</v>
      </c>
      <c r="G14" s="11"/>
      <c r="H14" s="12"/>
      <c r="I14" s="13">
        <f>H14</f>
        <v>0</v>
      </c>
    </row>
    <row r="15" spans="1:9" ht="108" x14ac:dyDescent="0.2">
      <c r="A15" s="111"/>
      <c r="B15" s="11" t="s">
        <v>26</v>
      </c>
      <c r="C15" s="14" t="s">
        <v>27</v>
      </c>
      <c r="D15" s="15">
        <v>78181500</v>
      </c>
      <c r="E15" s="10" t="s">
        <v>22</v>
      </c>
      <c r="F15" s="88" t="s">
        <v>25</v>
      </c>
      <c r="G15" s="11"/>
      <c r="H15" s="12"/>
      <c r="I15" s="12">
        <f t="shared" ref="I15" si="0">H15</f>
        <v>0</v>
      </c>
    </row>
    <row r="16" spans="1:9" ht="36" x14ac:dyDescent="0.2">
      <c r="A16" s="111"/>
      <c r="B16" s="11" t="s">
        <v>28</v>
      </c>
      <c r="C16" s="14" t="s">
        <v>29</v>
      </c>
      <c r="D16" s="6">
        <v>90101602</v>
      </c>
      <c r="E16" s="10">
        <v>1</v>
      </c>
      <c r="F16" s="88"/>
      <c r="G16" s="11"/>
      <c r="H16" s="12"/>
      <c r="I16" s="12">
        <f>H16*E16</f>
        <v>0</v>
      </c>
    </row>
    <row r="17" spans="1:9" ht="120" x14ac:dyDescent="0.2">
      <c r="A17" s="111"/>
      <c r="B17" s="11" t="s">
        <v>30</v>
      </c>
      <c r="C17" s="14" t="s">
        <v>31</v>
      </c>
      <c r="D17" s="16">
        <v>72151603</v>
      </c>
      <c r="E17" s="10">
        <v>1</v>
      </c>
      <c r="F17" s="88" t="s">
        <v>25</v>
      </c>
      <c r="G17" s="11"/>
      <c r="H17" s="12"/>
      <c r="I17" s="12">
        <f t="shared" ref="I17:I19" si="1">H17*E17</f>
        <v>0</v>
      </c>
    </row>
    <row r="18" spans="1:9" ht="60" x14ac:dyDescent="0.2">
      <c r="A18" s="111"/>
      <c r="B18" s="11" t="s">
        <v>32</v>
      </c>
      <c r="C18" s="14" t="s">
        <v>33</v>
      </c>
      <c r="D18" s="15">
        <v>95131500</v>
      </c>
      <c r="E18" s="10">
        <v>1</v>
      </c>
      <c r="F18" s="88" t="s">
        <v>34</v>
      </c>
      <c r="G18" s="11"/>
      <c r="H18" s="12"/>
      <c r="I18" s="12">
        <f t="shared" si="1"/>
        <v>0</v>
      </c>
    </row>
    <row r="19" spans="1:9" ht="24" x14ac:dyDescent="0.2">
      <c r="A19" s="111"/>
      <c r="B19" s="11" t="s">
        <v>35</v>
      </c>
      <c r="C19" s="14" t="s">
        <v>36</v>
      </c>
      <c r="D19" s="16">
        <v>24111509</v>
      </c>
      <c r="E19" s="17">
        <v>1000</v>
      </c>
      <c r="F19" s="88" t="s">
        <v>34</v>
      </c>
      <c r="G19" s="11"/>
      <c r="H19" s="12"/>
      <c r="I19" s="12">
        <f t="shared" si="1"/>
        <v>0</v>
      </c>
    </row>
    <row r="20" spans="1:9" x14ac:dyDescent="0.2">
      <c r="A20" s="110" t="s">
        <v>37</v>
      </c>
      <c r="B20" s="110"/>
      <c r="C20" s="110"/>
      <c r="D20" s="110"/>
      <c r="E20" s="110"/>
      <c r="F20" s="110"/>
      <c r="G20" s="110"/>
      <c r="H20" s="110"/>
      <c r="I20" s="5">
        <f>SUM(I21:I23)</f>
        <v>0</v>
      </c>
    </row>
    <row r="21" spans="1:9" ht="36" x14ac:dyDescent="0.2">
      <c r="A21" s="111" t="s">
        <v>38</v>
      </c>
      <c r="B21" s="112" t="s">
        <v>20</v>
      </c>
      <c r="C21" s="18" t="s">
        <v>39</v>
      </c>
      <c r="D21" s="6">
        <v>82101500</v>
      </c>
      <c r="E21" s="19">
        <v>5</v>
      </c>
      <c r="F21" s="91" t="s">
        <v>34</v>
      </c>
      <c r="G21" s="20"/>
      <c r="H21" s="21"/>
      <c r="I21" s="22">
        <f>H21*E21</f>
        <v>0</v>
      </c>
    </row>
    <row r="22" spans="1:9" ht="24" x14ac:dyDescent="0.2">
      <c r="A22" s="111"/>
      <c r="B22" s="113"/>
      <c r="C22" s="18" t="s">
        <v>40</v>
      </c>
      <c r="D22" s="6">
        <v>82101500</v>
      </c>
      <c r="E22" s="19">
        <v>9</v>
      </c>
      <c r="F22" s="91" t="s">
        <v>34</v>
      </c>
      <c r="G22" s="20"/>
      <c r="H22" s="21"/>
      <c r="I22" s="22">
        <f>H22*E22</f>
        <v>0</v>
      </c>
    </row>
    <row r="23" spans="1:9" ht="168" x14ac:dyDescent="0.2">
      <c r="A23" s="111"/>
      <c r="B23" s="114"/>
      <c r="C23" s="23" t="s">
        <v>41</v>
      </c>
      <c r="D23" s="6">
        <v>82100000</v>
      </c>
      <c r="E23" s="19" t="s">
        <v>22</v>
      </c>
      <c r="F23" s="91" t="s">
        <v>22</v>
      </c>
      <c r="G23" s="20"/>
      <c r="H23" s="21"/>
      <c r="I23" s="22">
        <f>H23</f>
        <v>0</v>
      </c>
    </row>
    <row r="24" spans="1:9" x14ac:dyDescent="0.2">
      <c r="A24" s="110" t="s">
        <v>42</v>
      </c>
      <c r="B24" s="110"/>
      <c r="C24" s="110"/>
      <c r="D24" s="110"/>
      <c r="E24" s="110"/>
      <c r="F24" s="110"/>
      <c r="G24" s="110"/>
      <c r="H24" s="110"/>
      <c r="I24" s="5">
        <f>SUM(I25:I26)</f>
        <v>0</v>
      </c>
    </row>
    <row r="25" spans="1:9" ht="132" x14ac:dyDescent="0.2">
      <c r="A25" s="111" t="s">
        <v>43</v>
      </c>
      <c r="B25" s="81" t="s">
        <v>44</v>
      </c>
      <c r="C25" s="80" t="s">
        <v>45</v>
      </c>
      <c r="D25" s="15">
        <v>78140000</v>
      </c>
      <c r="E25" s="24" t="s">
        <v>22</v>
      </c>
      <c r="F25" s="91" t="s">
        <v>22</v>
      </c>
      <c r="G25" s="20"/>
      <c r="H25" s="25"/>
      <c r="I25" s="26">
        <f>H25</f>
        <v>0</v>
      </c>
    </row>
    <row r="26" spans="1:9" ht="144" x14ac:dyDescent="0.2">
      <c r="A26" s="111"/>
      <c r="B26" s="81" t="s">
        <v>46</v>
      </c>
      <c r="C26" s="27" t="s">
        <v>47</v>
      </c>
      <c r="D26" s="15">
        <v>78140000</v>
      </c>
      <c r="E26" s="28" t="s">
        <v>22</v>
      </c>
      <c r="F26" s="91" t="s">
        <v>22</v>
      </c>
      <c r="G26" s="20"/>
      <c r="H26" s="29"/>
      <c r="I26" s="26">
        <f>H26</f>
        <v>0</v>
      </c>
    </row>
    <row r="27" spans="1:9" x14ac:dyDescent="0.2">
      <c r="A27" s="115" t="s">
        <v>48</v>
      </c>
      <c r="B27" s="115"/>
      <c r="C27" s="115"/>
      <c r="D27" s="115"/>
      <c r="E27" s="115"/>
      <c r="F27" s="115"/>
      <c r="G27" s="115"/>
      <c r="H27" s="115"/>
      <c r="I27" s="4">
        <f>I28+I46+I55</f>
        <v>0</v>
      </c>
    </row>
    <row r="28" spans="1:9" x14ac:dyDescent="0.2">
      <c r="A28" s="110" t="s">
        <v>11</v>
      </c>
      <c r="B28" s="110"/>
      <c r="C28" s="110"/>
      <c r="D28" s="110"/>
      <c r="E28" s="110"/>
      <c r="F28" s="110"/>
      <c r="G28" s="110"/>
      <c r="H28" s="110"/>
      <c r="I28" s="5">
        <f>I37+I45</f>
        <v>0</v>
      </c>
    </row>
    <row r="29" spans="1:9" ht="96" x14ac:dyDescent="0.2">
      <c r="A29" s="125" t="s">
        <v>49</v>
      </c>
      <c r="B29" s="128" t="s">
        <v>50</v>
      </c>
      <c r="C29" s="30" t="s">
        <v>51</v>
      </c>
      <c r="D29" s="15">
        <v>90151800</v>
      </c>
      <c r="E29" s="31" t="s">
        <v>22</v>
      </c>
      <c r="F29" s="91" t="s">
        <v>52</v>
      </c>
      <c r="G29" s="15"/>
      <c r="H29" s="32"/>
      <c r="I29" s="33">
        <f>H29</f>
        <v>0</v>
      </c>
    </row>
    <row r="30" spans="1:9" ht="84" x14ac:dyDescent="0.2">
      <c r="A30" s="125"/>
      <c r="B30" s="129"/>
      <c r="C30" s="34" t="s">
        <v>53</v>
      </c>
      <c r="D30" s="15">
        <v>90151800</v>
      </c>
      <c r="E30" s="31" t="s">
        <v>22</v>
      </c>
      <c r="F30" s="91" t="s">
        <v>22</v>
      </c>
      <c r="G30" s="15"/>
      <c r="H30" s="32"/>
      <c r="I30" s="33">
        <f>H30</f>
        <v>0</v>
      </c>
    </row>
    <row r="31" spans="1:9" ht="108" x14ac:dyDescent="0.2">
      <c r="A31" s="125"/>
      <c r="B31" s="129"/>
      <c r="C31" s="18" t="s">
        <v>54</v>
      </c>
      <c r="D31" s="15">
        <v>90151800</v>
      </c>
      <c r="E31" s="31" t="s">
        <v>22</v>
      </c>
      <c r="F31" s="91" t="s">
        <v>22</v>
      </c>
      <c r="G31" s="15"/>
      <c r="H31" s="32"/>
      <c r="I31" s="33">
        <f>H31</f>
        <v>0</v>
      </c>
    </row>
    <row r="32" spans="1:9" ht="144" x14ac:dyDescent="0.2">
      <c r="A32" s="125"/>
      <c r="B32" s="130"/>
      <c r="C32" s="35" t="s">
        <v>55</v>
      </c>
      <c r="D32" s="15">
        <v>90151800</v>
      </c>
      <c r="E32" s="31" t="s">
        <v>22</v>
      </c>
      <c r="F32" s="91" t="s">
        <v>22</v>
      </c>
      <c r="G32" s="15"/>
      <c r="H32" s="32"/>
      <c r="I32" s="33">
        <f>H32</f>
        <v>0</v>
      </c>
    </row>
    <row r="33" spans="1:9" ht="156" x14ac:dyDescent="0.2">
      <c r="A33" s="125"/>
      <c r="B33" s="27" t="s">
        <v>20</v>
      </c>
      <c r="C33" s="27" t="s">
        <v>56</v>
      </c>
      <c r="D33" s="6">
        <v>44110000</v>
      </c>
      <c r="E33" s="31" t="s">
        <v>22</v>
      </c>
      <c r="F33" s="91" t="s">
        <v>22</v>
      </c>
      <c r="G33" s="6"/>
      <c r="H33" s="32"/>
      <c r="I33" s="33">
        <f>H33</f>
        <v>0</v>
      </c>
    </row>
    <row r="34" spans="1:9" ht="72" x14ac:dyDescent="0.2">
      <c r="A34" s="125"/>
      <c r="B34" s="36" t="s">
        <v>57</v>
      </c>
      <c r="C34" s="35" t="s">
        <v>58</v>
      </c>
      <c r="D34" s="15">
        <v>50192100</v>
      </c>
      <c r="E34" s="37">
        <v>125</v>
      </c>
      <c r="F34" s="91" t="s">
        <v>34</v>
      </c>
      <c r="G34" s="15"/>
      <c r="H34" s="32"/>
      <c r="I34" s="33">
        <f t="shared" ref="I34:I36" si="2">H34*E34</f>
        <v>0</v>
      </c>
    </row>
    <row r="35" spans="1:9" ht="36" x14ac:dyDescent="0.2">
      <c r="A35" s="125"/>
      <c r="B35" s="36" t="s">
        <v>59</v>
      </c>
      <c r="C35" s="35" t="s">
        <v>60</v>
      </c>
      <c r="D35" s="15">
        <v>50192100</v>
      </c>
      <c r="E35" s="37">
        <v>125</v>
      </c>
      <c r="F35" s="91" t="s">
        <v>34</v>
      </c>
      <c r="G35" s="15"/>
      <c r="H35" s="32"/>
      <c r="I35" s="33">
        <f t="shared" si="2"/>
        <v>0</v>
      </c>
    </row>
    <row r="36" spans="1:9" x14ac:dyDescent="0.2">
      <c r="A36" s="125"/>
      <c r="B36" s="36" t="s">
        <v>35</v>
      </c>
      <c r="C36" s="35" t="s">
        <v>61</v>
      </c>
      <c r="D36" s="16">
        <v>24111509</v>
      </c>
      <c r="E36" s="38">
        <v>1972</v>
      </c>
      <c r="F36" s="91" t="s">
        <v>34</v>
      </c>
      <c r="G36" s="16"/>
      <c r="H36" s="39"/>
      <c r="I36" s="33">
        <f t="shared" si="2"/>
        <v>0</v>
      </c>
    </row>
    <row r="37" spans="1:9" x14ac:dyDescent="0.2">
      <c r="A37" s="131" t="s">
        <v>62</v>
      </c>
      <c r="B37" s="132"/>
      <c r="C37" s="132"/>
      <c r="D37" s="132"/>
      <c r="E37" s="132"/>
      <c r="F37" s="132"/>
      <c r="G37" s="132"/>
      <c r="H37" s="133"/>
      <c r="I37" s="40">
        <f>SUM(I29:I36)</f>
        <v>0</v>
      </c>
    </row>
    <row r="38" spans="1:9" ht="96" x14ac:dyDescent="0.2">
      <c r="A38" s="125" t="s">
        <v>63</v>
      </c>
      <c r="B38" s="126" t="s">
        <v>50</v>
      </c>
      <c r="C38" s="30" t="s">
        <v>51</v>
      </c>
      <c r="D38" s="15">
        <v>90151800</v>
      </c>
      <c r="E38" s="91" t="s">
        <v>22</v>
      </c>
      <c r="F38" s="91" t="s">
        <v>52</v>
      </c>
      <c r="G38" s="41"/>
      <c r="H38" s="32"/>
      <c r="I38" s="33">
        <f>H38</f>
        <v>0</v>
      </c>
    </row>
    <row r="39" spans="1:9" ht="156" x14ac:dyDescent="0.2">
      <c r="A39" s="125"/>
      <c r="B39" s="127"/>
      <c r="C39" s="35" t="s">
        <v>64</v>
      </c>
      <c r="D39" s="15">
        <v>90151800</v>
      </c>
      <c r="E39" s="91" t="s">
        <v>22</v>
      </c>
      <c r="F39" s="91" t="s">
        <v>22</v>
      </c>
      <c r="G39" s="41"/>
      <c r="H39" s="32"/>
      <c r="I39" s="33">
        <f>H39</f>
        <v>0</v>
      </c>
    </row>
    <row r="40" spans="1:9" ht="156" x14ac:dyDescent="0.2">
      <c r="A40" s="125"/>
      <c r="B40" s="27" t="s">
        <v>20</v>
      </c>
      <c r="C40" s="27" t="s">
        <v>56</v>
      </c>
      <c r="D40" s="6">
        <v>44110000</v>
      </c>
      <c r="E40" s="91" t="s">
        <v>22</v>
      </c>
      <c r="F40" s="91" t="s">
        <v>22</v>
      </c>
      <c r="G40" s="41"/>
      <c r="H40" s="32"/>
      <c r="I40" s="33">
        <f>H40</f>
        <v>0</v>
      </c>
    </row>
    <row r="41" spans="1:9" ht="24" x14ac:dyDescent="0.2">
      <c r="A41" s="125"/>
      <c r="B41" s="81" t="s">
        <v>65</v>
      </c>
      <c r="C41" s="36" t="s">
        <v>66</v>
      </c>
      <c r="D41" s="42">
        <v>50191505</v>
      </c>
      <c r="E41" s="91">
        <v>178</v>
      </c>
      <c r="F41" s="91" t="s">
        <v>34</v>
      </c>
      <c r="G41" s="41"/>
      <c r="H41" s="32"/>
      <c r="I41" s="33">
        <f t="shared" ref="I41:I44" si="3">H41*E41</f>
        <v>0</v>
      </c>
    </row>
    <row r="42" spans="1:9" ht="72" x14ac:dyDescent="0.2">
      <c r="A42" s="125"/>
      <c r="B42" s="36" t="s">
        <v>57</v>
      </c>
      <c r="C42" s="35" t="s">
        <v>58</v>
      </c>
      <c r="D42" s="15">
        <v>50192100</v>
      </c>
      <c r="E42" s="91">
        <v>178</v>
      </c>
      <c r="F42" s="91" t="s">
        <v>34</v>
      </c>
      <c r="G42" s="41"/>
      <c r="H42" s="32"/>
      <c r="I42" s="33">
        <f t="shared" si="3"/>
        <v>0</v>
      </c>
    </row>
    <row r="43" spans="1:9" ht="36" x14ac:dyDescent="0.2">
      <c r="A43" s="125"/>
      <c r="B43" s="36" t="s">
        <v>59</v>
      </c>
      <c r="C43" s="35" t="s">
        <v>60</v>
      </c>
      <c r="D43" s="15">
        <v>50192100</v>
      </c>
      <c r="E43" s="91">
        <v>178</v>
      </c>
      <c r="F43" s="91" t="s">
        <v>34</v>
      </c>
      <c r="G43" s="41"/>
      <c r="H43" s="32"/>
      <c r="I43" s="33">
        <f t="shared" si="3"/>
        <v>0</v>
      </c>
    </row>
    <row r="44" spans="1:9" x14ac:dyDescent="0.2">
      <c r="A44" s="125"/>
      <c r="B44" s="43" t="s">
        <v>35</v>
      </c>
      <c r="C44" s="35" t="s">
        <v>67</v>
      </c>
      <c r="D44" s="16">
        <v>24111509</v>
      </c>
      <c r="E44" s="91">
        <v>2030</v>
      </c>
      <c r="F44" s="91" t="s">
        <v>34</v>
      </c>
      <c r="G44" s="41"/>
      <c r="H44" s="39"/>
      <c r="I44" s="33">
        <f t="shared" si="3"/>
        <v>0</v>
      </c>
    </row>
    <row r="45" spans="1:9" x14ac:dyDescent="0.2">
      <c r="A45" s="118" t="s">
        <v>62</v>
      </c>
      <c r="B45" s="118"/>
      <c r="C45" s="118"/>
      <c r="D45" s="118"/>
      <c r="E45" s="118"/>
      <c r="F45" s="118"/>
      <c r="G45" s="118"/>
      <c r="H45" s="118"/>
      <c r="I45" s="40">
        <f>SUM(I38:I44)</f>
        <v>0</v>
      </c>
    </row>
    <row r="46" spans="1:9" x14ac:dyDescent="0.2">
      <c r="A46" s="110" t="s">
        <v>37</v>
      </c>
      <c r="B46" s="110"/>
      <c r="C46" s="110"/>
      <c r="D46" s="110"/>
      <c r="E46" s="110"/>
      <c r="F46" s="110"/>
      <c r="G46" s="110"/>
      <c r="H46" s="110"/>
      <c r="I46" s="5">
        <f>I50+I54</f>
        <v>0</v>
      </c>
    </row>
    <row r="47" spans="1:9" ht="36" x14ac:dyDescent="0.2">
      <c r="A47" s="125" t="s">
        <v>68</v>
      </c>
      <c r="B47" s="112" t="s">
        <v>20</v>
      </c>
      <c r="C47" s="18" t="s">
        <v>69</v>
      </c>
      <c r="D47" s="6">
        <v>82101500</v>
      </c>
      <c r="E47" s="91">
        <v>2</v>
      </c>
      <c r="F47" s="91" t="s">
        <v>34</v>
      </c>
      <c r="G47" s="20"/>
      <c r="H47" s="21"/>
      <c r="I47" s="44">
        <f>H47*E47</f>
        <v>0</v>
      </c>
    </row>
    <row r="48" spans="1:9" ht="24" x14ac:dyDescent="0.2">
      <c r="A48" s="125"/>
      <c r="B48" s="113"/>
      <c r="C48" s="18" t="s">
        <v>70</v>
      </c>
      <c r="D48" s="6">
        <v>82101500</v>
      </c>
      <c r="E48" s="91">
        <v>14</v>
      </c>
      <c r="F48" s="91" t="s">
        <v>34</v>
      </c>
      <c r="G48" s="20"/>
      <c r="H48" s="21"/>
      <c r="I48" s="44">
        <f t="shared" ref="I48" si="4">H48*E48</f>
        <v>0</v>
      </c>
    </row>
    <row r="49" spans="1:9" ht="108" x14ac:dyDescent="0.2">
      <c r="A49" s="125"/>
      <c r="B49" s="114"/>
      <c r="C49" s="81" t="s">
        <v>71</v>
      </c>
      <c r="D49" s="6">
        <v>82100000</v>
      </c>
      <c r="E49" s="91" t="s">
        <v>22</v>
      </c>
      <c r="F49" s="91" t="s">
        <v>22</v>
      </c>
      <c r="G49" s="20"/>
      <c r="H49" s="45"/>
      <c r="I49" s="44">
        <f>H49</f>
        <v>0</v>
      </c>
    </row>
    <row r="50" spans="1:9" x14ac:dyDescent="0.2">
      <c r="A50" s="118" t="s">
        <v>62</v>
      </c>
      <c r="B50" s="118"/>
      <c r="C50" s="118"/>
      <c r="D50" s="118"/>
      <c r="E50" s="118"/>
      <c r="F50" s="118"/>
      <c r="G50" s="118"/>
      <c r="H50" s="118"/>
      <c r="I50" s="40">
        <f>SUM(I47:I49)</f>
        <v>0</v>
      </c>
    </row>
    <row r="51" spans="1:9" ht="36" x14ac:dyDescent="0.2">
      <c r="A51" s="125" t="s">
        <v>72</v>
      </c>
      <c r="B51" s="112" t="s">
        <v>20</v>
      </c>
      <c r="C51" s="18" t="s">
        <v>39</v>
      </c>
      <c r="D51" s="6">
        <v>82101500</v>
      </c>
      <c r="E51" s="19">
        <v>2</v>
      </c>
      <c r="F51" s="91" t="s">
        <v>34</v>
      </c>
      <c r="G51" s="41"/>
      <c r="H51" s="21"/>
      <c r="I51" s="44">
        <f>H51*E51</f>
        <v>0</v>
      </c>
    </row>
    <row r="52" spans="1:9" ht="36" x14ac:dyDescent="0.2">
      <c r="A52" s="125"/>
      <c r="B52" s="113"/>
      <c r="C52" s="18" t="s">
        <v>73</v>
      </c>
      <c r="D52" s="6">
        <v>82101500</v>
      </c>
      <c r="E52" s="19">
        <v>7</v>
      </c>
      <c r="F52" s="91" t="s">
        <v>34</v>
      </c>
      <c r="G52" s="41"/>
      <c r="H52" s="21"/>
      <c r="I52" s="44">
        <f t="shared" ref="I52" si="5">H52*E52</f>
        <v>0</v>
      </c>
    </row>
    <row r="53" spans="1:9" ht="96" x14ac:dyDescent="0.2">
      <c r="A53" s="125"/>
      <c r="B53" s="114"/>
      <c r="C53" s="46" t="s">
        <v>74</v>
      </c>
      <c r="D53" s="6">
        <v>82100000</v>
      </c>
      <c r="E53" s="19" t="s">
        <v>22</v>
      </c>
      <c r="F53" s="91" t="s">
        <v>22</v>
      </c>
      <c r="G53" s="41"/>
      <c r="H53" s="21"/>
      <c r="I53" s="44">
        <f>H53</f>
        <v>0</v>
      </c>
    </row>
    <row r="54" spans="1:9" x14ac:dyDescent="0.2">
      <c r="A54" s="118" t="s">
        <v>62</v>
      </c>
      <c r="B54" s="118"/>
      <c r="C54" s="118"/>
      <c r="D54" s="118"/>
      <c r="E54" s="118"/>
      <c r="F54" s="118"/>
      <c r="G54" s="118"/>
      <c r="H54" s="118"/>
      <c r="I54" s="40">
        <f>SUM(I51:I53)</f>
        <v>0</v>
      </c>
    </row>
    <row r="55" spans="1:9" x14ac:dyDescent="0.2">
      <c r="A55" s="110" t="s">
        <v>42</v>
      </c>
      <c r="B55" s="110"/>
      <c r="C55" s="110"/>
      <c r="D55" s="110"/>
      <c r="E55" s="110"/>
      <c r="F55" s="110"/>
      <c r="G55" s="110"/>
      <c r="H55" s="110"/>
      <c r="I55" s="5">
        <f>I57+I59</f>
        <v>0</v>
      </c>
    </row>
    <row r="56" spans="1:9" ht="60" x14ac:dyDescent="0.2">
      <c r="A56" s="47" t="s">
        <v>75</v>
      </c>
      <c r="B56" s="81" t="s">
        <v>76</v>
      </c>
      <c r="C56" s="47" t="s">
        <v>77</v>
      </c>
      <c r="D56" s="91">
        <v>78140000</v>
      </c>
      <c r="E56" s="91">
        <v>3</v>
      </c>
      <c r="F56" s="91" t="s">
        <v>34</v>
      </c>
      <c r="G56" s="41"/>
      <c r="H56" s="12"/>
      <c r="I56" s="44">
        <f>H56*E56</f>
        <v>0</v>
      </c>
    </row>
    <row r="57" spans="1:9" x14ac:dyDescent="0.2">
      <c r="A57" s="118" t="s">
        <v>62</v>
      </c>
      <c r="B57" s="118"/>
      <c r="C57" s="118"/>
      <c r="D57" s="118"/>
      <c r="E57" s="118"/>
      <c r="F57" s="118"/>
      <c r="G57" s="118"/>
      <c r="H57" s="118"/>
      <c r="I57" s="40">
        <f>SUM(I56)</f>
        <v>0</v>
      </c>
    </row>
    <row r="58" spans="1:9" ht="60" x14ac:dyDescent="0.2">
      <c r="A58" s="47" t="s">
        <v>78</v>
      </c>
      <c r="B58" s="81" t="s">
        <v>79</v>
      </c>
      <c r="C58" s="48" t="s">
        <v>80</v>
      </c>
      <c r="D58" s="49">
        <v>78140000</v>
      </c>
      <c r="E58" s="91">
        <v>6</v>
      </c>
      <c r="F58" s="91" t="s">
        <v>34</v>
      </c>
      <c r="G58" s="41"/>
      <c r="H58" s="12"/>
      <c r="I58" s="44">
        <f>H58*E58</f>
        <v>0</v>
      </c>
    </row>
    <row r="59" spans="1:9" x14ac:dyDescent="0.2">
      <c r="A59" s="118" t="s">
        <v>62</v>
      </c>
      <c r="B59" s="118"/>
      <c r="C59" s="118"/>
      <c r="D59" s="118"/>
      <c r="E59" s="118"/>
      <c r="F59" s="118"/>
      <c r="G59" s="118"/>
      <c r="H59" s="118"/>
      <c r="I59" s="40">
        <f>SUM(I58)</f>
        <v>0</v>
      </c>
    </row>
    <row r="60" spans="1:9" x14ac:dyDescent="0.2">
      <c r="A60" s="119" t="s">
        <v>81</v>
      </c>
      <c r="B60" s="119"/>
      <c r="C60" s="119"/>
      <c r="D60" s="119"/>
      <c r="E60" s="119"/>
      <c r="F60" s="119"/>
      <c r="G60" s="119"/>
      <c r="H60" s="119"/>
      <c r="I60" s="50">
        <f>I6+I11+I27</f>
        <v>0</v>
      </c>
    </row>
    <row r="62" spans="1:9" ht="24" x14ac:dyDescent="0.2">
      <c r="A62" s="3" t="s">
        <v>0</v>
      </c>
      <c r="B62" s="3" t="s">
        <v>1</v>
      </c>
      <c r="C62" s="3" t="s">
        <v>83</v>
      </c>
      <c r="D62" s="3" t="s">
        <v>3</v>
      </c>
      <c r="E62" s="3" t="s">
        <v>4</v>
      </c>
      <c r="F62" s="3" t="s">
        <v>5</v>
      </c>
      <c r="G62" s="3" t="s">
        <v>6</v>
      </c>
      <c r="H62" s="3" t="s">
        <v>7</v>
      </c>
      <c r="I62" s="3" t="s">
        <v>8</v>
      </c>
    </row>
    <row r="63" spans="1:9" x14ac:dyDescent="0.2">
      <c r="A63" s="121" t="s">
        <v>84</v>
      </c>
      <c r="B63" s="121"/>
      <c r="C63" s="121"/>
      <c r="D63" s="121"/>
      <c r="E63" s="121"/>
      <c r="F63" s="121"/>
      <c r="G63" s="121"/>
      <c r="H63" s="121"/>
      <c r="I63" s="51">
        <f>I64</f>
        <v>0</v>
      </c>
    </row>
    <row r="64" spans="1:9" x14ac:dyDescent="0.2">
      <c r="A64" s="122" t="s">
        <v>10</v>
      </c>
      <c r="B64" s="122"/>
      <c r="C64" s="122"/>
      <c r="D64" s="122"/>
      <c r="E64" s="122"/>
      <c r="F64" s="122"/>
      <c r="G64" s="122"/>
      <c r="H64" s="122"/>
      <c r="I64" s="52">
        <f>I65+I66</f>
        <v>0</v>
      </c>
    </row>
    <row r="65" spans="1:9" ht="60" x14ac:dyDescent="0.2">
      <c r="A65" s="123" t="s">
        <v>85</v>
      </c>
      <c r="B65" s="124"/>
      <c r="C65" s="47" t="s">
        <v>86</v>
      </c>
      <c r="D65" s="6">
        <v>80111600</v>
      </c>
      <c r="E65" s="88">
        <v>71</v>
      </c>
      <c r="F65" s="91" t="s">
        <v>13</v>
      </c>
      <c r="G65" s="91">
        <v>4</v>
      </c>
      <c r="H65" s="53"/>
      <c r="I65" s="53">
        <f>H65*G65*E65</f>
        <v>0</v>
      </c>
    </row>
    <row r="66" spans="1:9" ht="60" x14ac:dyDescent="0.2">
      <c r="A66" s="134" t="s">
        <v>87</v>
      </c>
      <c r="B66" s="135"/>
      <c r="C66" s="47" t="s">
        <v>88</v>
      </c>
      <c r="D66" s="6">
        <v>80111600</v>
      </c>
      <c r="E66" s="54">
        <v>7</v>
      </c>
      <c r="F66" s="91" t="s">
        <v>13</v>
      </c>
      <c r="G66" s="91">
        <v>4</v>
      </c>
      <c r="H66" s="53"/>
      <c r="I66" s="53">
        <f>H66*G66*E66</f>
        <v>0</v>
      </c>
    </row>
    <row r="67" spans="1:9" x14ac:dyDescent="0.2">
      <c r="A67" s="121" t="s">
        <v>89</v>
      </c>
      <c r="B67" s="121"/>
      <c r="C67" s="121"/>
      <c r="D67" s="121"/>
      <c r="E67" s="121"/>
      <c r="F67" s="121"/>
      <c r="G67" s="121"/>
      <c r="H67" s="121"/>
      <c r="I67" s="51">
        <f>I68+I78</f>
        <v>0</v>
      </c>
    </row>
    <row r="68" spans="1:9" x14ac:dyDescent="0.2">
      <c r="A68" s="122" t="s">
        <v>90</v>
      </c>
      <c r="B68" s="122"/>
      <c r="C68" s="122"/>
      <c r="D68" s="122"/>
      <c r="E68" s="122"/>
      <c r="F68" s="122"/>
      <c r="G68" s="122"/>
      <c r="H68" s="122"/>
      <c r="I68" s="55">
        <f>SUM(I69:I77)</f>
        <v>0</v>
      </c>
    </row>
    <row r="69" spans="1:9" ht="84" x14ac:dyDescent="0.2">
      <c r="A69" s="125" t="s">
        <v>91</v>
      </c>
      <c r="B69" s="56" t="s">
        <v>92</v>
      </c>
      <c r="C69" s="57" t="s">
        <v>93</v>
      </c>
      <c r="D69" s="15">
        <v>90101600</v>
      </c>
      <c r="E69" s="58">
        <v>40</v>
      </c>
      <c r="F69" s="88" t="s">
        <v>34</v>
      </c>
      <c r="G69" s="88"/>
      <c r="H69" s="59"/>
      <c r="I69" s="60">
        <f>H69*E69</f>
        <v>0</v>
      </c>
    </row>
    <row r="70" spans="1:9" ht="72" x14ac:dyDescent="0.2">
      <c r="A70" s="125"/>
      <c r="B70" s="56" t="s">
        <v>59</v>
      </c>
      <c r="C70" s="57" t="s">
        <v>58</v>
      </c>
      <c r="D70" s="15">
        <v>50192100</v>
      </c>
      <c r="E70" s="58">
        <v>4204</v>
      </c>
      <c r="F70" s="88" t="s">
        <v>34</v>
      </c>
      <c r="G70" s="88"/>
      <c r="H70" s="59"/>
      <c r="I70" s="60">
        <f t="shared" ref="I70:I77" si="6">H70*E70</f>
        <v>0</v>
      </c>
    </row>
    <row r="71" spans="1:9" ht="72" x14ac:dyDescent="0.2">
      <c r="A71" s="125"/>
      <c r="B71" s="95" t="s">
        <v>20</v>
      </c>
      <c r="C71" s="57" t="s">
        <v>94</v>
      </c>
      <c r="D71" s="16">
        <v>82121500</v>
      </c>
      <c r="E71" s="58" t="s">
        <v>95</v>
      </c>
      <c r="F71" s="88" t="s">
        <v>22</v>
      </c>
      <c r="G71" s="88"/>
      <c r="H71" s="59"/>
      <c r="I71" s="60">
        <f>H71</f>
        <v>0</v>
      </c>
    </row>
    <row r="72" spans="1:9" ht="36" x14ac:dyDescent="0.2">
      <c r="A72" s="125"/>
      <c r="B72" s="56" t="s">
        <v>96</v>
      </c>
      <c r="C72" s="57" t="s">
        <v>97</v>
      </c>
      <c r="D72" s="15">
        <v>90151800</v>
      </c>
      <c r="E72" s="58">
        <v>1</v>
      </c>
      <c r="F72" s="88" t="s">
        <v>25</v>
      </c>
      <c r="G72" s="88"/>
      <c r="H72" s="59"/>
      <c r="I72" s="60">
        <f t="shared" si="6"/>
        <v>0</v>
      </c>
    </row>
    <row r="73" spans="1:9" x14ac:dyDescent="0.2">
      <c r="A73" s="125"/>
      <c r="B73" s="56" t="s">
        <v>98</v>
      </c>
      <c r="C73" s="57" t="s">
        <v>99</v>
      </c>
      <c r="D73" s="15">
        <v>90150000</v>
      </c>
      <c r="E73" s="58">
        <v>2</v>
      </c>
      <c r="F73" s="88" t="s">
        <v>25</v>
      </c>
      <c r="G73" s="88"/>
      <c r="H73" s="59"/>
      <c r="I73" s="60">
        <f t="shared" si="6"/>
        <v>0</v>
      </c>
    </row>
    <row r="74" spans="1:9" ht="24" x14ac:dyDescent="0.2">
      <c r="A74" s="125"/>
      <c r="B74" s="56" t="s">
        <v>100</v>
      </c>
      <c r="C74" s="57" t="s">
        <v>101</v>
      </c>
      <c r="D74" s="15">
        <v>90101600</v>
      </c>
      <c r="E74" s="58">
        <v>600</v>
      </c>
      <c r="F74" s="88" t="s">
        <v>34</v>
      </c>
      <c r="G74" s="88"/>
      <c r="H74" s="59"/>
      <c r="I74" s="60">
        <f t="shared" si="6"/>
        <v>0</v>
      </c>
    </row>
    <row r="75" spans="1:9" ht="24" x14ac:dyDescent="0.2">
      <c r="A75" s="125"/>
      <c r="B75" s="56" t="s">
        <v>102</v>
      </c>
      <c r="C75" s="57" t="s">
        <v>103</v>
      </c>
      <c r="D75" s="15">
        <v>49101700</v>
      </c>
      <c r="E75" s="58">
        <v>200</v>
      </c>
      <c r="F75" s="88" t="s">
        <v>34</v>
      </c>
      <c r="G75" s="88"/>
      <c r="H75" s="59"/>
      <c r="I75" s="60">
        <f t="shared" si="6"/>
        <v>0</v>
      </c>
    </row>
    <row r="76" spans="1:9" ht="36" x14ac:dyDescent="0.2">
      <c r="A76" s="125"/>
      <c r="B76" s="56" t="s">
        <v>104</v>
      </c>
      <c r="C76" s="57" t="s">
        <v>105</v>
      </c>
      <c r="D76" s="16">
        <v>47131700</v>
      </c>
      <c r="E76" s="58">
        <v>3</v>
      </c>
      <c r="F76" s="88" t="s">
        <v>34</v>
      </c>
      <c r="G76" s="88"/>
      <c r="H76" s="59"/>
      <c r="I76" s="60">
        <f t="shared" si="6"/>
        <v>0</v>
      </c>
    </row>
    <row r="77" spans="1:9" x14ac:dyDescent="0.2">
      <c r="A77" s="125"/>
      <c r="B77" s="56" t="s">
        <v>104</v>
      </c>
      <c r="C77" s="57" t="s">
        <v>106</v>
      </c>
      <c r="D77" s="15">
        <v>47131700</v>
      </c>
      <c r="E77" s="58">
        <v>15</v>
      </c>
      <c r="F77" s="88" t="s">
        <v>34</v>
      </c>
      <c r="G77" s="88"/>
      <c r="H77" s="59"/>
      <c r="I77" s="60">
        <f t="shared" si="6"/>
        <v>0</v>
      </c>
    </row>
    <row r="78" spans="1:9" x14ac:dyDescent="0.2">
      <c r="A78" s="122" t="s">
        <v>42</v>
      </c>
      <c r="B78" s="122"/>
      <c r="C78" s="122"/>
      <c r="D78" s="122"/>
      <c r="E78" s="122"/>
      <c r="F78" s="122"/>
      <c r="G78" s="122"/>
      <c r="H78" s="122"/>
      <c r="I78" s="61">
        <f>SUM(I79:I80)</f>
        <v>0</v>
      </c>
    </row>
    <row r="79" spans="1:9" ht="48" x14ac:dyDescent="0.2">
      <c r="A79" s="125" t="s">
        <v>107</v>
      </c>
      <c r="B79" s="62" t="s">
        <v>108</v>
      </c>
      <c r="C79" s="81" t="s">
        <v>109</v>
      </c>
      <c r="D79" s="15">
        <v>78140000</v>
      </c>
      <c r="E79" s="58">
        <v>9</v>
      </c>
      <c r="F79" s="91" t="s">
        <v>25</v>
      </c>
      <c r="G79" s="20"/>
      <c r="H79" s="8"/>
      <c r="I79" s="63">
        <f>H79*E79</f>
        <v>0</v>
      </c>
    </row>
    <row r="80" spans="1:9" ht="120" x14ac:dyDescent="0.2">
      <c r="A80" s="125"/>
      <c r="B80" s="95" t="s">
        <v>110</v>
      </c>
      <c r="C80" s="47" t="s">
        <v>111</v>
      </c>
      <c r="D80" s="15">
        <v>78140000</v>
      </c>
      <c r="E80" s="58" t="s">
        <v>95</v>
      </c>
      <c r="F80" s="91" t="s">
        <v>22</v>
      </c>
      <c r="G80" s="20"/>
      <c r="H80" s="53"/>
      <c r="I80" s="63">
        <f>H80</f>
        <v>0</v>
      </c>
    </row>
    <row r="81" spans="1:9" x14ac:dyDescent="0.2">
      <c r="A81" s="121" t="s">
        <v>112</v>
      </c>
      <c r="B81" s="121"/>
      <c r="C81" s="121"/>
      <c r="D81" s="121"/>
      <c r="E81" s="121"/>
      <c r="F81" s="121"/>
      <c r="G81" s="121"/>
      <c r="H81" s="121"/>
      <c r="I81" s="64">
        <f>I82+I87</f>
        <v>0</v>
      </c>
    </row>
    <row r="82" spans="1:9" x14ac:dyDescent="0.2">
      <c r="A82" s="122" t="s">
        <v>90</v>
      </c>
      <c r="B82" s="122"/>
      <c r="C82" s="122"/>
      <c r="D82" s="122"/>
      <c r="E82" s="122"/>
      <c r="F82" s="122"/>
      <c r="G82" s="122"/>
      <c r="H82" s="122"/>
      <c r="I82" s="55">
        <f>SUM(I83:I86)</f>
        <v>0</v>
      </c>
    </row>
    <row r="83" spans="1:9" ht="132" x14ac:dyDescent="0.2">
      <c r="A83" s="125" t="s">
        <v>113</v>
      </c>
      <c r="B83" s="112" t="s">
        <v>20</v>
      </c>
      <c r="C83" s="65" t="s">
        <v>114</v>
      </c>
      <c r="D83" s="15">
        <v>82121500</v>
      </c>
      <c r="E83" s="88" t="s">
        <v>95</v>
      </c>
      <c r="F83" s="91" t="s">
        <v>22</v>
      </c>
      <c r="G83" s="91"/>
      <c r="H83" s="53"/>
      <c r="I83" s="63">
        <f>H83</f>
        <v>0</v>
      </c>
    </row>
    <row r="84" spans="1:9" ht="72" x14ac:dyDescent="0.2">
      <c r="A84" s="125"/>
      <c r="B84" s="114"/>
      <c r="C84" s="57" t="s">
        <v>115</v>
      </c>
      <c r="D84" s="16">
        <v>82121500</v>
      </c>
      <c r="E84" s="88" t="s">
        <v>95</v>
      </c>
      <c r="F84" s="91" t="s">
        <v>22</v>
      </c>
      <c r="G84" s="91"/>
      <c r="H84" s="53"/>
      <c r="I84" s="63">
        <f>H84</f>
        <v>0</v>
      </c>
    </row>
    <row r="85" spans="1:9" ht="36" x14ac:dyDescent="0.2">
      <c r="A85" s="125"/>
      <c r="B85" s="66" t="s">
        <v>65</v>
      </c>
      <c r="C85" s="67" t="s">
        <v>116</v>
      </c>
      <c r="D85" s="42">
        <v>50191505</v>
      </c>
      <c r="E85" s="88">
        <v>307</v>
      </c>
      <c r="F85" s="91" t="s">
        <v>117</v>
      </c>
      <c r="G85" s="91"/>
      <c r="H85" s="53"/>
      <c r="I85" s="63">
        <f t="shared" ref="I85:I86" si="7">H85*E85</f>
        <v>0</v>
      </c>
    </row>
    <row r="86" spans="1:9" x14ac:dyDescent="0.2">
      <c r="A86" s="125"/>
      <c r="B86" s="66" t="s">
        <v>102</v>
      </c>
      <c r="C86" s="67" t="s">
        <v>118</v>
      </c>
      <c r="D86" s="15">
        <v>49101700</v>
      </c>
      <c r="E86" s="88">
        <v>120</v>
      </c>
      <c r="F86" s="91" t="s">
        <v>34</v>
      </c>
      <c r="G86" s="91"/>
      <c r="H86" s="53"/>
      <c r="I86" s="63">
        <f t="shared" si="7"/>
        <v>0</v>
      </c>
    </row>
    <row r="87" spans="1:9" x14ac:dyDescent="0.2">
      <c r="A87" s="122" t="s">
        <v>42</v>
      </c>
      <c r="B87" s="122"/>
      <c r="C87" s="122"/>
      <c r="D87" s="122"/>
      <c r="E87" s="122"/>
      <c r="F87" s="122"/>
      <c r="G87" s="122"/>
      <c r="H87" s="122"/>
      <c r="I87" s="61">
        <f>SUM(I88:I89)</f>
        <v>0</v>
      </c>
    </row>
    <row r="88" spans="1:9" ht="48" x14ac:dyDescent="0.2">
      <c r="A88" s="112" t="s">
        <v>119</v>
      </c>
      <c r="B88" s="112" t="s">
        <v>108</v>
      </c>
      <c r="C88" s="81" t="s">
        <v>109</v>
      </c>
      <c r="D88" s="16">
        <v>78140000</v>
      </c>
      <c r="E88" s="88">
        <v>10</v>
      </c>
      <c r="F88" s="91" t="s">
        <v>25</v>
      </c>
      <c r="G88" s="20"/>
      <c r="H88" s="8"/>
      <c r="I88" s="63">
        <f>H88*E88</f>
        <v>0</v>
      </c>
    </row>
    <row r="89" spans="1:9" ht="48" x14ac:dyDescent="0.2">
      <c r="A89" s="114"/>
      <c r="B89" s="114"/>
      <c r="C89" s="81" t="s">
        <v>120</v>
      </c>
      <c r="D89" s="16">
        <v>78140000</v>
      </c>
      <c r="E89" s="88">
        <v>1</v>
      </c>
      <c r="F89" s="91" t="s">
        <v>25</v>
      </c>
      <c r="G89" s="20"/>
      <c r="H89" s="8"/>
      <c r="I89" s="63">
        <f>H89*E89</f>
        <v>0</v>
      </c>
    </row>
    <row r="90" spans="1:9" x14ac:dyDescent="0.2">
      <c r="A90" s="142" t="s">
        <v>121</v>
      </c>
      <c r="B90" s="142"/>
      <c r="C90" s="142"/>
      <c r="D90" s="142"/>
      <c r="E90" s="142"/>
      <c r="F90" s="142"/>
      <c r="G90" s="142"/>
      <c r="H90" s="142"/>
      <c r="I90" s="108">
        <f>I63+I67+I81</f>
        <v>0</v>
      </c>
    </row>
    <row r="92" spans="1:9" ht="24" x14ac:dyDescent="0.2">
      <c r="A92" s="68" t="s">
        <v>0</v>
      </c>
      <c r="B92" s="68" t="s">
        <v>1</v>
      </c>
      <c r="C92" s="3" t="s">
        <v>2</v>
      </c>
      <c r="D92" s="3" t="s">
        <v>3</v>
      </c>
      <c r="E92" s="3" t="s">
        <v>4</v>
      </c>
      <c r="F92" s="3" t="s">
        <v>5</v>
      </c>
      <c r="G92" s="3" t="s">
        <v>6</v>
      </c>
      <c r="H92" s="3" t="s">
        <v>7</v>
      </c>
      <c r="I92" s="3" t="s">
        <v>8</v>
      </c>
    </row>
    <row r="93" spans="1:9" x14ac:dyDescent="0.2">
      <c r="A93" s="139" t="s">
        <v>122</v>
      </c>
      <c r="B93" s="139"/>
      <c r="C93" s="139"/>
      <c r="D93" s="139"/>
      <c r="E93" s="139"/>
      <c r="F93" s="139"/>
      <c r="G93" s="139"/>
      <c r="H93" s="139"/>
      <c r="I93" s="69">
        <f>I94</f>
        <v>0</v>
      </c>
    </row>
    <row r="94" spans="1:9" x14ac:dyDescent="0.2">
      <c r="A94" s="138" t="s">
        <v>10</v>
      </c>
      <c r="B94" s="138"/>
      <c r="C94" s="138"/>
      <c r="D94" s="138"/>
      <c r="E94" s="138"/>
      <c r="F94" s="138"/>
      <c r="G94" s="138"/>
      <c r="H94" s="138"/>
      <c r="I94" s="70">
        <f>I95</f>
        <v>0</v>
      </c>
    </row>
    <row r="95" spans="1:9" ht="72" x14ac:dyDescent="0.2">
      <c r="A95" s="123" t="s">
        <v>123</v>
      </c>
      <c r="B95" s="124"/>
      <c r="C95" s="71" t="s">
        <v>124</v>
      </c>
      <c r="D95" s="6">
        <v>80111600</v>
      </c>
      <c r="E95" s="91">
        <v>61</v>
      </c>
      <c r="F95" s="72" t="s">
        <v>13</v>
      </c>
      <c r="G95" s="91">
        <v>4</v>
      </c>
      <c r="H95" s="73"/>
      <c r="I95" s="53">
        <f>H95*G95*E95</f>
        <v>0</v>
      </c>
    </row>
    <row r="96" spans="1:9" x14ac:dyDescent="0.2">
      <c r="A96" s="139" t="s">
        <v>125</v>
      </c>
      <c r="B96" s="139"/>
      <c r="C96" s="139"/>
      <c r="D96" s="139"/>
      <c r="E96" s="139"/>
      <c r="F96" s="139"/>
      <c r="G96" s="139"/>
      <c r="H96" s="139"/>
      <c r="I96" s="69">
        <f>I97+I114</f>
        <v>0</v>
      </c>
    </row>
    <row r="97" spans="1:9" x14ac:dyDescent="0.2">
      <c r="A97" s="138" t="s">
        <v>126</v>
      </c>
      <c r="B97" s="138"/>
      <c r="C97" s="138"/>
      <c r="D97" s="138"/>
      <c r="E97" s="138"/>
      <c r="F97" s="138"/>
      <c r="G97" s="138"/>
      <c r="H97" s="138"/>
      <c r="I97" s="70">
        <f>SUM(I98:I113)</f>
        <v>0</v>
      </c>
    </row>
    <row r="98" spans="1:9" ht="36" x14ac:dyDescent="0.2">
      <c r="A98" s="125" t="s">
        <v>127</v>
      </c>
      <c r="B98" s="74" t="s">
        <v>20</v>
      </c>
      <c r="C98" s="1" t="s">
        <v>128</v>
      </c>
      <c r="D98" s="6">
        <v>55101500</v>
      </c>
      <c r="E98" s="75">
        <v>600</v>
      </c>
      <c r="F98" s="91" t="s">
        <v>117</v>
      </c>
      <c r="G98" s="76"/>
      <c r="H98" s="77"/>
      <c r="I98" s="78">
        <f>H98*E98</f>
        <v>0</v>
      </c>
    </row>
    <row r="99" spans="1:9" ht="408.95" customHeight="1" x14ac:dyDescent="0.2">
      <c r="A99" s="125"/>
      <c r="B99" s="74" t="s">
        <v>129</v>
      </c>
      <c r="C99" s="1" t="s">
        <v>130</v>
      </c>
      <c r="D99" s="6">
        <v>44110000</v>
      </c>
      <c r="E99" s="91" t="s">
        <v>22</v>
      </c>
      <c r="F99" s="91" t="s">
        <v>22</v>
      </c>
      <c r="G99" s="20"/>
      <c r="H99" s="44"/>
      <c r="I99" s="78">
        <f>H99</f>
        <v>0</v>
      </c>
    </row>
    <row r="100" spans="1:9" ht="36" x14ac:dyDescent="0.2">
      <c r="A100" s="125"/>
      <c r="B100" s="41" t="s">
        <v>32</v>
      </c>
      <c r="C100" s="36" t="s">
        <v>131</v>
      </c>
      <c r="D100" s="15">
        <v>95131500</v>
      </c>
      <c r="E100" s="76">
        <v>6</v>
      </c>
      <c r="F100" s="91" t="s">
        <v>117</v>
      </c>
      <c r="G100" s="79"/>
      <c r="H100" s="77"/>
      <c r="I100" s="78">
        <f t="shared" ref="I100:I112" si="8">H100*E100</f>
        <v>0</v>
      </c>
    </row>
    <row r="101" spans="1:9" ht="48" x14ac:dyDescent="0.2">
      <c r="A101" s="125"/>
      <c r="B101" s="41" t="s">
        <v>30</v>
      </c>
      <c r="C101" s="36" t="s">
        <v>132</v>
      </c>
      <c r="D101" s="16">
        <v>72151603</v>
      </c>
      <c r="E101" s="76">
        <v>6</v>
      </c>
      <c r="F101" s="91" t="s">
        <v>133</v>
      </c>
      <c r="G101" s="79"/>
      <c r="H101" s="77"/>
      <c r="I101" s="78">
        <f t="shared" si="8"/>
        <v>0</v>
      </c>
    </row>
    <row r="102" spans="1:9" ht="24" x14ac:dyDescent="0.2">
      <c r="A102" s="125"/>
      <c r="B102" s="41" t="s">
        <v>96</v>
      </c>
      <c r="C102" s="36" t="s">
        <v>134</v>
      </c>
      <c r="D102" s="15">
        <v>92101902</v>
      </c>
      <c r="E102" s="76">
        <v>6</v>
      </c>
      <c r="F102" s="91" t="s">
        <v>133</v>
      </c>
      <c r="G102" s="79"/>
      <c r="H102" s="77"/>
      <c r="I102" s="78">
        <f>H102*E102</f>
        <v>0</v>
      </c>
    </row>
    <row r="103" spans="1:9" ht="36" x14ac:dyDescent="0.2">
      <c r="A103" s="125"/>
      <c r="B103" s="41" t="s">
        <v>135</v>
      </c>
      <c r="C103" s="36" t="s">
        <v>136</v>
      </c>
      <c r="D103" s="15">
        <v>90101600</v>
      </c>
      <c r="E103" s="76">
        <v>24</v>
      </c>
      <c r="F103" s="91" t="s">
        <v>117</v>
      </c>
      <c r="G103" s="79"/>
      <c r="H103" s="77"/>
      <c r="I103" s="78">
        <f t="shared" si="8"/>
        <v>0</v>
      </c>
    </row>
    <row r="104" spans="1:9" x14ac:dyDescent="0.2">
      <c r="A104" s="125"/>
      <c r="B104" s="41" t="s">
        <v>137</v>
      </c>
      <c r="C104" s="36" t="s">
        <v>138</v>
      </c>
      <c r="D104" s="15">
        <v>90101600</v>
      </c>
      <c r="E104" s="76">
        <v>300</v>
      </c>
      <c r="F104" s="91" t="s">
        <v>117</v>
      </c>
      <c r="G104" s="79"/>
      <c r="H104" s="77"/>
      <c r="I104" s="78">
        <f t="shared" si="8"/>
        <v>0</v>
      </c>
    </row>
    <row r="105" spans="1:9" ht="72" x14ac:dyDescent="0.2">
      <c r="A105" s="125"/>
      <c r="B105" s="136" t="s">
        <v>28</v>
      </c>
      <c r="C105" s="36" t="s">
        <v>139</v>
      </c>
      <c r="D105" s="6">
        <v>90101602</v>
      </c>
      <c r="E105" s="76">
        <v>12</v>
      </c>
      <c r="F105" s="91" t="s">
        <v>117</v>
      </c>
      <c r="G105" s="79"/>
      <c r="H105" s="77"/>
      <c r="I105" s="78">
        <f t="shared" si="8"/>
        <v>0</v>
      </c>
    </row>
    <row r="106" spans="1:9" ht="36" x14ac:dyDescent="0.2">
      <c r="A106" s="125"/>
      <c r="B106" s="137"/>
      <c r="C106" s="36" t="s">
        <v>140</v>
      </c>
      <c r="D106" s="6">
        <v>90101602</v>
      </c>
      <c r="E106" s="76">
        <v>6</v>
      </c>
      <c r="F106" s="91" t="s">
        <v>117</v>
      </c>
      <c r="G106" s="79"/>
      <c r="H106" s="77"/>
      <c r="I106" s="78">
        <f t="shared" si="8"/>
        <v>0</v>
      </c>
    </row>
    <row r="107" spans="1:9" x14ac:dyDescent="0.2">
      <c r="A107" s="125"/>
      <c r="B107" s="41" t="s">
        <v>141</v>
      </c>
      <c r="C107" s="36" t="s">
        <v>142</v>
      </c>
      <c r="D107" s="15">
        <v>80131506</v>
      </c>
      <c r="E107" s="76">
        <v>12</v>
      </c>
      <c r="F107" s="91" t="s">
        <v>133</v>
      </c>
      <c r="G107" s="79"/>
      <c r="H107" s="77"/>
      <c r="I107" s="78">
        <f>H107*E107</f>
        <v>0</v>
      </c>
    </row>
    <row r="108" spans="1:9" ht="24" x14ac:dyDescent="0.2">
      <c r="A108" s="125"/>
      <c r="B108" s="41" t="s">
        <v>143</v>
      </c>
      <c r="C108" s="36" t="s">
        <v>144</v>
      </c>
      <c r="D108" s="6">
        <v>80111600</v>
      </c>
      <c r="E108" s="76">
        <v>6</v>
      </c>
      <c r="F108" s="91" t="s">
        <v>133</v>
      </c>
      <c r="G108" s="79"/>
      <c r="H108" s="77"/>
      <c r="I108" s="78">
        <f t="shared" si="8"/>
        <v>0</v>
      </c>
    </row>
    <row r="109" spans="1:9" ht="36" x14ac:dyDescent="0.2">
      <c r="A109" s="125"/>
      <c r="B109" s="41" t="s">
        <v>145</v>
      </c>
      <c r="C109" s="36" t="s">
        <v>146</v>
      </c>
      <c r="D109" s="15">
        <v>60141012</v>
      </c>
      <c r="E109" s="76">
        <v>6</v>
      </c>
      <c r="F109" s="91" t="s">
        <v>117</v>
      </c>
      <c r="G109" s="79"/>
      <c r="H109" s="77"/>
      <c r="I109" s="78">
        <f t="shared" si="8"/>
        <v>0</v>
      </c>
    </row>
    <row r="110" spans="1:9" ht="24" x14ac:dyDescent="0.2">
      <c r="A110" s="125"/>
      <c r="B110" s="41" t="s">
        <v>147</v>
      </c>
      <c r="C110" s="36" t="s">
        <v>148</v>
      </c>
      <c r="D110" s="15">
        <v>60141012</v>
      </c>
      <c r="E110" s="76">
        <v>8</v>
      </c>
      <c r="F110" s="91" t="s">
        <v>117</v>
      </c>
      <c r="G110" s="79"/>
      <c r="H110" s="77"/>
      <c r="I110" s="78">
        <f t="shared" si="8"/>
        <v>0</v>
      </c>
    </row>
    <row r="111" spans="1:9" ht="96" x14ac:dyDescent="0.2">
      <c r="A111" s="125"/>
      <c r="B111" s="41" t="s">
        <v>149</v>
      </c>
      <c r="C111" s="36" t="s">
        <v>150</v>
      </c>
      <c r="D111" s="15">
        <v>60141012</v>
      </c>
      <c r="E111" s="76" t="s">
        <v>151</v>
      </c>
      <c r="F111" s="91" t="s">
        <v>22</v>
      </c>
      <c r="G111" s="79"/>
      <c r="H111" s="77"/>
      <c r="I111" s="78">
        <f>H111</f>
        <v>0</v>
      </c>
    </row>
    <row r="112" spans="1:9" ht="24" x14ac:dyDescent="0.2">
      <c r="A112" s="125"/>
      <c r="B112" s="41" t="s">
        <v>152</v>
      </c>
      <c r="C112" s="36" t="s">
        <v>153</v>
      </c>
      <c r="D112" s="16">
        <v>24111509</v>
      </c>
      <c r="E112" s="76">
        <v>1200</v>
      </c>
      <c r="F112" s="91" t="s">
        <v>117</v>
      </c>
      <c r="G112" s="79"/>
      <c r="H112" s="77"/>
      <c r="I112" s="78">
        <f t="shared" si="8"/>
        <v>0</v>
      </c>
    </row>
    <row r="113" spans="1:9" ht="48" x14ac:dyDescent="0.2">
      <c r="A113" s="125"/>
      <c r="B113" s="41" t="s">
        <v>23</v>
      </c>
      <c r="C113" s="36" t="s">
        <v>154</v>
      </c>
      <c r="D113" s="15">
        <v>76111500</v>
      </c>
      <c r="E113" s="76">
        <v>6</v>
      </c>
      <c r="F113" s="91" t="s">
        <v>133</v>
      </c>
      <c r="G113" s="79"/>
      <c r="H113" s="77"/>
      <c r="I113" s="78">
        <f>H113*E113</f>
        <v>0</v>
      </c>
    </row>
    <row r="114" spans="1:9" x14ac:dyDescent="0.2">
      <c r="A114" s="138" t="s">
        <v>42</v>
      </c>
      <c r="B114" s="138"/>
      <c r="C114" s="138"/>
      <c r="D114" s="138"/>
      <c r="E114" s="138"/>
      <c r="F114" s="138"/>
      <c r="G114" s="138"/>
      <c r="H114" s="138"/>
      <c r="I114" s="70">
        <f>SUM(I115)</f>
        <v>0</v>
      </c>
    </row>
    <row r="115" spans="1:9" ht="96" x14ac:dyDescent="0.2">
      <c r="A115" s="81" t="s">
        <v>155</v>
      </c>
      <c r="B115" s="103" t="s">
        <v>156</v>
      </c>
      <c r="C115" s="35" t="s">
        <v>157</v>
      </c>
      <c r="D115" s="92">
        <v>78140000</v>
      </c>
      <c r="E115" s="91">
        <v>8</v>
      </c>
      <c r="F115" s="91" t="s">
        <v>133</v>
      </c>
      <c r="G115" s="20"/>
      <c r="H115" s="77"/>
      <c r="I115" s="78">
        <f>H115*E115</f>
        <v>0</v>
      </c>
    </row>
    <row r="116" spans="1:9" x14ac:dyDescent="0.2">
      <c r="A116" s="139" t="s">
        <v>158</v>
      </c>
      <c r="B116" s="139"/>
      <c r="C116" s="139"/>
      <c r="D116" s="139"/>
      <c r="E116" s="139"/>
      <c r="F116" s="139"/>
      <c r="G116" s="139"/>
      <c r="H116" s="139"/>
      <c r="I116" s="69">
        <f>I117+I133</f>
        <v>0</v>
      </c>
    </row>
    <row r="117" spans="1:9" x14ac:dyDescent="0.2">
      <c r="A117" s="138" t="s">
        <v>126</v>
      </c>
      <c r="B117" s="138"/>
      <c r="C117" s="138"/>
      <c r="D117" s="138"/>
      <c r="E117" s="138"/>
      <c r="F117" s="138"/>
      <c r="G117" s="138"/>
      <c r="H117" s="138"/>
      <c r="I117" s="70">
        <f>SUM(I118:I132)</f>
        <v>0</v>
      </c>
    </row>
    <row r="118" spans="1:9" ht="36" x14ac:dyDescent="0.2">
      <c r="A118" s="140" t="s">
        <v>159</v>
      </c>
      <c r="B118" s="74" t="s">
        <v>20</v>
      </c>
      <c r="C118" s="1" t="s">
        <v>128</v>
      </c>
      <c r="D118" s="6">
        <v>55101500</v>
      </c>
      <c r="E118" s="91">
        <v>3008</v>
      </c>
      <c r="F118" s="91" t="s">
        <v>117</v>
      </c>
      <c r="G118" s="41"/>
      <c r="H118" s="77"/>
      <c r="I118" s="78">
        <f>H118*E118</f>
        <v>0</v>
      </c>
    </row>
    <row r="119" spans="1:9" ht="408" x14ac:dyDescent="0.2">
      <c r="A119" s="140"/>
      <c r="B119" s="74" t="s">
        <v>129</v>
      </c>
      <c r="C119" s="1" t="s">
        <v>130</v>
      </c>
      <c r="D119" s="6">
        <v>44110000</v>
      </c>
      <c r="E119" s="91" t="s">
        <v>22</v>
      </c>
      <c r="F119" s="91" t="s">
        <v>22</v>
      </c>
      <c r="G119" s="20"/>
      <c r="H119" s="77"/>
      <c r="I119" s="78">
        <f>H119</f>
        <v>0</v>
      </c>
    </row>
    <row r="120" spans="1:9" ht="36" x14ac:dyDescent="0.2">
      <c r="A120" s="140"/>
      <c r="B120" s="41" t="s">
        <v>32</v>
      </c>
      <c r="C120" s="36" t="s">
        <v>131</v>
      </c>
      <c r="D120" s="15">
        <v>95131500</v>
      </c>
      <c r="E120" s="91">
        <v>11</v>
      </c>
      <c r="F120" s="91" t="s">
        <v>117</v>
      </c>
      <c r="G120" s="41"/>
      <c r="H120" s="77"/>
      <c r="I120" s="78">
        <f t="shared" ref="I120:I132" si="9">H120*E120</f>
        <v>0</v>
      </c>
    </row>
    <row r="121" spans="1:9" ht="48" x14ac:dyDescent="0.2">
      <c r="A121" s="140"/>
      <c r="B121" s="41" t="s">
        <v>30</v>
      </c>
      <c r="C121" s="36" t="s">
        <v>132</v>
      </c>
      <c r="D121" s="16">
        <v>72151603</v>
      </c>
      <c r="E121" s="91">
        <v>11</v>
      </c>
      <c r="F121" s="91" t="s">
        <v>133</v>
      </c>
      <c r="G121" s="41"/>
      <c r="H121" s="77"/>
      <c r="I121" s="78">
        <f t="shared" si="9"/>
        <v>0</v>
      </c>
    </row>
    <row r="122" spans="1:9" ht="24" x14ac:dyDescent="0.2">
      <c r="A122" s="140"/>
      <c r="B122" s="41" t="s">
        <v>96</v>
      </c>
      <c r="C122" s="36" t="s">
        <v>134</v>
      </c>
      <c r="D122" s="15">
        <v>92101902</v>
      </c>
      <c r="E122" s="91">
        <v>11</v>
      </c>
      <c r="F122" s="91" t="s">
        <v>133</v>
      </c>
      <c r="G122" s="41"/>
      <c r="H122" s="77"/>
      <c r="I122" s="78">
        <f t="shared" si="9"/>
        <v>0</v>
      </c>
    </row>
    <row r="123" spans="1:9" ht="36" x14ac:dyDescent="0.2">
      <c r="A123" s="140"/>
      <c r="B123" s="41" t="s">
        <v>135</v>
      </c>
      <c r="C123" s="36" t="s">
        <v>136</v>
      </c>
      <c r="D123" s="15">
        <v>90101600</v>
      </c>
      <c r="E123" s="91">
        <v>44</v>
      </c>
      <c r="F123" s="91" t="s">
        <v>117</v>
      </c>
      <c r="G123" s="41"/>
      <c r="H123" s="77"/>
      <c r="I123" s="78">
        <f t="shared" si="9"/>
        <v>0</v>
      </c>
    </row>
    <row r="124" spans="1:9" x14ac:dyDescent="0.2">
      <c r="A124" s="140"/>
      <c r="B124" s="41" t="s">
        <v>137</v>
      </c>
      <c r="C124" s="36" t="s">
        <v>138</v>
      </c>
      <c r="D124" s="15">
        <v>90101600</v>
      </c>
      <c r="E124" s="91">
        <v>880</v>
      </c>
      <c r="F124" s="91" t="s">
        <v>117</v>
      </c>
      <c r="G124" s="41"/>
      <c r="H124" s="77"/>
      <c r="I124" s="78">
        <f t="shared" si="9"/>
        <v>0</v>
      </c>
    </row>
    <row r="125" spans="1:9" ht="72" x14ac:dyDescent="0.2">
      <c r="A125" s="140"/>
      <c r="B125" s="41" t="s">
        <v>28</v>
      </c>
      <c r="C125" s="36" t="s">
        <v>139</v>
      </c>
      <c r="D125" s="6">
        <v>90101602</v>
      </c>
      <c r="E125" s="91">
        <v>22</v>
      </c>
      <c r="F125" s="91" t="s">
        <v>117</v>
      </c>
      <c r="G125" s="41"/>
      <c r="H125" s="77"/>
      <c r="I125" s="78">
        <f t="shared" si="9"/>
        <v>0</v>
      </c>
    </row>
    <row r="126" spans="1:9" x14ac:dyDescent="0.2">
      <c r="A126" s="140"/>
      <c r="B126" s="41" t="s">
        <v>141</v>
      </c>
      <c r="C126" s="36" t="s">
        <v>142</v>
      </c>
      <c r="D126" s="15">
        <v>80131506</v>
      </c>
      <c r="E126" s="91">
        <v>22</v>
      </c>
      <c r="F126" s="91" t="s">
        <v>133</v>
      </c>
      <c r="G126" s="41"/>
      <c r="H126" s="77"/>
      <c r="I126" s="78">
        <f t="shared" si="9"/>
        <v>0</v>
      </c>
    </row>
    <row r="127" spans="1:9" ht="36" x14ac:dyDescent="0.2">
      <c r="A127" s="141"/>
      <c r="B127" s="41" t="s">
        <v>145</v>
      </c>
      <c r="C127" s="36" t="s">
        <v>146</v>
      </c>
      <c r="D127" s="15">
        <v>60141012</v>
      </c>
      <c r="E127" s="91">
        <v>12</v>
      </c>
      <c r="F127" s="91" t="s">
        <v>117</v>
      </c>
      <c r="G127" s="41"/>
      <c r="H127" s="77"/>
      <c r="I127" s="78">
        <f t="shared" si="9"/>
        <v>0</v>
      </c>
    </row>
    <row r="128" spans="1:9" ht="24" x14ac:dyDescent="0.2">
      <c r="A128" s="141"/>
      <c r="B128" s="41" t="s">
        <v>147</v>
      </c>
      <c r="C128" s="36" t="s">
        <v>148</v>
      </c>
      <c r="D128" s="15">
        <v>60141012</v>
      </c>
      <c r="E128" s="91">
        <v>12</v>
      </c>
      <c r="F128" s="91" t="s">
        <v>117</v>
      </c>
      <c r="G128" s="41"/>
      <c r="H128" s="77"/>
      <c r="I128" s="78">
        <f t="shared" si="9"/>
        <v>0</v>
      </c>
    </row>
    <row r="129" spans="1:9" ht="96" x14ac:dyDescent="0.2">
      <c r="A129" s="141"/>
      <c r="B129" s="41" t="s">
        <v>149</v>
      </c>
      <c r="C129" s="36" t="s">
        <v>150</v>
      </c>
      <c r="D129" s="15">
        <v>60141012</v>
      </c>
      <c r="E129" s="91" t="s">
        <v>151</v>
      </c>
      <c r="F129" s="91" t="s">
        <v>22</v>
      </c>
      <c r="G129" s="41"/>
      <c r="H129" s="77"/>
      <c r="I129" s="78">
        <f>H129</f>
        <v>0</v>
      </c>
    </row>
    <row r="130" spans="1:9" ht="24" x14ac:dyDescent="0.2">
      <c r="A130" s="141"/>
      <c r="B130" s="41" t="s">
        <v>152</v>
      </c>
      <c r="C130" s="36" t="s">
        <v>153</v>
      </c>
      <c r="D130" s="16">
        <v>24111509</v>
      </c>
      <c r="E130" s="91">
        <v>2200</v>
      </c>
      <c r="F130" s="91" t="s">
        <v>117</v>
      </c>
      <c r="G130" s="41"/>
      <c r="H130" s="77"/>
      <c r="I130" s="78">
        <f t="shared" si="9"/>
        <v>0</v>
      </c>
    </row>
    <row r="131" spans="1:9" ht="48" x14ac:dyDescent="0.2">
      <c r="A131" s="141"/>
      <c r="B131" s="41" t="s">
        <v>23</v>
      </c>
      <c r="C131" s="36" t="s">
        <v>154</v>
      </c>
      <c r="D131" s="15">
        <v>76111500</v>
      </c>
      <c r="E131" s="91">
        <v>11</v>
      </c>
      <c r="F131" s="91" t="s">
        <v>133</v>
      </c>
      <c r="G131" s="41"/>
      <c r="H131" s="77"/>
      <c r="I131" s="78">
        <f t="shared" si="9"/>
        <v>0</v>
      </c>
    </row>
    <row r="132" spans="1:9" ht="36" x14ac:dyDescent="0.2">
      <c r="A132" s="141"/>
      <c r="B132" s="41" t="s">
        <v>28</v>
      </c>
      <c r="C132" s="36" t="s">
        <v>140</v>
      </c>
      <c r="D132" s="6">
        <v>90101602</v>
      </c>
      <c r="E132" s="91">
        <v>11</v>
      </c>
      <c r="F132" s="91" t="s">
        <v>117</v>
      </c>
      <c r="G132" s="41"/>
      <c r="H132" s="77"/>
      <c r="I132" s="78">
        <f t="shared" si="9"/>
        <v>0</v>
      </c>
    </row>
    <row r="133" spans="1:9" x14ac:dyDescent="0.2">
      <c r="A133" s="138" t="s">
        <v>42</v>
      </c>
      <c r="B133" s="138"/>
      <c r="C133" s="138"/>
      <c r="D133" s="138"/>
      <c r="E133" s="138"/>
      <c r="F133" s="138"/>
      <c r="G133" s="138"/>
      <c r="H133" s="138"/>
      <c r="I133" s="70">
        <f>SUM(I134:I135)</f>
        <v>0</v>
      </c>
    </row>
    <row r="134" spans="1:9" ht="84" x14ac:dyDescent="0.2">
      <c r="A134" s="140" t="s">
        <v>160</v>
      </c>
      <c r="B134" s="103" t="s">
        <v>161</v>
      </c>
      <c r="C134" s="35" t="s">
        <v>109</v>
      </c>
      <c r="D134" s="92">
        <v>78140000</v>
      </c>
      <c r="E134" s="91">
        <v>14</v>
      </c>
      <c r="F134" s="91" t="s">
        <v>133</v>
      </c>
      <c r="G134" s="20"/>
      <c r="H134" s="82"/>
      <c r="I134" s="33">
        <f>H134*E134</f>
        <v>0</v>
      </c>
    </row>
    <row r="135" spans="1:9" ht="72" x14ac:dyDescent="0.2">
      <c r="A135" s="141"/>
      <c r="B135" s="9" t="s">
        <v>162</v>
      </c>
      <c r="C135" s="35" t="s">
        <v>163</v>
      </c>
      <c r="D135" s="92">
        <v>78140000</v>
      </c>
      <c r="E135" s="91">
        <v>14</v>
      </c>
      <c r="F135" s="91" t="s">
        <v>133</v>
      </c>
      <c r="G135" s="20"/>
      <c r="H135" s="82"/>
      <c r="I135" s="33">
        <f>H135*E135</f>
        <v>0</v>
      </c>
    </row>
    <row r="136" spans="1:9" x14ac:dyDescent="0.2">
      <c r="A136" s="139" t="s">
        <v>164</v>
      </c>
      <c r="B136" s="139"/>
      <c r="C136" s="139"/>
      <c r="D136" s="139"/>
      <c r="E136" s="139"/>
      <c r="F136" s="139"/>
      <c r="G136" s="139"/>
      <c r="H136" s="139"/>
      <c r="I136" s="69">
        <f>I137+I154</f>
        <v>0</v>
      </c>
    </row>
    <row r="137" spans="1:9" x14ac:dyDescent="0.2">
      <c r="A137" s="138" t="s">
        <v>126</v>
      </c>
      <c r="B137" s="138"/>
      <c r="C137" s="138"/>
      <c r="D137" s="138"/>
      <c r="E137" s="138"/>
      <c r="F137" s="138"/>
      <c r="G137" s="138"/>
      <c r="H137" s="138"/>
      <c r="I137" s="70">
        <f>SUM(I138:I153)</f>
        <v>0</v>
      </c>
    </row>
    <row r="138" spans="1:9" ht="36" x14ac:dyDescent="0.2">
      <c r="A138" s="140" t="s">
        <v>165</v>
      </c>
      <c r="B138" s="74" t="s">
        <v>20</v>
      </c>
      <c r="C138" s="1" t="s">
        <v>128</v>
      </c>
      <c r="D138" s="6">
        <v>55101500</v>
      </c>
      <c r="E138" s="91">
        <v>1255</v>
      </c>
      <c r="F138" s="91" t="s">
        <v>117</v>
      </c>
      <c r="G138" s="41"/>
      <c r="H138" s="77"/>
      <c r="I138" s="78">
        <f>H138*E138</f>
        <v>0</v>
      </c>
    </row>
    <row r="139" spans="1:9" ht="408" x14ac:dyDescent="0.2">
      <c r="A139" s="141"/>
      <c r="B139" s="74" t="s">
        <v>129</v>
      </c>
      <c r="C139" s="1" t="s">
        <v>130</v>
      </c>
      <c r="D139" s="6">
        <v>44110000</v>
      </c>
      <c r="E139" s="91" t="s">
        <v>22</v>
      </c>
      <c r="F139" s="91" t="s">
        <v>22</v>
      </c>
      <c r="G139" s="41"/>
      <c r="H139" s="77"/>
      <c r="I139" s="78">
        <f>H139</f>
        <v>0</v>
      </c>
    </row>
    <row r="140" spans="1:9" ht="36" x14ac:dyDescent="0.2">
      <c r="A140" s="141"/>
      <c r="B140" s="41" t="s">
        <v>32</v>
      </c>
      <c r="C140" s="36" t="s">
        <v>131</v>
      </c>
      <c r="D140" s="15">
        <v>95131500</v>
      </c>
      <c r="E140" s="91">
        <v>2</v>
      </c>
      <c r="F140" s="91" t="s">
        <v>117</v>
      </c>
      <c r="G140" s="41"/>
      <c r="H140" s="77"/>
      <c r="I140" s="78">
        <f t="shared" ref="I140:I153" si="10">H140*E140</f>
        <v>0</v>
      </c>
    </row>
    <row r="141" spans="1:9" ht="48" x14ac:dyDescent="0.2">
      <c r="A141" s="141"/>
      <c r="B141" s="41" t="s">
        <v>30</v>
      </c>
      <c r="C141" s="36" t="s">
        <v>132</v>
      </c>
      <c r="D141" s="16">
        <v>72151603</v>
      </c>
      <c r="E141" s="91">
        <v>2</v>
      </c>
      <c r="F141" s="91" t="s">
        <v>133</v>
      </c>
      <c r="G141" s="41"/>
      <c r="H141" s="77"/>
      <c r="I141" s="78">
        <f t="shared" si="10"/>
        <v>0</v>
      </c>
    </row>
    <row r="142" spans="1:9" ht="24" x14ac:dyDescent="0.2">
      <c r="A142" s="141"/>
      <c r="B142" s="41" t="s">
        <v>143</v>
      </c>
      <c r="C142" s="36" t="s">
        <v>144</v>
      </c>
      <c r="D142" s="6">
        <v>80111600</v>
      </c>
      <c r="E142" s="91">
        <v>2</v>
      </c>
      <c r="F142" s="91" t="s">
        <v>133</v>
      </c>
      <c r="G142" s="41"/>
      <c r="H142" s="82"/>
      <c r="I142" s="78">
        <f t="shared" si="10"/>
        <v>0</v>
      </c>
    </row>
    <row r="143" spans="1:9" ht="24" x14ac:dyDescent="0.2">
      <c r="A143" s="141"/>
      <c r="B143" s="41" t="s">
        <v>96</v>
      </c>
      <c r="C143" s="36" t="s">
        <v>134</v>
      </c>
      <c r="D143" s="15">
        <v>92101902</v>
      </c>
      <c r="E143" s="91">
        <v>2</v>
      </c>
      <c r="F143" s="91" t="s">
        <v>133</v>
      </c>
      <c r="G143" s="41"/>
      <c r="H143" s="82"/>
      <c r="I143" s="78">
        <f t="shared" si="10"/>
        <v>0</v>
      </c>
    </row>
    <row r="144" spans="1:9" ht="36" x14ac:dyDescent="0.2">
      <c r="A144" s="141"/>
      <c r="B144" s="41" t="s">
        <v>135</v>
      </c>
      <c r="C144" s="36" t="s">
        <v>136</v>
      </c>
      <c r="D144" s="15">
        <v>90101600</v>
      </c>
      <c r="E144" s="91">
        <v>8</v>
      </c>
      <c r="F144" s="91" t="s">
        <v>117</v>
      </c>
      <c r="G144" s="41"/>
      <c r="H144" s="77"/>
      <c r="I144" s="78">
        <f t="shared" si="10"/>
        <v>0</v>
      </c>
    </row>
    <row r="145" spans="1:9" x14ac:dyDescent="0.2">
      <c r="A145" s="141"/>
      <c r="B145" s="41" t="s">
        <v>137</v>
      </c>
      <c r="C145" s="36" t="s">
        <v>138</v>
      </c>
      <c r="D145" s="15">
        <v>90101600</v>
      </c>
      <c r="E145" s="91">
        <v>160</v>
      </c>
      <c r="F145" s="91" t="s">
        <v>117</v>
      </c>
      <c r="G145" s="41"/>
      <c r="H145" s="77"/>
      <c r="I145" s="78">
        <f t="shared" si="10"/>
        <v>0</v>
      </c>
    </row>
    <row r="146" spans="1:9" ht="72" x14ac:dyDescent="0.2">
      <c r="A146" s="141"/>
      <c r="B146" s="41" t="s">
        <v>28</v>
      </c>
      <c r="C146" s="36" t="s">
        <v>139</v>
      </c>
      <c r="D146" s="6">
        <v>90101602</v>
      </c>
      <c r="E146" s="91">
        <v>4</v>
      </c>
      <c r="F146" s="91" t="s">
        <v>117</v>
      </c>
      <c r="G146" s="41"/>
      <c r="H146" s="77"/>
      <c r="I146" s="78">
        <f t="shared" si="10"/>
        <v>0</v>
      </c>
    </row>
    <row r="147" spans="1:9" x14ac:dyDescent="0.2">
      <c r="A147" s="141"/>
      <c r="B147" s="41" t="s">
        <v>141</v>
      </c>
      <c r="C147" s="36" t="s">
        <v>142</v>
      </c>
      <c r="D147" s="15">
        <v>80131506</v>
      </c>
      <c r="E147" s="91">
        <v>4</v>
      </c>
      <c r="F147" s="91" t="s">
        <v>133</v>
      </c>
      <c r="G147" s="41"/>
      <c r="H147" s="83"/>
      <c r="I147" s="78">
        <f t="shared" si="10"/>
        <v>0</v>
      </c>
    </row>
    <row r="148" spans="1:9" ht="36" x14ac:dyDescent="0.2">
      <c r="A148" s="141"/>
      <c r="B148" s="41" t="s">
        <v>145</v>
      </c>
      <c r="C148" s="36" t="s">
        <v>146</v>
      </c>
      <c r="D148" s="15">
        <v>60141012</v>
      </c>
      <c r="E148" s="91">
        <v>2</v>
      </c>
      <c r="F148" s="91" t="s">
        <v>117</v>
      </c>
      <c r="G148" s="41"/>
      <c r="H148" s="77"/>
      <c r="I148" s="78">
        <f t="shared" si="10"/>
        <v>0</v>
      </c>
    </row>
    <row r="149" spans="1:9" ht="24" x14ac:dyDescent="0.2">
      <c r="A149" s="141"/>
      <c r="B149" s="41" t="s">
        <v>147</v>
      </c>
      <c r="C149" s="36" t="s">
        <v>148</v>
      </c>
      <c r="D149" s="15">
        <v>60141012</v>
      </c>
      <c r="E149" s="91">
        <v>2</v>
      </c>
      <c r="F149" s="91" t="s">
        <v>117</v>
      </c>
      <c r="G149" s="41"/>
      <c r="H149" s="77"/>
      <c r="I149" s="78">
        <f t="shared" si="10"/>
        <v>0</v>
      </c>
    </row>
    <row r="150" spans="1:9" ht="96" x14ac:dyDescent="0.2">
      <c r="A150" s="141"/>
      <c r="B150" s="41" t="s">
        <v>149</v>
      </c>
      <c r="C150" s="36" t="s">
        <v>150</v>
      </c>
      <c r="D150" s="15">
        <v>60141012</v>
      </c>
      <c r="E150" s="91" t="s">
        <v>151</v>
      </c>
      <c r="F150" s="91" t="s">
        <v>22</v>
      </c>
      <c r="G150" s="41"/>
      <c r="H150" s="77"/>
      <c r="I150" s="78">
        <f>H150</f>
        <v>0</v>
      </c>
    </row>
    <row r="151" spans="1:9" ht="24" x14ac:dyDescent="0.2">
      <c r="A151" s="141"/>
      <c r="B151" s="41" t="s">
        <v>152</v>
      </c>
      <c r="C151" s="36" t="s">
        <v>153</v>
      </c>
      <c r="D151" s="16">
        <v>24111509</v>
      </c>
      <c r="E151" s="91">
        <v>400</v>
      </c>
      <c r="F151" s="91" t="s">
        <v>117</v>
      </c>
      <c r="G151" s="41"/>
      <c r="H151" s="77"/>
      <c r="I151" s="78">
        <f t="shared" si="10"/>
        <v>0</v>
      </c>
    </row>
    <row r="152" spans="1:9" ht="48" x14ac:dyDescent="0.2">
      <c r="A152" s="141"/>
      <c r="B152" s="41" t="s">
        <v>23</v>
      </c>
      <c r="C152" s="36" t="s">
        <v>154</v>
      </c>
      <c r="D152" s="15">
        <v>76111500</v>
      </c>
      <c r="E152" s="91">
        <v>2</v>
      </c>
      <c r="F152" s="91" t="s">
        <v>133</v>
      </c>
      <c r="G152" s="41"/>
      <c r="H152" s="77"/>
      <c r="I152" s="78">
        <f t="shared" si="10"/>
        <v>0</v>
      </c>
    </row>
    <row r="153" spans="1:9" ht="36" x14ac:dyDescent="0.2">
      <c r="A153" s="141"/>
      <c r="B153" s="41" t="s">
        <v>28</v>
      </c>
      <c r="C153" s="36" t="s">
        <v>140</v>
      </c>
      <c r="D153" s="6">
        <v>90101602</v>
      </c>
      <c r="E153" s="91">
        <v>2</v>
      </c>
      <c r="F153" s="91" t="s">
        <v>117</v>
      </c>
      <c r="G153" s="41"/>
      <c r="H153" s="83"/>
      <c r="I153" s="78">
        <f t="shared" si="10"/>
        <v>0</v>
      </c>
    </row>
    <row r="154" spans="1:9" x14ac:dyDescent="0.2">
      <c r="A154" s="138" t="s">
        <v>42</v>
      </c>
      <c r="B154" s="138"/>
      <c r="C154" s="138"/>
      <c r="D154" s="138"/>
      <c r="E154" s="138"/>
      <c r="F154" s="138"/>
      <c r="G154" s="138"/>
      <c r="H154" s="138"/>
      <c r="I154" s="70">
        <f>SUM(I155:I156)</f>
        <v>0</v>
      </c>
    </row>
    <row r="155" spans="1:9" ht="84" x14ac:dyDescent="0.2">
      <c r="A155" s="140" t="s">
        <v>166</v>
      </c>
      <c r="B155" s="103" t="s">
        <v>161</v>
      </c>
      <c r="C155" s="35" t="s">
        <v>109</v>
      </c>
      <c r="D155" s="92">
        <v>78140000</v>
      </c>
      <c r="E155" s="84">
        <v>3</v>
      </c>
      <c r="F155" s="91" t="s">
        <v>133</v>
      </c>
      <c r="G155" s="20"/>
      <c r="H155" s="82"/>
      <c r="I155" s="33">
        <f>H155*E155</f>
        <v>0</v>
      </c>
    </row>
    <row r="156" spans="1:9" ht="72" x14ac:dyDescent="0.2">
      <c r="A156" s="141"/>
      <c r="B156" s="9" t="s">
        <v>162</v>
      </c>
      <c r="C156" s="35" t="s">
        <v>163</v>
      </c>
      <c r="D156" s="92">
        <v>78140000</v>
      </c>
      <c r="E156" s="84">
        <v>4</v>
      </c>
      <c r="F156" s="91" t="s">
        <v>133</v>
      </c>
      <c r="G156" s="20"/>
      <c r="H156" s="82"/>
      <c r="I156" s="33">
        <f>H156*E156</f>
        <v>0</v>
      </c>
    </row>
    <row r="157" spans="1:9" x14ac:dyDescent="0.2">
      <c r="A157" s="139" t="s">
        <v>167</v>
      </c>
      <c r="B157" s="139"/>
      <c r="C157" s="139"/>
      <c r="D157" s="139"/>
      <c r="E157" s="139"/>
      <c r="F157" s="139"/>
      <c r="G157" s="139"/>
      <c r="H157" s="139"/>
      <c r="I157" s="69">
        <f>I158+I175</f>
        <v>0</v>
      </c>
    </row>
    <row r="158" spans="1:9" x14ac:dyDescent="0.2">
      <c r="A158" s="138" t="s">
        <v>126</v>
      </c>
      <c r="B158" s="138"/>
      <c r="C158" s="138"/>
      <c r="D158" s="138"/>
      <c r="E158" s="138"/>
      <c r="F158" s="138"/>
      <c r="G158" s="138"/>
      <c r="H158" s="138"/>
      <c r="I158" s="70">
        <f>SUM(I159:I174)</f>
        <v>0</v>
      </c>
    </row>
    <row r="159" spans="1:9" ht="36" x14ac:dyDescent="0.2">
      <c r="A159" s="140" t="s">
        <v>165</v>
      </c>
      <c r="B159" s="74" t="s">
        <v>20</v>
      </c>
      <c r="C159" s="1" t="s">
        <v>128</v>
      </c>
      <c r="D159" s="6">
        <v>55101500</v>
      </c>
      <c r="E159" s="91">
        <v>1255</v>
      </c>
      <c r="F159" s="91" t="s">
        <v>117</v>
      </c>
      <c r="G159" s="41"/>
      <c r="H159" s="77"/>
      <c r="I159" s="78">
        <f t="shared" ref="I159" si="11">H159*E159</f>
        <v>0</v>
      </c>
    </row>
    <row r="160" spans="1:9" ht="408" x14ac:dyDescent="0.2">
      <c r="A160" s="141"/>
      <c r="B160" s="74" t="s">
        <v>129</v>
      </c>
      <c r="C160" s="1" t="s">
        <v>130</v>
      </c>
      <c r="D160" s="6">
        <v>44110000</v>
      </c>
      <c r="E160" s="91" t="s">
        <v>22</v>
      </c>
      <c r="F160" s="91" t="s">
        <v>22</v>
      </c>
      <c r="G160" s="41"/>
      <c r="H160" s="77"/>
      <c r="I160" s="78">
        <f>H160</f>
        <v>0</v>
      </c>
    </row>
    <row r="161" spans="1:9" ht="36" x14ac:dyDescent="0.2">
      <c r="A161" s="141"/>
      <c r="B161" s="41" t="s">
        <v>32</v>
      </c>
      <c r="C161" s="36" t="s">
        <v>131</v>
      </c>
      <c r="D161" s="15">
        <v>95131500</v>
      </c>
      <c r="E161" s="91">
        <v>2</v>
      </c>
      <c r="F161" s="91" t="s">
        <v>117</v>
      </c>
      <c r="G161" s="41"/>
      <c r="H161" s="77"/>
      <c r="I161" s="78">
        <f t="shared" ref="I161:I174" si="12">H161*E161</f>
        <v>0</v>
      </c>
    </row>
    <row r="162" spans="1:9" ht="48" x14ac:dyDescent="0.2">
      <c r="A162" s="141"/>
      <c r="B162" s="41" t="s">
        <v>30</v>
      </c>
      <c r="C162" s="36" t="s">
        <v>132</v>
      </c>
      <c r="D162" s="16">
        <v>72151603</v>
      </c>
      <c r="E162" s="91">
        <v>2</v>
      </c>
      <c r="F162" s="91" t="s">
        <v>133</v>
      </c>
      <c r="G162" s="41"/>
      <c r="H162" s="77"/>
      <c r="I162" s="78">
        <f t="shared" si="12"/>
        <v>0</v>
      </c>
    </row>
    <row r="163" spans="1:9" ht="24" x14ac:dyDescent="0.2">
      <c r="A163" s="141"/>
      <c r="B163" s="41" t="s">
        <v>143</v>
      </c>
      <c r="C163" s="36" t="s">
        <v>144</v>
      </c>
      <c r="D163" s="6">
        <v>80111600</v>
      </c>
      <c r="E163" s="91">
        <v>2</v>
      </c>
      <c r="F163" s="91" t="s">
        <v>133</v>
      </c>
      <c r="G163" s="41"/>
      <c r="H163" s="82"/>
      <c r="I163" s="78">
        <f t="shared" si="12"/>
        <v>0</v>
      </c>
    </row>
    <row r="164" spans="1:9" ht="24" x14ac:dyDescent="0.2">
      <c r="A164" s="141"/>
      <c r="B164" s="41" t="s">
        <v>96</v>
      </c>
      <c r="C164" s="36" t="s">
        <v>134</v>
      </c>
      <c r="D164" s="15">
        <v>92101902</v>
      </c>
      <c r="E164" s="91">
        <v>2</v>
      </c>
      <c r="F164" s="91" t="s">
        <v>133</v>
      </c>
      <c r="G164" s="41"/>
      <c r="H164" s="82"/>
      <c r="I164" s="78">
        <f t="shared" si="12"/>
        <v>0</v>
      </c>
    </row>
    <row r="165" spans="1:9" ht="36" x14ac:dyDescent="0.2">
      <c r="A165" s="141"/>
      <c r="B165" s="41" t="s">
        <v>135</v>
      </c>
      <c r="C165" s="36" t="s">
        <v>136</v>
      </c>
      <c r="D165" s="15">
        <v>90101600</v>
      </c>
      <c r="E165" s="91">
        <v>8</v>
      </c>
      <c r="F165" s="91" t="s">
        <v>117</v>
      </c>
      <c r="G165" s="41"/>
      <c r="H165" s="77"/>
      <c r="I165" s="78">
        <f t="shared" si="12"/>
        <v>0</v>
      </c>
    </row>
    <row r="166" spans="1:9" x14ac:dyDescent="0.2">
      <c r="A166" s="141"/>
      <c r="B166" s="41" t="s">
        <v>137</v>
      </c>
      <c r="C166" s="36" t="s">
        <v>138</v>
      </c>
      <c r="D166" s="15">
        <v>90101600</v>
      </c>
      <c r="E166" s="91">
        <v>160</v>
      </c>
      <c r="F166" s="91" t="s">
        <v>117</v>
      </c>
      <c r="G166" s="41"/>
      <c r="H166" s="77"/>
      <c r="I166" s="78">
        <f t="shared" si="12"/>
        <v>0</v>
      </c>
    </row>
    <row r="167" spans="1:9" ht="72" x14ac:dyDescent="0.2">
      <c r="A167" s="141"/>
      <c r="B167" s="41" t="s">
        <v>28</v>
      </c>
      <c r="C167" s="36" t="s">
        <v>139</v>
      </c>
      <c r="D167" s="6">
        <v>90101602</v>
      </c>
      <c r="E167" s="91">
        <v>4</v>
      </c>
      <c r="F167" s="91" t="s">
        <v>117</v>
      </c>
      <c r="G167" s="41"/>
      <c r="H167" s="77"/>
      <c r="I167" s="78">
        <f t="shared" si="12"/>
        <v>0</v>
      </c>
    </row>
    <row r="168" spans="1:9" x14ac:dyDescent="0.2">
      <c r="A168" s="141"/>
      <c r="B168" s="41" t="s">
        <v>141</v>
      </c>
      <c r="C168" s="36" t="s">
        <v>142</v>
      </c>
      <c r="D168" s="15">
        <v>80131506</v>
      </c>
      <c r="E168" s="91">
        <v>4</v>
      </c>
      <c r="F168" s="91" t="s">
        <v>133</v>
      </c>
      <c r="G168" s="41"/>
      <c r="H168" s="83"/>
      <c r="I168" s="78">
        <f t="shared" si="12"/>
        <v>0</v>
      </c>
    </row>
    <row r="169" spans="1:9" ht="36" x14ac:dyDescent="0.2">
      <c r="A169" s="141"/>
      <c r="B169" s="41" t="s">
        <v>145</v>
      </c>
      <c r="C169" s="36" t="s">
        <v>146</v>
      </c>
      <c r="D169" s="15">
        <v>60141012</v>
      </c>
      <c r="E169" s="91">
        <v>2</v>
      </c>
      <c r="F169" s="91" t="s">
        <v>117</v>
      </c>
      <c r="G169" s="41"/>
      <c r="H169" s="77"/>
      <c r="I169" s="78">
        <f t="shared" si="12"/>
        <v>0</v>
      </c>
    </row>
    <row r="170" spans="1:9" ht="24" x14ac:dyDescent="0.2">
      <c r="A170" s="141"/>
      <c r="B170" s="41" t="s">
        <v>147</v>
      </c>
      <c r="C170" s="36" t="s">
        <v>148</v>
      </c>
      <c r="D170" s="15">
        <v>60141012</v>
      </c>
      <c r="E170" s="91">
        <v>2</v>
      </c>
      <c r="F170" s="91" t="s">
        <v>117</v>
      </c>
      <c r="G170" s="41"/>
      <c r="H170" s="77"/>
      <c r="I170" s="78">
        <f t="shared" si="12"/>
        <v>0</v>
      </c>
    </row>
    <row r="171" spans="1:9" ht="96" x14ac:dyDescent="0.2">
      <c r="A171" s="141"/>
      <c r="B171" s="41" t="s">
        <v>149</v>
      </c>
      <c r="C171" s="36" t="s">
        <v>150</v>
      </c>
      <c r="D171" s="15">
        <v>60141012</v>
      </c>
      <c r="E171" s="91" t="s">
        <v>151</v>
      </c>
      <c r="F171" s="91" t="s">
        <v>22</v>
      </c>
      <c r="G171" s="41"/>
      <c r="H171" s="77"/>
      <c r="I171" s="78">
        <f>H171</f>
        <v>0</v>
      </c>
    </row>
    <row r="172" spans="1:9" ht="24" x14ac:dyDescent="0.2">
      <c r="A172" s="141"/>
      <c r="B172" s="41" t="s">
        <v>152</v>
      </c>
      <c r="C172" s="36" t="s">
        <v>153</v>
      </c>
      <c r="D172" s="16">
        <v>24111509</v>
      </c>
      <c r="E172" s="91">
        <v>400</v>
      </c>
      <c r="F172" s="91" t="s">
        <v>117</v>
      </c>
      <c r="G172" s="41"/>
      <c r="H172" s="77"/>
      <c r="I172" s="78">
        <f t="shared" si="12"/>
        <v>0</v>
      </c>
    </row>
    <row r="173" spans="1:9" ht="48" x14ac:dyDescent="0.2">
      <c r="A173" s="141"/>
      <c r="B173" s="41" t="s">
        <v>23</v>
      </c>
      <c r="C173" s="36" t="s">
        <v>154</v>
      </c>
      <c r="D173" s="15">
        <v>76111500</v>
      </c>
      <c r="E173" s="91">
        <v>2</v>
      </c>
      <c r="F173" s="91" t="s">
        <v>133</v>
      </c>
      <c r="G173" s="41"/>
      <c r="H173" s="77"/>
      <c r="I173" s="78">
        <f t="shared" si="12"/>
        <v>0</v>
      </c>
    </row>
    <row r="174" spans="1:9" ht="36" x14ac:dyDescent="0.2">
      <c r="A174" s="141"/>
      <c r="B174" s="41" t="s">
        <v>28</v>
      </c>
      <c r="C174" s="36" t="s">
        <v>140</v>
      </c>
      <c r="D174" s="6">
        <v>90101602</v>
      </c>
      <c r="E174" s="91">
        <v>2</v>
      </c>
      <c r="F174" s="91" t="s">
        <v>117</v>
      </c>
      <c r="G174" s="41"/>
      <c r="H174" s="83"/>
      <c r="I174" s="78">
        <f t="shared" si="12"/>
        <v>0</v>
      </c>
    </row>
    <row r="175" spans="1:9" x14ac:dyDescent="0.2">
      <c r="A175" s="138" t="s">
        <v>42</v>
      </c>
      <c r="B175" s="138"/>
      <c r="C175" s="138"/>
      <c r="D175" s="138"/>
      <c r="E175" s="138"/>
      <c r="F175" s="138"/>
      <c r="G175" s="138"/>
      <c r="H175" s="138"/>
      <c r="I175" s="70">
        <f>SUM(I176:I177)</f>
        <v>0</v>
      </c>
    </row>
    <row r="176" spans="1:9" ht="84" x14ac:dyDescent="0.2">
      <c r="A176" s="140" t="s">
        <v>166</v>
      </c>
      <c r="B176" s="103" t="s">
        <v>161</v>
      </c>
      <c r="C176" s="35" t="s">
        <v>109</v>
      </c>
      <c r="D176" s="15">
        <v>78140000</v>
      </c>
      <c r="E176" s="84">
        <v>3</v>
      </c>
      <c r="F176" s="91" t="s">
        <v>133</v>
      </c>
      <c r="G176" s="20"/>
      <c r="H176" s="82"/>
      <c r="I176" s="33">
        <f>E176*H176</f>
        <v>0</v>
      </c>
    </row>
    <row r="177" spans="1:9" ht="72" x14ac:dyDescent="0.2">
      <c r="A177" s="141"/>
      <c r="B177" s="9" t="s">
        <v>162</v>
      </c>
      <c r="C177" s="35" t="s">
        <v>163</v>
      </c>
      <c r="D177" s="15">
        <v>78140000</v>
      </c>
      <c r="E177" s="84">
        <v>4</v>
      </c>
      <c r="F177" s="91" t="s">
        <v>133</v>
      </c>
      <c r="G177" s="20"/>
      <c r="H177" s="82"/>
      <c r="I177" s="33">
        <f>E177*H177</f>
        <v>0</v>
      </c>
    </row>
    <row r="178" spans="1:9" x14ac:dyDescent="0.2">
      <c r="A178" s="119" t="s">
        <v>168</v>
      </c>
      <c r="B178" s="119"/>
      <c r="C178" s="119"/>
      <c r="D178" s="119"/>
      <c r="E178" s="119"/>
      <c r="F178" s="119"/>
      <c r="G178" s="119"/>
      <c r="H178" s="119"/>
      <c r="I178" s="85">
        <f>I157+I136+I116+I96+I93</f>
        <v>0</v>
      </c>
    </row>
    <row r="180" spans="1:9" ht="24" x14ac:dyDescent="0.2">
      <c r="A180" s="3" t="s">
        <v>0</v>
      </c>
      <c r="B180" s="3" t="s">
        <v>1</v>
      </c>
      <c r="C180" s="3" t="s">
        <v>83</v>
      </c>
      <c r="D180" s="3" t="s">
        <v>3</v>
      </c>
      <c r="E180" s="3" t="s">
        <v>4</v>
      </c>
      <c r="F180" s="3" t="s">
        <v>5</v>
      </c>
      <c r="G180" s="3" t="s">
        <v>6</v>
      </c>
      <c r="H180" s="86" t="s">
        <v>7</v>
      </c>
      <c r="I180" s="86" t="s">
        <v>8</v>
      </c>
    </row>
    <row r="181" spans="1:9" x14ac:dyDescent="0.2">
      <c r="A181" s="122" t="s">
        <v>169</v>
      </c>
      <c r="B181" s="122"/>
      <c r="C181" s="122"/>
      <c r="D181" s="122"/>
      <c r="E181" s="122"/>
      <c r="F181" s="122"/>
      <c r="G181" s="122"/>
      <c r="H181" s="122"/>
      <c r="I181" s="87">
        <f>SUM(I182:I185)</f>
        <v>0</v>
      </c>
    </row>
    <row r="182" spans="1:9" ht="60" x14ac:dyDescent="0.2">
      <c r="A182" s="145" t="s">
        <v>170</v>
      </c>
      <c r="B182" s="145"/>
      <c r="C182" s="89" t="s">
        <v>171</v>
      </c>
      <c r="D182" s="6">
        <v>80111600</v>
      </c>
      <c r="E182" s="88">
        <v>32</v>
      </c>
      <c r="F182" s="88" t="s">
        <v>13</v>
      </c>
      <c r="G182" s="88">
        <v>4</v>
      </c>
      <c r="H182" s="90"/>
      <c r="I182" s="8">
        <f>H182*G182*E182</f>
        <v>0</v>
      </c>
    </row>
    <row r="183" spans="1:9" ht="72" x14ac:dyDescent="0.2">
      <c r="A183" s="146" t="s">
        <v>172</v>
      </c>
      <c r="B183" s="146"/>
      <c r="C183" s="89" t="s">
        <v>173</v>
      </c>
      <c r="D183" s="6">
        <v>80111600</v>
      </c>
      <c r="E183" s="91">
        <v>6</v>
      </c>
      <c r="F183" s="88" t="s">
        <v>13</v>
      </c>
      <c r="G183" s="88">
        <v>4</v>
      </c>
      <c r="H183" s="73"/>
      <c r="I183" s="8">
        <f t="shared" ref="I183:I185" si="13">H183*G183*E183</f>
        <v>0</v>
      </c>
    </row>
    <row r="184" spans="1:9" ht="60" x14ac:dyDescent="0.2">
      <c r="A184" s="147" t="s">
        <v>174</v>
      </c>
      <c r="B184" s="147"/>
      <c r="C184" s="89" t="s">
        <v>175</v>
      </c>
      <c r="D184" s="6">
        <v>80111600</v>
      </c>
      <c r="E184" s="91">
        <v>1</v>
      </c>
      <c r="F184" s="88" t="s">
        <v>13</v>
      </c>
      <c r="G184" s="88">
        <v>4</v>
      </c>
      <c r="H184" s="90"/>
      <c r="I184" s="8">
        <f t="shared" si="13"/>
        <v>0</v>
      </c>
    </row>
    <row r="185" spans="1:9" ht="36" x14ac:dyDescent="0.2">
      <c r="A185" s="146" t="s">
        <v>176</v>
      </c>
      <c r="B185" s="146"/>
      <c r="C185" s="89" t="s">
        <v>177</v>
      </c>
      <c r="D185" s="6">
        <v>80111600</v>
      </c>
      <c r="E185" s="91">
        <v>1</v>
      </c>
      <c r="F185" s="88" t="s">
        <v>13</v>
      </c>
      <c r="G185" s="88">
        <v>4</v>
      </c>
      <c r="H185" s="90"/>
      <c r="I185" s="8">
        <f t="shared" si="13"/>
        <v>0</v>
      </c>
    </row>
    <row r="186" spans="1:9" x14ac:dyDescent="0.2">
      <c r="A186" s="139" t="s">
        <v>178</v>
      </c>
      <c r="B186" s="139"/>
      <c r="C186" s="139"/>
      <c r="D186" s="139"/>
      <c r="E186" s="139"/>
      <c r="F186" s="139"/>
      <c r="G186" s="139"/>
      <c r="H186" s="139"/>
      <c r="I186" s="93">
        <f>I187+I210</f>
        <v>0</v>
      </c>
    </row>
    <row r="187" spans="1:9" x14ac:dyDescent="0.2">
      <c r="A187" s="110" t="s">
        <v>126</v>
      </c>
      <c r="B187" s="110"/>
      <c r="C187" s="110"/>
      <c r="D187" s="110"/>
      <c r="E187" s="110"/>
      <c r="F187" s="110"/>
      <c r="G187" s="110"/>
      <c r="H187" s="110"/>
      <c r="I187" s="94">
        <f>I192+I209</f>
        <v>0</v>
      </c>
    </row>
    <row r="188" spans="1:9" ht="72" x14ac:dyDescent="0.2">
      <c r="A188" s="143" t="s">
        <v>179</v>
      </c>
      <c r="B188" s="81" t="s">
        <v>20</v>
      </c>
      <c r="C188" s="96" t="s">
        <v>180</v>
      </c>
      <c r="D188" s="6">
        <v>55101500</v>
      </c>
      <c r="E188" s="97" t="s">
        <v>22</v>
      </c>
      <c r="F188" s="88" t="s">
        <v>95</v>
      </c>
      <c r="G188" s="88"/>
      <c r="H188" s="8"/>
      <c r="I188" s="98">
        <f>H188</f>
        <v>0</v>
      </c>
    </row>
    <row r="189" spans="1:9" ht="409.5" x14ac:dyDescent="0.2">
      <c r="A189" s="143"/>
      <c r="B189" s="81" t="s">
        <v>129</v>
      </c>
      <c r="C189" s="1" t="s">
        <v>181</v>
      </c>
      <c r="D189" s="6">
        <v>44110000</v>
      </c>
      <c r="E189" s="91" t="s">
        <v>22</v>
      </c>
      <c r="F189" s="91" t="s">
        <v>95</v>
      </c>
      <c r="G189" s="91"/>
      <c r="H189" s="53"/>
      <c r="I189" s="44">
        <f>H189</f>
        <v>0</v>
      </c>
    </row>
    <row r="190" spans="1:9" x14ac:dyDescent="0.2">
      <c r="A190" s="143"/>
      <c r="B190" s="11" t="s">
        <v>96</v>
      </c>
      <c r="C190" s="9" t="s">
        <v>182</v>
      </c>
      <c r="D190" s="15">
        <v>92101902</v>
      </c>
      <c r="E190" s="6">
        <v>3</v>
      </c>
      <c r="F190" s="88" t="s">
        <v>25</v>
      </c>
      <c r="G190" s="88"/>
      <c r="H190" s="8"/>
      <c r="I190" s="98">
        <f t="shared" ref="I190:I191" si="14">H190*E190</f>
        <v>0</v>
      </c>
    </row>
    <row r="191" spans="1:9" ht="24" x14ac:dyDescent="0.2">
      <c r="A191" s="143"/>
      <c r="B191" s="11" t="s">
        <v>96</v>
      </c>
      <c r="C191" s="9" t="s">
        <v>183</v>
      </c>
      <c r="D191" s="15">
        <v>92101902</v>
      </c>
      <c r="E191" s="6">
        <v>3</v>
      </c>
      <c r="F191" s="88" t="s">
        <v>25</v>
      </c>
      <c r="G191" s="88"/>
      <c r="H191" s="99"/>
      <c r="I191" s="98">
        <f t="shared" si="14"/>
        <v>0</v>
      </c>
    </row>
    <row r="192" spans="1:9" x14ac:dyDescent="0.2">
      <c r="A192" s="144" t="s">
        <v>184</v>
      </c>
      <c r="B192" s="144"/>
      <c r="C192" s="144"/>
      <c r="D192" s="144"/>
      <c r="E192" s="144"/>
      <c r="F192" s="144"/>
      <c r="G192" s="144"/>
      <c r="H192" s="144"/>
      <c r="I192" s="100">
        <f>SUM(I188:I191)</f>
        <v>0</v>
      </c>
    </row>
    <row r="193" spans="1:9" ht="84" x14ac:dyDescent="0.2">
      <c r="A193" s="125" t="s">
        <v>185</v>
      </c>
      <c r="B193" s="81" t="s">
        <v>20</v>
      </c>
      <c r="C193" s="81" t="s">
        <v>186</v>
      </c>
      <c r="D193" s="6">
        <v>82100000</v>
      </c>
      <c r="E193" s="91" t="s">
        <v>22</v>
      </c>
      <c r="F193" s="91" t="s">
        <v>95</v>
      </c>
      <c r="G193" s="91"/>
      <c r="H193" s="53"/>
      <c r="I193" s="44">
        <f>H193</f>
        <v>0</v>
      </c>
    </row>
    <row r="194" spans="1:9" ht="36" x14ac:dyDescent="0.2">
      <c r="A194" s="125"/>
      <c r="B194" s="95" t="s">
        <v>59</v>
      </c>
      <c r="C194" s="101" t="s">
        <v>187</v>
      </c>
      <c r="D194" s="15">
        <v>50192100</v>
      </c>
      <c r="E194" s="91">
        <v>5000</v>
      </c>
      <c r="F194" s="91" t="s">
        <v>34</v>
      </c>
      <c r="G194" s="91"/>
      <c r="H194" s="53"/>
      <c r="I194" s="44">
        <f t="shared" ref="I194:I208" si="15">H194*E194</f>
        <v>0</v>
      </c>
    </row>
    <row r="195" spans="1:9" x14ac:dyDescent="0.2">
      <c r="A195" s="125"/>
      <c r="B195" s="95" t="s">
        <v>35</v>
      </c>
      <c r="C195" s="20" t="s">
        <v>188</v>
      </c>
      <c r="D195" s="15">
        <v>24111509</v>
      </c>
      <c r="E195" s="91">
        <v>7280</v>
      </c>
      <c r="F195" s="91" t="s">
        <v>34</v>
      </c>
      <c r="G195" s="91"/>
      <c r="H195" s="53"/>
      <c r="I195" s="44">
        <f t="shared" si="15"/>
        <v>0</v>
      </c>
    </row>
    <row r="196" spans="1:9" ht="36" x14ac:dyDescent="0.2">
      <c r="A196" s="125"/>
      <c r="B196" s="95" t="s">
        <v>189</v>
      </c>
      <c r="C196" s="101" t="s">
        <v>190</v>
      </c>
      <c r="D196" s="6">
        <v>80111600</v>
      </c>
      <c r="E196" s="91">
        <v>60</v>
      </c>
      <c r="F196" s="91" t="s">
        <v>25</v>
      </c>
      <c r="G196" s="91"/>
      <c r="H196" s="53"/>
      <c r="I196" s="44">
        <f t="shared" si="15"/>
        <v>0</v>
      </c>
    </row>
    <row r="197" spans="1:9" ht="108" x14ac:dyDescent="0.2">
      <c r="A197" s="125"/>
      <c r="B197" s="95" t="s">
        <v>191</v>
      </c>
      <c r="C197" s="101" t="s">
        <v>192</v>
      </c>
      <c r="D197" s="15">
        <v>80131506</v>
      </c>
      <c r="E197" s="91">
        <v>6</v>
      </c>
      <c r="F197" s="91" t="s">
        <v>25</v>
      </c>
      <c r="G197" s="91"/>
      <c r="H197" s="53"/>
      <c r="I197" s="44">
        <f t="shared" si="15"/>
        <v>0</v>
      </c>
    </row>
    <row r="198" spans="1:9" ht="72" x14ac:dyDescent="0.2">
      <c r="A198" s="125"/>
      <c r="B198" s="95" t="s">
        <v>193</v>
      </c>
      <c r="C198" s="81" t="s">
        <v>194</v>
      </c>
      <c r="D198" s="15">
        <v>90151800</v>
      </c>
      <c r="E198" s="91" t="s">
        <v>22</v>
      </c>
      <c r="F198" s="91" t="s">
        <v>95</v>
      </c>
      <c r="G198" s="91"/>
      <c r="H198" s="53"/>
      <c r="I198" s="44">
        <f>H198</f>
        <v>0</v>
      </c>
    </row>
    <row r="199" spans="1:9" ht="36" x14ac:dyDescent="0.2">
      <c r="A199" s="125"/>
      <c r="B199" s="95" t="s">
        <v>65</v>
      </c>
      <c r="C199" s="9" t="s">
        <v>116</v>
      </c>
      <c r="D199" s="42">
        <v>50191505</v>
      </c>
      <c r="E199" s="91">
        <v>562</v>
      </c>
      <c r="F199" s="91" t="s">
        <v>34</v>
      </c>
      <c r="G199" s="91"/>
      <c r="H199" s="53"/>
      <c r="I199" s="44">
        <f t="shared" si="15"/>
        <v>0</v>
      </c>
    </row>
    <row r="200" spans="1:9" ht="48" x14ac:dyDescent="0.2">
      <c r="A200" s="125"/>
      <c r="B200" s="95" t="s">
        <v>195</v>
      </c>
      <c r="C200" s="102" t="s">
        <v>196</v>
      </c>
      <c r="D200" s="6">
        <v>53102700</v>
      </c>
      <c r="E200" s="91">
        <v>200</v>
      </c>
      <c r="F200" s="91" t="s">
        <v>34</v>
      </c>
      <c r="G200" s="91"/>
      <c r="H200" s="53"/>
      <c r="I200" s="44">
        <f t="shared" si="15"/>
        <v>0</v>
      </c>
    </row>
    <row r="201" spans="1:9" ht="84" x14ac:dyDescent="0.2">
      <c r="A201" s="125"/>
      <c r="B201" s="95" t="s">
        <v>197</v>
      </c>
      <c r="C201" s="47" t="s">
        <v>198</v>
      </c>
      <c r="D201" s="6">
        <v>53102700</v>
      </c>
      <c r="E201" s="91">
        <v>500</v>
      </c>
      <c r="F201" s="91" t="s">
        <v>34</v>
      </c>
      <c r="G201" s="91"/>
      <c r="H201" s="53"/>
      <c r="I201" s="44">
        <f t="shared" si="15"/>
        <v>0</v>
      </c>
    </row>
    <row r="202" spans="1:9" x14ac:dyDescent="0.2">
      <c r="A202" s="125"/>
      <c r="B202" s="95" t="s">
        <v>98</v>
      </c>
      <c r="C202" s="65" t="s">
        <v>99</v>
      </c>
      <c r="D202" s="6">
        <v>90150000</v>
      </c>
      <c r="E202" s="91">
        <v>4</v>
      </c>
      <c r="F202" s="91" t="s">
        <v>25</v>
      </c>
      <c r="G202" s="91"/>
      <c r="H202" s="53"/>
      <c r="I202" s="44">
        <f t="shared" si="15"/>
        <v>0</v>
      </c>
    </row>
    <row r="203" spans="1:9" ht="48" x14ac:dyDescent="0.2">
      <c r="A203" s="125"/>
      <c r="B203" s="95" t="s">
        <v>23</v>
      </c>
      <c r="C203" s="36" t="s">
        <v>154</v>
      </c>
      <c r="D203" s="15">
        <v>76111500</v>
      </c>
      <c r="E203" s="91">
        <v>4</v>
      </c>
      <c r="F203" s="91" t="s">
        <v>25</v>
      </c>
      <c r="G203" s="91"/>
      <c r="H203" s="53"/>
      <c r="I203" s="44">
        <f t="shared" si="15"/>
        <v>0</v>
      </c>
    </row>
    <row r="204" spans="1:9" ht="72" x14ac:dyDescent="0.2">
      <c r="A204" s="125"/>
      <c r="B204" s="95" t="s">
        <v>30</v>
      </c>
      <c r="C204" s="36" t="s">
        <v>199</v>
      </c>
      <c r="D204" s="16">
        <v>72151603</v>
      </c>
      <c r="E204" s="91">
        <v>2</v>
      </c>
      <c r="F204" s="91" t="s">
        <v>25</v>
      </c>
      <c r="G204" s="91"/>
      <c r="H204" s="53"/>
      <c r="I204" s="44">
        <f t="shared" si="15"/>
        <v>0</v>
      </c>
    </row>
    <row r="205" spans="1:9" ht="84" x14ac:dyDescent="0.2">
      <c r="A205" s="125"/>
      <c r="B205" s="95" t="s">
        <v>200</v>
      </c>
      <c r="C205" s="47" t="s">
        <v>201</v>
      </c>
      <c r="D205" s="15">
        <v>49101700</v>
      </c>
      <c r="E205" s="91" t="s">
        <v>22</v>
      </c>
      <c r="F205" s="91" t="s">
        <v>95</v>
      </c>
      <c r="G205" s="91"/>
      <c r="H205" s="53"/>
      <c r="I205" s="44">
        <f>H205</f>
        <v>0</v>
      </c>
    </row>
    <row r="206" spans="1:9" ht="36" x14ac:dyDescent="0.2">
      <c r="A206" s="125"/>
      <c r="B206" s="95" t="s">
        <v>92</v>
      </c>
      <c r="C206" s="36" t="s">
        <v>136</v>
      </c>
      <c r="D206" s="15">
        <v>90101600</v>
      </c>
      <c r="E206" s="91">
        <v>30</v>
      </c>
      <c r="F206" s="91" t="s">
        <v>34</v>
      </c>
      <c r="G206" s="91"/>
      <c r="H206" s="53"/>
      <c r="I206" s="44">
        <f t="shared" si="15"/>
        <v>0</v>
      </c>
    </row>
    <row r="207" spans="1:9" x14ac:dyDescent="0.2">
      <c r="A207" s="125"/>
      <c r="B207" s="95" t="s">
        <v>137</v>
      </c>
      <c r="C207" s="36" t="s">
        <v>138</v>
      </c>
      <c r="D207" s="15">
        <v>90101600</v>
      </c>
      <c r="E207" s="91">
        <v>100</v>
      </c>
      <c r="F207" s="91" t="s">
        <v>34</v>
      </c>
      <c r="G207" s="91"/>
      <c r="H207" s="53"/>
      <c r="I207" s="44">
        <f t="shared" si="15"/>
        <v>0</v>
      </c>
    </row>
    <row r="208" spans="1:9" ht="72" x14ac:dyDescent="0.2">
      <c r="A208" s="125"/>
      <c r="B208" s="95" t="s">
        <v>28</v>
      </c>
      <c r="C208" s="36" t="s">
        <v>139</v>
      </c>
      <c r="D208" s="6">
        <v>90101602</v>
      </c>
      <c r="E208" s="91">
        <v>30</v>
      </c>
      <c r="F208" s="91" t="s">
        <v>34</v>
      </c>
      <c r="G208" s="91"/>
      <c r="H208" s="53"/>
      <c r="I208" s="44">
        <f t="shared" si="15"/>
        <v>0</v>
      </c>
    </row>
    <row r="209" spans="1:9" x14ac:dyDescent="0.2">
      <c r="A209" s="144" t="s">
        <v>184</v>
      </c>
      <c r="B209" s="144"/>
      <c r="C209" s="144"/>
      <c r="D209" s="144"/>
      <c r="E209" s="144"/>
      <c r="F209" s="144"/>
      <c r="G209" s="144"/>
      <c r="H209" s="144"/>
      <c r="I209" s="100">
        <f>SUM(I193:I208)</f>
        <v>0</v>
      </c>
    </row>
    <row r="210" spans="1:9" x14ac:dyDescent="0.2">
      <c r="A210" s="110" t="s">
        <v>42</v>
      </c>
      <c r="B210" s="110"/>
      <c r="C210" s="110"/>
      <c r="D210" s="110"/>
      <c r="E210" s="110"/>
      <c r="F210" s="110"/>
      <c r="G210" s="110"/>
      <c r="H210" s="110"/>
      <c r="I210" s="94">
        <f>SUM(I211:I212)</f>
        <v>0</v>
      </c>
    </row>
    <row r="211" spans="1:9" ht="48" x14ac:dyDescent="0.2">
      <c r="A211" s="125" t="s">
        <v>202</v>
      </c>
      <c r="B211" s="148" t="s">
        <v>203</v>
      </c>
      <c r="C211" s="35" t="s">
        <v>109</v>
      </c>
      <c r="D211" s="15">
        <v>78140000</v>
      </c>
      <c r="E211" s="84">
        <v>3</v>
      </c>
      <c r="F211" s="91" t="s">
        <v>133</v>
      </c>
      <c r="G211" s="91"/>
      <c r="H211" s="104"/>
      <c r="I211" s="44">
        <f>E211*H211</f>
        <v>0</v>
      </c>
    </row>
    <row r="212" spans="1:9" ht="84" x14ac:dyDescent="0.2">
      <c r="A212" s="125"/>
      <c r="B212" s="148"/>
      <c r="C212" s="81" t="s">
        <v>204</v>
      </c>
      <c r="D212" s="15">
        <v>78140000</v>
      </c>
      <c r="E212" s="58" t="s">
        <v>95</v>
      </c>
      <c r="F212" s="91" t="s">
        <v>22</v>
      </c>
      <c r="G212" s="91"/>
      <c r="H212" s="53"/>
      <c r="I212" s="44">
        <f>H212</f>
        <v>0</v>
      </c>
    </row>
    <row r="213" spans="1:9" x14ac:dyDescent="0.2">
      <c r="A213" s="139" t="s">
        <v>205</v>
      </c>
      <c r="B213" s="139"/>
      <c r="C213" s="139"/>
      <c r="D213" s="139"/>
      <c r="E213" s="139"/>
      <c r="F213" s="139"/>
      <c r="G213" s="139"/>
      <c r="H213" s="139"/>
      <c r="I213" s="93">
        <f>I214+I229</f>
        <v>0</v>
      </c>
    </row>
    <row r="214" spans="1:9" x14ac:dyDescent="0.2">
      <c r="A214" s="110" t="s">
        <v>126</v>
      </c>
      <c r="B214" s="110"/>
      <c r="C214" s="110"/>
      <c r="D214" s="110"/>
      <c r="E214" s="110"/>
      <c r="F214" s="110"/>
      <c r="G214" s="110"/>
      <c r="H214" s="110"/>
      <c r="I214" s="94">
        <f>SUM(I215:I228)</f>
        <v>0</v>
      </c>
    </row>
    <row r="215" spans="1:9" ht="72" x14ac:dyDescent="0.2">
      <c r="A215" s="125" t="s">
        <v>206</v>
      </c>
      <c r="B215" s="81" t="s">
        <v>20</v>
      </c>
      <c r="C215" s="96" t="s">
        <v>180</v>
      </c>
      <c r="D215" s="6">
        <v>55101500</v>
      </c>
      <c r="E215" s="91" t="s">
        <v>22</v>
      </c>
      <c r="F215" s="91" t="s">
        <v>22</v>
      </c>
      <c r="G215" s="91"/>
      <c r="H215" s="53"/>
      <c r="I215" s="44">
        <f>H215</f>
        <v>0</v>
      </c>
    </row>
    <row r="216" spans="1:9" ht="408" x14ac:dyDescent="0.2">
      <c r="A216" s="125"/>
      <c r="B216" s="81" t="s">
        <v>129</v>
      </c>
      <c r="C216" s="1" t="s">
        <v>207</v>
      </c>
      <c r="D216" s="6">
        <v>44110000</v>
      </c>
      <c r="E216" s="91" t="s">
        <v>22</v>
      </c>
      <c r="F216" s="91" t="s">
        <v>22</v>
      </c>
      <c r="G216" s="91"/>
      <c r="H216" s="53"/>
      <c r="I216" s="44">
        <f>H216</f>
        <v>0</v>
      </c>
    </row>
    <row r="217" spans="1:9" ht="72" x14ac:dyDescent="0.2">
      <c r="A217" s="125"/>
      <c r="B217" s="95" t="s">
        <v>193</v>
      </c>
      <c r="C217" s="81" t="s">
        <v>194</v>
      </c>
      <c r="D217" s="15">
        <v>90151800</v>
      </c>
      <c r="E217" s="91" t="s">
        <v>22</v>
      </c>
      <c r="F217" s="91" t="s">
        <v>22</v>
      </c>
      <c r="G217" s="91"/>
      <c r="H217" s="53"/>
      <c r="I217" s="44">
        <f>H217</f>
        <v>0</v>
      </c>
    </row>
    <row r="218" spans="1:9" ht="72" x14ac:dyDescent="0.2">
      <c r="A218" s="125"/>
      <c r="B218" s="95" t="s">
        <v>28</v>
      </c>
      <c r="C218" s="36" t="s">
        <v>139</v>
      </c>
      <c r="D218" s="6">
        <v>90101602</v>
      </c>
      <c r="E218" s="91">
        <v>20</v>
      </c>
      <c r="F218" s="91" t="s">
        <v>34</v>
      </c>
      <c r="G218" s="91"/>
      <c r="H218" s="53"/>
      <c r="I218" s="44">
        <f>H218*E218</f>
        <v>0</v>
      </c>
    </row>
    <row r="219" spans="1:9" x14ac:dyDescent="0.2">
      <c r="A219" s="125"/>
      <c r="B219" s="95" t="s">
        <v>35</v>
      </c>
      <c r="C219" s="20" t="s">
        <v>188</v>
      </c>
      <c r="D219" s="15">
        <v>24111509</v>
      </c>
      <c r="E219" s="91">
        <v>2000</v>
      </c>
      <c r="F219" s="91" t="s">
        <v>34</v>
      </c>
      <c r="G219" s="91"/>
      <c r="H219" s="53"/>
      <c r="I219" s="44">
        <f t="shared" ref="I219:I227" si="16">H219*E219</f>
        <v>0</v>
      </c>
    </row>
    <row r="220" spans="1:9" ht="36" x14ac:dyDescent="0.2">
      <c r="A220" s="125"/>
      <c r="B220" s="95" t="s">
        <v>59</v>
      </c>
      <c r="C220" s="101" t="s">
        <v>187</v>
      </c>
      <c r="D220" s="15">
        <v>50192100</v>
      </c>
      <c r="E220" s="91">
        <v>3100</v>
      </c>
      <c r="F220" s="91" t="s">
        <v>34</v>
      </c>
      <c r="G220" s="91"/>
      <c r="H220" s="53"/>
      <c r="I220" s="44">
        <f t="shared" si="16"/>
        <v>0</v>
      </c>
    </row>
    <row r="221" spans="1:9" ht="72" x14ac:dyDescent="0.2">
      <c r="A221" s="125"/>
      <c r="B221" s="56" t="s">
        <v>57</v>
      </c>
      <c r="C221" s="57" t="s">
        <v>58</v>
      </c>
      <c r="D221" s="15">
        <v>50192100</v>
      </c>
      <c r="E221" s="91">
        <v>3100</v>
      </c>
      <c r="F221" s="91" t="s">
        <v>34</v>
      </c>
      <c r="G221" s="91"/>
      <c r="H221" s="53"/>
      <c r="I221" s="44">
        <f t="shared" si="16"/>
        <v>0</v>
      </c>
    </row>
    <row r="222" spans="1:9" ht="72" x14ac:dyDescent="0.2">
      <c r="A222" s="125"/>
      <c r="B222" s="95" t="s">
        <v>30</v>
      </c>
      <c r="C222" s="36" t="s">
        <v>199</v>
      </c>
      <c r="D222" s="16">
        <v>72151603</v>
      </c>
      <c r="E222" s="91">
        <v>2</v>
      </c>
      <c r="F222" s="91" t="s">
        <v>34</v>
      </c>
      <c r="G222" s="91"/>
      <c r="H222" s="53"/>
      <c r="I222" s="44">
        <f t="shared" si="16"/>
        <v>0</v>
      </c>
    </row>
    <row r="223" spans="1:9" x14ac:dyDescent="0.2">
      <c r="A223" s="125"/>
      <c r="B223" s="80" t="s">
        <v>32</v>
      </c>
      <c r="C223" s="105" t="s">
        <v>208</v>
      </c>
      <c r="D223" s="15">
        <v>95131500</v>
      </c>
      <c r="E223" s="91">
        <v>5</v>
      </c>
      <c r="F223" s="91" t="s">
        <v>34</v>
      </c>
      <c r="G223" s="91"/>
      <c r="H223" s="53"/>
      <c r="I223" s="44">
        <f t="shared" si="16"/>
        <v>0</v>
      </c>
    </row>
    <row r="224" spans="1:9" x14ac:dyDescent="0.2">
      <c r="A224" s="125"/>
      <c r="B224" s="95" t="s">
        <v>137</v>
      </c>
      <c r="C224" s="36" t="s">
        <v>138</v>
      </c>
      <c r="D224" s="15">
        <v>90101600</v>
      </c>
      <c r="E224" s="91">
        <v>20</v>
      </c>
      <c r="F224" s="91" t="s">
        <v>34</v>
      </c>
      <c r="G224" s="91"/>
      <c r="H224" s="53"/>
      <c r="I224" s="44">
        <f t="shared" si="16"/>
        <v>0</v>
      </c>
    </row>
    <row r="225" spans="1:9" ht="36" x14ac:dyDescent="0.2">
      <c r="A225" s="125"/>
      <c r="B225" s="95" t="s">
        <v>92</v>
      </c>
      <c r="C225" s="36" t="s">
        <v>136</v>
      </c>
      <c r="D225" s="15">
        <v>90101600</v>
      </c>
      <c r="E225" s="91">
        <v>6</v>
      </c>
      <c r="F225" s="91" t="s">
        <v>34</v>
      </c>
      <c r="G225" s="91"/>
      <c r="H225" s="53"/>
      <c r="I225" s="44">
        <f t="shared" si="16"/>
        <v>0</v>
      </c>
    </row>
    <row r="226" spans="1:9" ht="24" x14ac:dyDescent="0.2">
      <c r="A226" s="125"/>
      <c r="B226" s="41" t="s">
        <v>96</v>
      </c>
      <c r="C226" s="36" t="s">
        <v>134</v>
      </c>
      <c r="D226" s="15">
        <v>92101902</v>
      </c>
      <c r="E226" s="91">
        <v>3</v>
      </c>
      <c r="F226" s="91" t="s">
        <v>34</v>
      </c>
      <c r="G226" s="91"/>
      <c r="H226" s="53"/>
      <c r="I226" s="44">
        <f t="shared" si="16"/>
        <v>0</v>
      </c>
    </row>
    <row r="227" spans="1:9" ht="24" x14ac:dyDescent="0.2">
      <c r="A227" s="125"/>
      <c r="B227" s="103" t="s">
        <v>200</v>
      </c>
      <c r="C227" s="101" t="s">
        <v>209</v>
      </c>
      <c r="D227" s="6">
        <v>90101600</v>
      </c>
      <c r="E227" s="91">
        <v>1</v>
      </c>
      <c r="F227" s="91" t="s">
        <v>34</v>
      </c>
      <c r="G227" s="91"/>
      <c r="H227" s="53"/>
      <c r="I227" s="44">
        <f t="shared" si="16"/>
        <v>0</v>
      </c>
    </row>
    <row r="228" spans="1:9" ht="84" x14ac:dyDescent="0.2">
      <c r="A228" s="125"/>
      <c r="B228" s="95" t="s">
        <v>210</v>
      </c>
      <c r="C228" s="81" t="s">
        <v>211</v>
      </c>
      <c r="D228" s="6">
        <v>82100000</v>
      </c>
      <c r="E228" s="91" t="s">
        <v>22</v>
      </c>
      <c r="F228" s="91" t="s">
        <v>22</v>
      </c>
      <c r="G228" s="91"/>
      <c r="H228" s="53"/>
      <c r="I228" s="44">
        <f>H228</f>
        <v>0</v>
      </c>
    </row>
    <row r="229" spans="1:9" x14ac:dyDescent="0.2">
      <c r="A229" s="110" t="s">
        <v>42</v>
      </c>
      <c r="B229" s="110"/>
      <c r="C229" s="110"/>
      <c r="D229" s="110"/>
      <c r="E229" s="110"/>
      <c r="F229" s="110"/>
      <c r="G229" s="110"/>
      <c r="H229" s="110"/>
      <c r="I229" s="94">
        <f>SUM(I230:I231)</f>
        <v>0</v>
      </c>
    </row>
    <row r="230" spans="1:9" ht="84" x14ac:dyDescent="0.2">
      <c r="A230" s="125" t="s">
        <v>212</v>
      </c>
      <c r="B230" s="143" t="s">
        <v>110</v>
      </c>
      <c r="C230" s="81" t="s">
        <v>204</v>
      </c>
      <c r="D230" s="15">
        <v>78140000</v>
      </c>
      <c r="E230" s="58" t="s">
        <v>95</v>
      </c>
      <c r="F230" s="91" t="s">
        <v>22</v>
      </c>
      <c r="G230" s="91"/>
      <c r="H230" s="53"/>
      <c r="I230" s="44">
        <f>H230</f>
        <v>0</v>
      </c>
    </row>
    <row r="231" spans="1:9" ht="48" x14ac:dyDescent="0.2">
      <c r="A231" s="125"/>
      <c r="B231" s="143"/>
      <c r="C231" s="35" t="s">
        <v>109</v>
      </c>
      <c r="D231" s="15">
        <v>78140000</v>
      </c>
      <c r="E231" s="84">
        <v>3</v>
      </c>
      <c r="F231" s="91" t="s">
        <v>133</v>
      </c>
      <c r="G231" s="91"/>
      <c r="H231" s="104"/>
      <c r="I231" s="44">
        <f>H231*E231</f>
        <v>0</v>
      </c>
    </row>
    <row r="232" spans="1:9" x14ac:dyDescent="0.2">
      <c r="A232" s="139" t="s">
        <v>213</v>
      </c>
      <c r="B232" s="139"/>
      <c r="C232" s="139"/>
      <c r="D232" s="139"/>
      <c r="E232" s="139"/>
      <c r="F232" s="139"/>
      <c r="G232" s="139"/>
      <c r="H232" s="139"/>
      <c r="I232" s="93">
        <f>I233+I249</f>
        <v>0</v>
      </c>
    </row>
    <row r="233" spans="1:9" x14ac:dyDescent="0.2">
      <c r="A233" s="110" t="s">
        <v>126</v>
      </c>
      <c r="B233" s="110"/>
      <c r="C233" s="110"/>
      <c r="D233" s="110"/>
      <c r="E233" s="110"/>
      <c r="F233" s="110"/>
      <c r="G233" s="110"/>
      <c r="H233" s="110"/>
      <c r="I233" s="94">
        <f>SUM(I234:I248)</f>
        <v>0</v>
      </c>
    </row>
    <row r="234" spans="1:9" ht="36" x14ac:dyDescent="0.2">
      <c r="A234" s="125" t="s">
        <v>214</v>
      </c>
      <c r="B234" s="103" t="s">
        <v>59</v>
      </c>
      <c r="C234" s="101" t="s">
        <v>187</v>
      </c>
      <c r="D234" s="15">
        <v>50192100</v>
      </c>
      <c r="E234" s="91">
        <v>2000</v>
      </c>
      <c r="F234" s="91" t="s">
        <v>34</v>
      </c>
      <c r="G234" s="91"/>
      <c r="H234" s="53"/>
      <c r="I234" s="44">
        <f>H234*E234</f>
        <v>0</v>
      </c>
    </row>
    <row r="235" spans="1:9" x14ac:dyDescent="0.2">
      <c r="A235" s="125"/>
      <c r="B235" s="95" t="s">
        <v>35</v>
      </c>
      <c r="C235" s="20" t="s">
        <v>188</v>
      </c>
      <c r="D235" s="15">
        <v>24111509</v>
      </c>
      <c r="E235" s="91">
        <v>3000</v>
      </c>
      <c r="F235" s="91" t="s">
        <v>34</v>
      </c>
      <c r="G235" s="91"/>
      <c r="H235" s="53"/>
      <c r="I235" s="44">
        <f t="shared" ref="I235:I248" si="17">H235*E235</f>
        <v>0</v>
      </c>
    </row>
    <row r="236" spans="1:9" ht="96" x14ac:dyDescent="0.2">
      <c r="A236" s="125"/>
      <c r="B236" s="27" t="s">
        <v>215</v>
      </c>
      <c r="C236" s="101" t="s">
        <v>216</v>
      </c>
      <c r="D236" s="15">
        <v>90151800</v>
      </c>
      <c r="E236" s="91" t="s">
        <v>22</v>
      </c>
      <c r="F236" s="91" t="s">
        <v>217</v>
      </c>
      <c r="G236" s="91"/>
      <c r="H236" s="53"/>
      <c r="I236" s="44">
        <f>H236</f>
        <v>0</v>
      </c>
    </row>
    <row r="237" spans="1:9" ht="72" x14ac:dyDescent="0.2">
      <c r="A237" s="125"/>
      <c r="B237" s="95" t="s">
        <v>193</v>
      </c>
      <c r="C237" s="81" t="s">
        <v>194</v>
      </c>
      <c r="D237" s="15">
        <v>90151800</v>
      </c>
      <c r="E237" s="91" t="s">
        <v>22</v>
      </c>
      <c r="F237" s="91" t="s">
        <v>22</v>
      </c>
      <c r="G237" s="91"/>
      <c r="H237" s="53"/>
      <c r="I237" s="44">
        <f>H237</f>
        <v>0</v>
      </c>
    </row>
    <row r="238" spans="1:9" ht="48" x14ac:dyDescent="0.2">
      <c r="A238" s="125"/>
      <c r="B238" s="103" t="s">
        <v>218</v>
      </c>
      <c r="C238" s="57" t="s">
        <v>219</v>
      </c>
      <c r="D238" s="6">
        <v>80111600</v>
      </c>
      <c r="E238" s="91">
        <v>3</v>
      </c>
      <c r="F238" s="91" t="s">
        <v>25</v>
      </c>
      <c r="G238" s="91"/>
      <c r="H238" s="53"/>
      <c r="I238" s="44">
        <f t="shared" si="17"/>
        <v>0</v>
      </c>
    </row>
    <row r="239" spans="1:9" ht="24" x14ac:dyDescent="0.2">
      <c r="A239" s="125"/>
      <c r="B239" s="41" t="s">
        <v>96</v>
      </c>
      <c r="C239" s="36" t="s">
        <v>134</v>
      </c>
      <c r="D239" s="15">
        <v>92101902</v>
      </c>
      <c r="E239" s="91">
        <v>2</v>
      </c>
      <c r="F239" s="91" t="s">
        <v>34</v>
      </c>
      <c r="G239" s="91"/>
      <c r="H239" s="53"/>
      <c r="I239" s="44">
        <f t="shared" si="17"/>
        <v>0</v>
      </c>
    </row>
    <row r="240" spans="1:9" ht="72" x14ac:dyDescent="0.2">
      <c r="A240" s="125"/>
      <c r="B240" s="95" t="s">
        <v>30</v>
      </c>
      <c r="C240" s="36" t="s">
        <v>199</v>
      </c>
      <c r="D240" s="16">
        <v>72151603</v>
      </c>
      <c r="E240" s="91">
        <v>2</v>
      </c>
      <c r="F240" s="91" t="s">
        <v>34</v>
      </c>
      <c r="G240" s="91"/>
      <c r="H240" s="53"/>
      <c r="I240" s="44">
        <f t="shared" si="17"/>
        <v>0</v>
      </c>
    </row>
    <row r="241" spans="1:9" ht="72" x14ac:dyDescent="0.2">
      <c r="A241" s="125"/>
      <c r="B241" s="56" t="s">
        <v>57</v>
      </c>
      <c r="C241" s="57" t="s">
        <v>58</v>
      </c>
      <c r="D241" s="15">
        <v>50192100</v>
      </c>
      <c r="E241" s="91">
        <v>5000</v>
      </c>
      <c r="F241" s="91" t="s">
        <v>34</v>
      </c>
      <c r="G241" s="91"/>
      <c r="H241" s="53"/>
      <c r="I241" s="44">
        <f t="shared" si="17"/>
        <v>0</v>
      </c>
    </row>
    <row r="242" spans="1:9" ht="36" x14ac:dyDescent="0.2">
      <c r="A242" s="125"/>
      <c r="B242" s="95" t="s">
        <v>65</v>
      </c>
      <c r="C242" s="9" t="s">
        <v>116</v>
      </c>
      <c r="D242" s="42">
        <v>50191505</v>
      </c>
      <c r="E242" s="91">
        <v>300</v>
      </c>
      <c r="F242" s="91" t="s">
        <v>34</v>
      </c>
      <c r="G242" s="91"/>
      <c r="H242" s="53"/>
      <c r="I242" s="44">
        <f t="shared" si="17"/>
        <v>0</v>
      </c>
    </row>
    <row r="243" spans="1:9" ht="24" x14ac:dyDescent="0.2">
      <c r="A243" s="125"/>
      <c r="B243" s="103" t="s">
        <v>220</v>
      </c>
      <c r="C243" s="101" t="s">
        <v>221</v>
      </c>
      <c r="D243" s="6">
        <v>53102512</v>
      </c>
      <c r="E243" s="91">
        <v>300</v>
      </c>
      <c r="F243" s="91" t="s">
        <v>34</v>
      </c>
      <c r="G243" s="91"/>
      <c r="H243" s="53"/>
      <c r="I243" s="44">
        <f t="shared" si="17"/>
        <v>0</v>
      </c>
    </row>
    <row r="244" spans="1:9" ht="84" x14ac:dyDescent="0.2">
      <c r="A244" s="125"/>
      <c r="B244" s="95" t="s">
        <v>210</v>
      </c>
      <c r="C244" s="81" t="s">
        <v>222</v>
      </c>
      <c r="D244" s="6">
        <v>82100000</v>
      </c>
      <c r="E244" s="91" t="s">
        <v>22</v>
      </c>
      <c r="F244" s="91" t="s">
        <v>22</v>
      </c>
      <c r="G244" s="91"/>
      <c r="H244" s="53"/>
      <c r="I244" s="44">
        <f>H244</f>
        <v>0</v>
      </c>
    </row>
    <row r="245" spans="1:9" ht="84" x14ac:dyDescent="0.2">
      <c r="A245" s="125"/>
      <c r="B245" s="95" t="s">
        <v>200</v>
      </c>
      <c r="C245" s="47" t="s">
        <v>201</v>
      </c>
      <c r="D245" s="15">
        <v>49101700</v>
      </c>
      <c r="E245" s="91" t="s">
        <v>22</v>
      </c>
      <c r="F245" s="91" t="s">
        <v>95</v>
      </c>
      <c r="G245" s="91"/>
      <c r="H245" s="53"/>
      <c r="I245" s="44">
        <f>H245</f>
        <v>0</v>
      </c>
    </row>
    <row r="246" spans="1:9" ht="36" x14ac:dyDescent="0.2">
      <c r="A246" s="125"/>
      <c r="B246" s="95" t="s">
        <v>92</v>
      </c>
      <c r="C246" s="36" t="s">
        <v>136</v>
      </c>
      <c r="D246" s="15">
        <v>90101600</v>
      </c>
      <c r="E246" s="91">
        <v>200</v>
      </c>
      <c r="F246" s="91" t="s">
        <v>34</v>
      </c>
      <c r="G246" s="91"/>
      <c r="H246" s="53"/>
      <c r="I246" s="44">
        <f t="shared" si="17"/>
        <v>0</v>
      </c>
    </row>
    <row r="247" spans="1:9" x14ac:dyDescent="0.2">
      <c r="A247" s="125"/>
      <c r="B247" s="95" t="s">
        <v>137</v>
      </c>
      <c r="C247" s="36" t="s">
        <v>138</v>
      </c>
      <c r="D247" s="15">
        <v>90101600</v>
      </c>
      <c r="E247" s="91">
        <v>100</v>
      </c>
      <c r="F247" s="91" t="s">
        <v>34</v>
      </c>
      <c r="G247" s="91"/>
      <c r="H247" s="53"/>
      <c r="I247" s="44">
        <f t="shared" si="17"/>
        <v>0</v>
      </c>
    </row>
    <row r="248" spans="1:9" ht="72" x14ac:dyDescent="0.2">
      <c r="A248" s="125"/>
      <c r="B248" s="95" t="s">
        <v>28</v>
      </c>
      <c r="C248" s="36" t="s">
        <v>139</v>
      </c>
      <c r="D248" s="6">
        <v>90101602</v>
      </c>
      <c r="E248" s="91">
        <v>10</v>
      </c>
      <c r="F248" s="91" t="s">
        <v>34</v>
      </c>
      <c r="G248" s="91"/>
      <c r="H248" s="53"/>
      <c r="I248" s="44">
        <f t="shared" si="17"/>
        <v>0</v>
      </c>
    </row>
    <row r="249" spans="1:9" x14ac:dyDescent="0.2">
      <c r="A249" s="110" t="s">
        <v>42</v>
      </c>
      <c r="B249" s="110"/>
      <c r="C249" s="110"/>
      <c r="D249" s="110"/>
      <c r="E249" s="110"/>
      <c r="F249" s="110"/>
      <c r="G249" s="110"/>
      <c r="H249" s="110"/>
      <c r="I249" s="94">
        <f>SUM(I250:I252)</f>
        <v>0</v>
      </c>
    </row>
    <row r="250" spans="1:9" ht="60" x14ac:dyDescent="0.2">
      <c r="A250" s="125" t="s">
        <v>223</v>
      </c>
      <c r="B250" s="67" t="s">
        <v>203</v>
      </c>
      <c r="C250" s="35" t="s">
        <v>109</v>
      </c>
      <c r="D250" s="15">
        <v>78140000</v>
      </c>
      <c r="E250" s="84">
        <v>15</v>
      </c>
      <c r="F250" s="91" t="s">
        <v>133</v>
      </c>
      <c r="G250" s="91"/>
      <c r="H250" s="104"/>
      <c r="I250" s="44">
        <f>H250*E250</f>
        <v>0</v>
      </c>
    </row>
    <row r="251" spans="1:9" ht="84" x14ac:dyDescent="0.2">
      <c r="A251" s="125"/>
      <c r="B251" s="143" t="s">
        <v>224</v>
      </c>
      <c r="C251" s="81" t="s">
        <v>204</v>
      </c>
      <c r="D251" s="15">
        <v>78140000</v>
      </c>
      <c r="E251" s="58" t="s">
        <v>95</v>
      </c>
      <c r="F251" s="91" t="s">
        <v>22</v>
      </c>
      <c r="G251" s="91"/>
      <c r="H251" s="53"/>
      <c r="I251" s="44">
        <f>H251</f>
        <v>0</v>
      </c>
    </row>
    <row r="252" spans="1:9" ht="48" x14ac:dyDescent="0.2">
      <c r="A252" s="125"/>
      <c r="B252" s="143"/>
      <c r="C252" s="35" t="s">
        <v>163</v>
      </c>
      <c r="D252" s="92">
        <v>78140000</v>
      </c>
      <c r="E252" s="84">
        <v>3</v>
      </c>
      <c r="F252" s="91" t="s">
        <v>133</v>
      </c>
      <c r="G252" s="20"/>
      <c r="H252" s="82"/>
      <c r="I252" s="44">
        <f>H252*E252</f>
        <v>0</v>
      </c>
    </row>
    <row r="253" spans="1:9" x14ac:dyDescent="0.2">
      <c r="A253" s="139" t="s">
        <v>225</v>
      </c>
      <c r="B253" s="139"/>
      <c r="C253" s="139"/>
      <c r="D253" s="139"/>
      <c r="E253" s="139"/>
      <c r="F253" s="139"/>
      <c r="G253" s="139"/>
      <c r="H253" s="139"/>
      <c r="I253" s="93">
        <f>I254+I287</f>
        <v>0</v>
      </c>
    </row>
    <row r="254" spans="1:9" x14ac:dyDescent="0.2">
      <c r="A254" s="110" t="s">
        <v>126</v>
      </c>
      <c r="B254" s="110"/>
      <c r="C254" s="110"/>
      <c r="D254" s="110"/>
      <c r="E254" s="110"/>
      <c r="F254" s="110"/>
      <c r="G254" s="110"/>
      <c r="H254" s="110"/>
      <c r="I254" s="94">
        <f>I265+I276+I286</f>
        <v>0</v>
      </c>
    </row>
    <row r="255" spans="1:9" x14ac:dyDescent="0.2">
      <c r="A255" s="125" t="s">
        <v>226</v>
      </c>
      <c r="B255" s="95" t="s">
        <v>35</v>
      </c>
      <c r="C255" s="20" t="s">
        <v>188</v>
      </c>
      <c r="D255" s="15">
        <v>24111509</v>
      </c>
      <c r="E255" s="91">
        <v>3001</v>
      </c>
      <c r="F255" s="91" t="s">
        <v>34</v>
      </c>
      <c r="G255" s="91"/>
      <c r="H255" s="53"/>
      <c r="I255" s="44">
        <f>H255*E255</f>
        <v>0</v>
      </c>
    </row>
    <row r="256" spans="1:9" ht="72" x14ac:dyDescent="0.2">
      <c r="A256" s="125"/>
      <c r="B256" s="95" t="s">
        <v>193</v>
      </c>
      <c r="C256" s="81" t="s">
        <v>194</v>
      </c>
      <c r="D256" s="15">
        <v>90151800</v>
      </c>
      <c r="E256" s="91" t="s">
        <v>22</v>
      </c>
      <c r="F256" s="91" t="s">
        <v>22</v>
      </c>
      <c r="G256" s="91"/>
      <c r="H256" s="53"/>
      <c r="I256" s="44">
        <f>H256</f>
        <v>0</v>
      </c>
    </row>
    <row r="257" spans="1:9" ht="36" x14ac:dyDescent="0.2">
      <c r="A257" s="125"/>
      <c r="B257" s="103" t="s">
        <v>59</v>
      </c>
      <c r="C257" s="101" t="s">
        <v>187</v>
      </c>
      <c r="D257" s="15">
        <v>50192100</v>
      </c>
      <c r="E257" s="91">
        <v>2329</v>
      </c>
      <c r="F257" s="91" t="s">
        <v>34</v>
      </c>
      <c r="G257" s="91"/>
      <c r="H257" s="53"/>
      <c r="I257" s="44">
        <f>H257*E257</f>
        <v>0</v>
      </c>
    </row>
    <row r="258" spans="1:9" ht="72" x14ac:dyDescent="0.2">
      <c r="A258" s="125"/>
      <c r="B258" s="95" t="s">
        <v>28</v>
      </c>
      <c r="C258" s="36" t="s">
        <v>139</v>
      </c>
      <c r="D258" s="6">
        <v>90101602</v>
      </c>
      <c r="E258" s="91">
        <v>4</v>
      </c>
      <c r="F258" s="91" t="s">
        <v>34</v>
      </c>
      <c r="G258" s="91"/>
      <c r="H258" s="53"/>
      <c r="I258" s="44">
        <f t="shared" ref="I258:I264" si="18">H258*E258</f>
        <v>0</v>
      </c>
    </row>
    <row r="259" spans="1:9" ht="72" x14ac:dyDescent="0.2">
      <c r="A259" s="125"/>
      <c r="B259" s="95" t="s">
        <v>30</v>
      </c>
      <c r="C259" s="36" t="s">
        <v>199</v>
      </c>
      <c r="D259" s="16">
        <v>72151603</v>
      </c>
      <c r="E259" s="91">
        <v>1</v>
      </c>
      <c r="F259" s="91" t="s">
        <v>34</v>
      </c>
      <c r="G259" s="91"/>
      <c r="H259" s="53"/>
      <c r="I259" s="44">
        <f t="shared" si="18"/>
        <v>0</v>
      </c>
    </row>
    <row r="260" spans="1:9" x14ac:dyDescent="0.2">
      <c r="A260" s="125"/>
      <c r="B260" s="80" t="s">
        <v>32</v>
      </c>
      <c r="C260" s="105" t="s">
        <v>208</v>
      </c>
      <c r="D260" s="15">
        <v>95131500</v>
      </c>
      <c r="E260" s="91">
        <v>1</v>
      </c>
      <c r="F260" s="91" t="s">
        <v>34</v>
      </c>
      <c r="G260" s="91"/>
      <c r="H260" s="53"/>
      <c r="I260" s="44">
        <f t="shared" si="18"/>
        <v>0</v>
      </c>
    </row>
    <row r="261" spans="1:9" x14ac:dyDescent="0.2">
      <c r="A261" s="125"/>
      <c r="B261" s="95" t="s">
        <v>137</v>
      </c>
      <c r="C261" s="36" t="s">
        <v>138</v>
      </c>
      <c r="D261" s="15">
        <v>90101600</v>
      </c>
      <c r="E261" s="91">
        <v>400</v>
      </c>
      <c r="F261" s="91" t="s">
        <v>34</v>
      </c>
      <c r="G261" s="91"/>
      <c r="H261" s="53"/>
      <c r="I261" s="44">
        <f t="shared" si="18"/>
        <v>0</v>
      </c>
    </row>
    <row r="262" spans="1:9" ht="36" x14ac:dyDescent="0.2">
      <c r="A262" s="125"/>
      <c r="B262" s="95" t="s">
        <v>92</v>
      </c>
      <c r="C262" s="36" t="s">
        <v>136</v>
      </c>
      <c r="D262" s="15">
        <v>90101600</v>
      </c>
      <c r="E262" s="91">
        <v>20</v>
      </c>
      <c r="F262" s="91" t="s">
        <v>34</v>
      </c>
      <c r="G262" s="91"/>
      <c r="H262" s="53"/>
      <c r="I262" s="44">
        <f t="shared" si="18"/>
        <v>0</v>
      </c>
    </row>
    <row r="263" spans="1:9" ht="24" x14ac:dyDescent="0.2">
      <c r="A263" s="125"/>
      <c r="B263" s="41" t="s">
        <v>96</v>
      </c>
      <c r="C263" s="36" t="s">
        <v>134</v>
      </c>
      <c r="D263" s="15">
        <v>92101902</v>
      </c>
      <c r="E263" s="91">
        <v>1</v>
      </c>
      <c r="F263" s="91" t="s">
        <v>34</v>
      </c>
      <c r="G263" s="91"/>
      <c r="H263" s="53"/>
      <c r="I263" s="44">
        <f t="shared" si="18"/>
        <v>0</v>
      </c>
    </row>
    <row r="264" spans="1:9" ht="36" x14ac:dyDescent="0.2">
      <c r="A264" s="125"/>
      <c r="B264" s="95" t="s">
        <v>65</v>
      </c>
      <c r="C264" s="9" t="s">
        <v>116</v>
      </c>
      <c r="D264" s="42">
        <v>50191505</v>
      </c>
      <c r="E264" s="91">
        <v>600</v>
      </c>
      <c r="F264" s="91" t="s">
        <v>34</v>
      </c>
      <c r="G264" s="91"/>
      <c r="H264" s="53"/>
      <c r="I264" s="44">
        <f t="shared" si="18"/>
        <v>0</v>
      </c>
    </row>
    <row r="265" spans="1:9" x14ac:dyDescent="0.2">
      <c r="A265" s="149" t="s">
        <v>184</v>
      </c>
      <c r="B265" s="149"/>
      <c r="C265" s="149"/>
      <c r="D265" s="149"/>
      <c r="E265" s="149"/>
      <c r="F265" s="149"/>
      <c r="G265" s="149"/>
      <c r="H265" s="149"/>
      <c r="I265" s="106">
        <f>SUM(I255:I264)</f>
        <v>0</v>
      </c>
    </row>
    <row r="266" spans="1:9" ht="36" x14ac:dyDescent="0.2">
      <c r="A266" s="143" t="s">
        <v>227</v>
      </c>
      <c r="B266" s="103" t="s">
        <v>59</v>
      </c>
      <c r="C266" s="101" t="s">
        <v>187</v>
      </c>
      <c r="D266" s="15">
        <v>50192100</v>
      </c>
      <c r="E266" s="91">
        <v>5400</v>
      </c>
      <c r="F266" s="91" t="s">
        <v>34</v>
      </c>
      <c r="G266" s="91"/>
      <c r="H266" s="53"/>
      <c r="I266" s="44">
        <f>H266*E266</f>
        <v>0</v>
      </c>
    </row>
    <row r="267" spans="1:9" ht="36" x14ac:dyDescent="0.2">
      <c r="A267" s="143"/>
      <c r="B267" s="95" t="s">
        <v>65</v>
      </c>
      <c r="C267" s="9" t="s">
        <v>116</v>
      </c>
      <c r="D267" s="42">
        <v>50191505</v>
      </c>
      <c r="E267" s="91">
        <v>1080</v>
      </c>
      <c r="F267" s="91" t="s">
        <v>34</v>
      </c>
      <c r="G267" s="91"/>
      <c r="H267" s="53"/>
      <c r="I267" s="44">
        <f t="shared" ref="I267:I275" si="19">H267*E267</f>
        <v>0</v>
      </c>
    </row>
    <row r="268" spans="1:9" ht="36" x14ac:dyDescent="0.2">
      <c r="A268" s="143"/>
      <c r="B268" s="103" t="s">
        <v>228</v>
      </c>
      <c r="C268" s="101" t="s">
        <v>229</v>
      </c>
      <c r="D268" s="6">
        <v>49101602</v>
      </c>
      <c r="E268" s="91">
        <v>600</v>
      </c>
      <c r="F268" s="91"/>
      <c r="G268" s="91"/>
      <c r="H268" s="53"/>
      <c r="I268" s="44">
        <f t="shared" si="19"/>
        <v>0</v>
      </c>
    </row>
    <row r="269" spans="1:9" x14ac:dyDescent="0.2">
      <c r="A269" s="143"/>
      <c r="B269" s="80" t="s">
        <v>32</v>
      </c>
      <c r="C269" s="105" t="s">
        <v>208</v>
      </c>
      <c r="D269" s="15">
        <v>95131500</v>
      </c>
      <c r="E269" s="91">
        <v>3</v>
      </c>
      <c r="F269" s="91" t="s">
        <v>34</v>
      </c>
      <c r="G269" s="91"/>
      <c r="H269" s="53"/>
      <c r="I269" s="44">
        <f t="shared" si="19"/>
        <v>0</v>
      </c>
    </row>
    <row r="270" spans="1:9" ht="72" x14ac:dyDescent="0.2">
      <c r="A270" s="125"/>
      <c r="B270" s="95" t="s">
        <v>28</v>
      </c>
      <c r="C270" s="36" t="s">
        <v>139</v>
      </c>
      <c r="D270" s="6">
        <v>90101602</v>
      </c>
      <c r="E270" s="91">
        <v>6</v>
      </c>
      <c r="F270" s="91" t="s">
        <v>34</v>
      </c>
      <c r="G270" s="91"/>
      <c r="H270" s="53"/>
      <c r="I270" s="44">
        <f t="shared" si="19"/>
        <v>0</v>
      </c>
    </row>
    <row r="271" spans="1:9" x14ac:dyDescent="0.2">
      <c r="A271" s="125"/>
      <c r="B271" s="95" t="s">
        <v>35</v>
      </c>
      <c r="C271" s="20" t="s">
        <v>188</v>
      </c>
      <c r="D271" s="15">
        <v>24111509</v>
      </c>
      <c r="E271" s="91">
        <v>1987</v>
      </c>
      <c r="F271" s="91" t="s">
        <v>34</v>
      </c>
      <c r="G271" s="91"/>
      <c r="H271" s="53"/>
      <c r="I271" s="44">
        <f t="shared" si="19"/>
        <v>0</v>
      </c>
    </row>
    <row r="272" spans="1:9" ht="72" x14ac:dyDescent="0.2">
      <c r="A272" s="125"/>
      <c r="B272" s="95" t="s">
        <v>30</v>
      </c>
      <c r="C272" s="36" t="s">
        <v>199</v>
      </c>
      <c r="D272" s="16">
        <v>72151603</v>
      </c>
      <c r="E272" s="91">
        <v>1</v>
      </c>
      <c r="F272" s="91" t="s">
        <v>34</v>
      </c>
      <c r="G272" s="91"/>
      <c r="H272" s="53"/>
      <c r="I272" s="44">
        <f t="shared" si="19"/>
        <v>0</v>
      </c>
    </row>
    <row r="273" spans="1:9" x14ac:dyDescent="0.2">
      <c r="A273" s="125"/>
      <c r="B273" s="95" t="s">
        <v>137</v>
      </c>
      <c r="C273" s="36" t="s">
        <v>138</v>
      </c>
      <c r="D273" s="15">
        <v>90101600</v>
      </c>
      <c r="E273" s="91">
        <v>451</v>
      </c>
      <c r="F273" s="91" t="s">
        <v>34</v>
      </c>
      <c r="G273" s="91"/>
      <c r="H273" s="53"/>
      <c r="I273" s="44">
        <f t="shared" si="19"/>
        <v>0</v>
      </c>
    </row>
    <row r="274" spans="1:9" ht="36" x14ac:dyDescent="0.2">
      <c r="A274" s="125"/>
      <c r="B274" s="95" t="s">
        <v>92</v>
      </c>
      <c r="C274" s="36" t="s">
        <v>136</v>
      </c>
      <c r="D274" s="15">
        <v>90101600</v>
      </c>
      <c r="E274" s="91">
        <v>20</v>
      </c>
      <c r="F274" s="91" t="s">
        <v>34</v>
      </c>
      <c r="G274" s="91"/>
      <c r="H274" s="53"/>
      <c r="I274" s="44">
        <f t="shared" si="19"/>
        <v>0</v>
      </c>
    </row>
    <row r="275" spans="1:9" ht="24" x14ac:dyDescent="0.2">
      <c r="A275" s="125"/>
      <c r="B275" s="41" t="s">
        <v>96</v>
      </c>
      <c r="C275" s="36" t="s">
        <v>134</v>
      </c>
      <c r="D275" s="15">
        <v>92101902</v>
      </c>
      <c r="E275" s="91">
        <v>1</v>
      </c>
      <c r="F275" s="91" t="s">
        <v>34</v>
      </c>
      <c r="G275" s="91"/>
      <c r="H275" s="53"/>
      <c r="I275" s="44">
        <f t="shared" si="19"/>
        <v>0</v>
      </c>
    </row>
    <row r="276" spans="1:9" x14ac:dyDescent="0.2">
      <c r="A276" s="149" t="s">
        <v>184</v>
      </c>
      <c r="B276" s="149"/>
      <c r="C276" s="149"/>
      <c r="D276" s="149"/>
      <c r="E276" s="149"/>
      <c r="F276" s="149"/>
      <c r="G276" s="149"/>
      <c r="H276" s="149"/>
      <c r="I276" s="106">
        <f>SUM(I266:I275)</f>
        <v>0</v>
      </c>
    </row>
    <row r="277" spans="1:9" ht="36" x14ac:dyDescent="0.2">
      <c r="A277" s="125" t="s">
        <v>230</v>
      </c>
      <c r="B277" s="103" t="s">
        <v>59</v>
      </c>
      <c r="C277" s="101" t="s">
        <v>187</v>
      </c>
      <c r="D277" s="15">
        <v>50192100</v>
      </c>
      <c r="E277" s="91">
        <v>7434</v>
      </c>
      <c r="F277" s="91" t="s">
        <v>34</v>
      </c>
      <c r="G277" s="91"/>
      <c r="H277" s="53"/>
      <c r="I277" s="44">
        <f>H277*E277</f>
        <v>0</v>
      </c>
    </row>
    <row r="278" spans="1:9" x14ac:dyDescent="0.2">
      <c r="A278" s="125"/>
      <c r="B278" s="80" t="s">
        <v>32</v>
      </c>
      <c r="C278" s="105" t="s">
        <v>208</v>
      </c>
      <c r="D278" s="15">
        <v>95131500</v>
      </c>
      <c r="E278" s="91">
        <v>4</v>
      </c>
      <c r="F278" s="91" t="s">
        <v>34</v>
      </c>
      <c r="G278" s="91"/>
      <c r="H278" s="53"/>
      <c r="I278" s="44">
        <f t="shared" ref="I278:I285" si="20">H278*E278</f>
        <v>0</v>
      </c>
    </row>
    <row r="279" spans="1:9" ht="36" x14ac:dyDescent="0.2">
      <c r="A279" s="125"/>
      <c r="B279" s="95" t="s">
        <v>65</v>
      </c>
      <c r="C279" s="9" t="s">
        <v>116</v>
      </c>
      <c r="D279" s="42">
        <v>50191505</v>
      </c>
      <c r="E279" s="91">
        <v>900</v>
      </c>
      <c r="F279" s="91" t="s">
        <v>34</v>
      </c>
      <c r="G279" s="91"/>
      <c r="H279" s="53"/>
      <c r="I279" s="44">
        <f t="shared" si="20"/>
        <v>0</v>
      </c>
    </row>
    <row r="280" spans="1:9" ht="72" x14ac:dyDescent="0.2">
      <c r="A280" s="125"/>
      <c r="B280" s="95" t="s">
        <v>28</v>
      </c>
      <c r="C280" s="36" t="s">
        <v>139</v>
      </c>
      <c r="D280" s="6">
        <v>90101602</v>
      </c>
      <c r="E280" s="91">
        <v>6</v>
      </c>
      <c r="F280" s="91" t="s">
        <v>34</v>
      </c>
      <c r="G280" s="91"/>
      <c r="H280" s="53"/>
      <c r="I280" s="44">
        <f t="shared" si="20"/>
        <v>0</v>
      </c>
    </row>
    <row r="281" spans="1:9" x14ac:dyDescent="0.2">
      <c r="A281" s="125"/>
      <c r="B281" s="95" t="s">
        <v>35</v>
      </c>
      <c r="C281" s="20" t="s">
        <v>188</v>
      </c>
      <c r="D281" s="15">
        <v>24111509</v>
      </c>
      <c r="E281" s="91">
        <v>1999</v>
      </c>
      <c r="F281" s="91" t="s">
        <v>34</v>
      </c>
      <c r="G281" s="91"/>
      <c r="H281" s="53"/>
      <c r="I281" s="44">
        <f t="shared" si="20"/>
        <v>0</v>
      </c>
    </row>
    <row r="282" spans="1:9" ht="72" x14ac:dyDescent="0.2">
      <c r="A282" s="125"/>
      <c r="B282" s="95" t="s">
        <v>30</v>
      </c>
      <c r="C282" s="36" t="s">
        <v>199</v>
      </c>
      <c r="D282" s="16">
        <v>72151603</v>
      </c>
      <c r="E282" s="91">
        <v>1</v>
      </c>
      <c r="F282" s="91" t="s">
        <v>34</v>
      </c>
      <c r="G282" s="91"/>
      <c r="H282" s="53"/>
      <c r="I282" s="44">
        <f t="shared" si="20"/>
        <v>0</v>
      </c>
    </row>
    <row r="283" spans="1:9" x14ac:dyDescent="0.2">
      <c r="A283" s="125"/>
      <c r="B283" s="95" t="s">
        <v>137</v>
      </c>
      <c r="C283" s="36" t="s">
        <v>138</v>
      </c>
      <c r="D283" s="15">
        <v>90101600</v>
      </c>
      <c r="E283" s="91">
        <v>700</v>
      </c>
      <c r="F283" s="91" t="s">
        <v>34</v>
      </c>
      <c r="G283" s="91"/>
      <c r="H283" s="53"/>
      <c r="I283" s="44">
        <f t="shared" si="20"/>
        <v>0</v>
      </c>
    </row>
    <row r="284" spans="1:9" ht="36" x14ac:dyDescent="0.2">
      <c r="A284" s="125"/>
      <c r="B284" s="95" t="s">
        <v>92</v>
      </c>
      <c r="C284" s="36" t="s">
        <v>136</v>
      </c>
      <c r="D284" s="15">
        <v>90101600</v>
      </c>
      <c r="E284" s="91">
        <v>20</v>
      </c>
      <c r="F284" s="91" t="s">
        <v>34</v>
      </c>
      <c r="G284" s="91"/>
      <c r="H284" s="53"/>
      <c r="I284" s="44">
        <f t="shared" si="20"/>
        <v>0</v>
      </c>
    </row>
    <row r="285" spans="1:9" ht="24" x14ac:dyDescent="0.2">
      <c r="A285" s="125"/>
      <c r="B285" s="41" t="s">
        <v>96</v>
      </c>
      <c r="C285" s="36" t="s">
        <v>134</v>
      </c>
      <c r="D285" s="15">
        <v>92101902</v>
      </c>
      <c r="E285" s="91">
        <v>1</v>
      </c>
      <c r="F285" s="91" t="s">
        <v>34</v>
      </c>
      <c r="G285" s="91"/>
      <c r="H285" s="53"/>
      <c r="I285" s="44">
        <f t="shared" si="20"/>
        <v>0</v>
      </c>
    </row>
    <row r="286" spans="1:9" x14ac:dyDescent="0.2">
      <c r="A286" s="149" t="s">
        <v>184</v>
      </c>
      <c r="B286" s="149"/>
      <c r="C286" s="149"/>
      <c r="D286" s="149"/>
      <c r="E286" s="149"/>
      <c r="F286" s="149"/>
      <c r="G286" s="149"/>
      <c r="H286" s="149"/>
      <c r="I286" s="106">
        <f>SUM(I277:I285)</f>
        <v>0</v>
      </c>
    </row>
    <row r="287" spans="1:9" x14ac:dyDescent="0.2">
      <c r="A287" s="110" t="s">
        <v>42</v>
      </c>
      <c r="B287" s="110"/>
      <c r="C287" s="110"/>
      <c r="D287" s="110"/>
      <c r="E287" s="110"/>
      <c r="F287" s="110"/>
      <c r="G287" s="110"/>
      <c r="H287" s="110"/>
      <c r="I287" s="94">
        <f>SUM(I288:I290)</f>
        <v>0</v>
      </c>
    </row>
    <row r="288" spans="1:9" ht="60" x14ac:dyDescent="0.2">
      <c r="A288" s="125" t="s">
        <v>231</v>
      </c>
      <c r="B288" s="67" t="s">
        <v>203</v>
      </c>
      <c r="C288" s="35" t="s">
        <v>109</v>
      </c>
      <c r="D288" s="15">
        <v>78140000</v>
      </c>
      <c r="E288" s="84">
        <v>5</v>
      </c>
      <c r="F288" s="91" t="s">
        <v>133</v>
      </c>
      <c r="G288" s="91"/>
      <c r="H288" s="104"/>
      <c r="I288" s="44">
        <f>E288*H288</f>
        <v>0</v>
      </c>
    </row>
    <row r="289" spans="1:9" ht="84" x14ac:dyDescent="0.2">
      <c r="A289" s="125"/>
      <c r="B289" s="143" t="s">
        <v>224</v>
      </c>
      <c r="C289" s="81" t="s">
        <v>204</v>
      </c>
      <c r="D289" s="15">
        <v>78140000</v>
      </c>
      <c r="E289" s="58" t="s">
        <v>95</v>
      </c>
      <c r="F289" s="91" t="s">
        <v>22</v>
      </c>
      <c r="G289" s="91"/>
      <c r="H289" s="53"/>
      <c r="I289" s="44">
        <f>H289</f>
        <v>0</v>
      </c>
    </row>
    <row r="290" spans="1:9" ht="48" x14ac:dyDescent="0.2">
      <c r="A290" s="125"/>
      <c r="B290" s="143"/>
      <c r="C290" s="35" t="s">
        <v>163</v>
      </c>
      <c r="D290" s="92">
        <v>78140000</v>
      </c>
      <c r="E290" s="84">
        <v>3</v>
      </c>
      <c r="F290" s="91" t="s">
        <v>133</v>
      </c>
      <c r="G290" s="20"/>
      <c r="H290" s="82"/>
      <c r="I290" s="44">
        <f>H290*E290</f>
        <v>0</v>
      </c>
    </row>
    <row r="291" spans="1:9" x14ac:dyDescent="0.2">
      <c r="A291" s="139" t="s">
        <v>232</v>
      </c>
      <c r="B291" s="139"/>
      <c r="C291" s="139"/>
      <c r="D291" s="139"/>
      <c r="E291" s="139"/>
      <c r="F291" s="139"/>
      <c r="G291" s="139"/>
      <c r="H291" s="139"/>
      <c r="I291" s="93">
        <f>I292+I306</f>
        <v>0</v>
      </c>
    </row>
    <row r="292" spans="1:9" x14ac:dyDescent="0.2">
      <c r="A292" s="110" t="s">
        <v>126</v>
      </c>
      <c r="B292" s="110"/>
      <c r="C292" s="110"/>
      <c r="D292" s="110"/>
      <c r="E292" s="110"/>
      <c r="F292" s="110"/>
      <c r="G292" s="110"/>
      <c r="H292" s="110"/>
      <c r="I292" s="94">
        <f>SUM(I293:I305)</f>
        <v>0</v>
      </c>
    </row>
    <row r="293" spans="1:9" ht="36" x14ac:dyDescent="0.2">
      <c r="A293" s="125" t="s">
        <v>233</v>
      </c>
      <c r="B293" s="103" t="s">
        <v>59</v>
      </c>
      <c r="C293" s="101" t="s">
        <v>187</v>
      </c>
      <c r="D293" s="15">
        <v>50192100</v>
      </c>
      <c r="E293" s="91">
        <v>2000</v>
      </c>
      <c r="F293" s="91" t="s">
        <v>34</v>
      </c>
      <c r="G293" s="91"/>
      <c r="H293" s="53"/>
      <c r="I293" s="44">
        <f>H293*E293</f>
        <v>0</v>
      </c>
    </row>
    <row r="294" spans="1:9" x14ac:dyDescent="0.2">
      <c r="A294" s="125"/>
      <c r="B294" s="95" t="s">
        <v>35</v>
      </c>
      <c r="C294" s="20" t="s">
        <v>188</v>
      </c>
      <c r="D294" s="15">
        <v>24111509</v>
      </c>
      <c r="E294" s="91">
        <v>4028</v>
      </c>
      <c r="F294" s="91" t="s">
        <v>34</v>
      </c>
      <c r="G294" s="91"/>
      <c r="H294" s="53"/>
      <c r="I294" s="44">
        <f t="shared" ref="I294:I305" si="21">H294*E294</f>
        <v>0</v>
      </c>
    </row>
    <row r="295" spans="1:9" ht="36" x14ac:dyDescent="0.2">
      <c r="A295" s="125"/>
      <c r="B295" s="95" t="s">
        <v>65</v>
      </c>
      <c r="C295" s="9" t="s">
        <v>116</v>
      </c>
      <c r="D295" s="42">
        <v>50191505</v>
      </c>
      <c r="E295" s="91">
        <v>1000</v>
      </c>
      <c r="F295" s="91" t="s">
        <v>34</v>
      </c>
      <c r="G295" s="91"/>
      <c r="H295" s="53"/>
      <c r="I295" s="44">
        <f t="shared" si="21"/>
        <v>0</v>
      </c>
    </row>
    <row r="296" spans="1:9" ht="84" x14ac:dyDescent="0.2">
      <c r="A296" s="125"/>
      <c r="B296" s="95" t="s">
        <v>200</v>
      </c>
      <c r="C296" s="47" t="s">
        <v>201</v>
      </c>
      <c r="D296" s="15">
        <v>49101700</v>
      </c>
      <c r="E296" s="91" t="s">
        <v>22</v>
      </c>
      <c r="F296" s="91" t="s">
        <v>95</v>
      </c>
      <c r="G296" s="91"/>
      <c r="H296" s="53"/>
      <c r="I296" s="44">
        <f>H296</f>
        <v>0</v>
      </c>
    </row>
    <row r="297" spans="1:9" ht="36" x14ac:dyDescent="0.2">
      <c r="A297" s="125"/>
      <c r="B297" s="95" t="s">
        <v>189</v>
      </c>
      <c r="C297" s="101" t="s">
        <v>190</v>
      </c>
      <c r="D297" s="6">
        <v>80111600</v>
      </c>
      <c r="E297" s="91">
        <v>73</v>
      </c>
      <c r="F297" s="91" t="s">
        <v>25</v>
      </c>
      <c r="G297" s="91"/>
      <c r="H297" s="53"/>
      <c r="I297" s="44">
        <f t="shared" si="21"/>
        <v>0</v>
      </c>
    </row>
    <row r="298" spans="1:9" ht="72" x14ac:dyDescent="0.2">
      <c r="A298" s="125"/>
      <c r="B298" s="95" t="s">
        <v>193</v>
      </c>
      <c r="C298" s="81" t="s">
        <v>194</v>
      </c>
      <c r="D298" s="15">
        <v>90151800</v>
      </c>
      <c r="E298" s="91" t="s">
        <v>22</v>
      </c>
      <c r="F298" s="91" t="s">
        <v>22</v>
      </c>
      <c r="G298" s="91"/>
      <c r="H298" s="53"/>
      <c r="I298" s="44">
        <f>H298</f>
        <v>0</v>
      </c>
    </row>
    <row r="299" spans="1:9" ht="84" x14ac:dyDescent="0.2">
      <c r="A299" s="125"/>
      <c r="B299" s="46" t="s">
        <v>234</v>
      </c>
      <c r="C299" s="81" t="s">
        <v>235</v>
      </c>
      <c r="D299" s="15">
        <v>90151800</v>
      </c>
      <c r="E299" s="91" t="s">
        <v>22</v>
      </c>
      <c r="F299" s="91" t="s">
        <v>217</v>
      </c>
      <c r="G299" s="91"/>
      <c r="H299" s="53"/>
      <c r="I299" s="44">
        <f>H299</f>
        <v>0</v>
      </c>
    </row>
    <row r="300" spans="1:9" ht="72" x14ac:dyDescent="0.2">
      <c r="A300" s="125"/>
      <c r="B300" s="95" t="s">
        <v>30</v>
      </c>
      <c r="C300" s="36" t="s">
        <v>199</v>
      </c>
      <c r="D300" s="16">
        <v>72151603</v>
      </c>
      <c r="E300" s="91">
        <v>4</v>
      </c>
      <c r="F300" s="91" t="s">
        <v>25</v>
      </c>
      <c r="G300" s="91"/>
      <c r="H300" s="53"/>
      <c r="I300" s="44">
        <f t="shared" si="21"/>
        <v>0</v>
      </c>
    </row>
    <row r="301" spans="1:9" x14ac:dyDescent="0.2">
      <c r="A301" s="125"/>
      <c r="B301" s="80" t="s">
        <v>32</v>
      </c>
      <c r="C301" s="105" t="s">
        <v>208</v>
      </c>
      <c r="D301" s="15">
        <v>95131500</v>
      </c>
      <c r="E301" s="91">
        <v>4</v>
      </c>
      <c r="F301" s="91" t="s">
        <v>34</v>
      </c>
      <c r="G301" s="91"/>
      <c r="H301" s="53"/>
      <c r="I301" s="44">
        <f t="shared" si="21"/>
        <v>0</v>
      </c>
    </row>
    <row r="302" spans="1:9" ht="72" x14ac:dyDescent="0.2">
      <c r="A302" s="125"/>
      <c r="B302" s="95" t="s">
        <v>28</v>
      </c>
      <c r="C302" s="36" t="s">
        <v>139</v>
      </c>
      <c r="D302" s="6">
        <v>90101602</v>
      </c>
      <c r="E302" s="91">
        <v>15</v>
      </c>
      <c r="F302" s="91" t="s">
        <v>34</v>
      </c>
      <c r="G302" s="91"/>
      <c r="H302" s="53"/>
      <c r="I302" s="44">
        <f t="shared" si="21"/>
        <v>0</v>
      </c>
    </row>
    <row r="303" spans="1:9" ht="36" x14ac:dyDescent="0.2">
      <c r="A303" s="125"/>
      <c r="B303" s="103" t="s">
        <v>228</v>
      </c>
      <c r="C303" s="101" t="s">
        <v>229</v>
      </c>
      <c r="D303" s="6">
        <v>49101602</v>
      </c>
      <c r="E303" s="91">
        <v>500</v>
      </c>
      <c r="F303" s="91" t="s">
        <v>34</v>
      </c>
      <c r="G303" s="91"/>
      <c r="H303" s="53"/>
      <c r="I303" s="44">
        <f t="shared" si="21"/>
        <v>0</v>
      </c>
    </row>
    <row r="304" spans="1:9" x14ac:dyDescent="0.2">
      <c r="A304" s="125"/>
      <c r="B304" s="11" t="s">
        <v>96</v>
      </c>
      <c r="C304" s="9" t="s">
        <v>182</v>
      </c>
      <c r="D304" s="15">
        <v>92101902</v>
      </c>
      <c r="E304" s="91">
        <v>4</v>
      </c>
      <c r="F304" s="88" t="s">
        <v>25</v>
      </c>
      <c r="G304" s="88"/>
      <c r="H304" s="8"/>
      <c r="I304" s="44">
        <f t="shared" si="21"/>
        <v>0</v>
      </c>
    </row>
    <row r="305" spans="1:9" ht="24" x14ac:dyDescent="0.2">
      <c r="A305" s="125"/>
      <c r="B305" s="11" t="s">
        <v>96</v>
      </c>
      <c r="C305" s="9" t="s">
        <v>183</v>
      </c>
      <c r="D305" s="15">
        <v>92101902</v>
      </c>
      <c r="E305" s="91">
        <v>4</v>
      </c>
      <c r="F305" s="88" t="s">
        <v>25</v>
      </c>
      <c r="G305" s="88"/>
      <c r="H305" s="99"/>
      <c r="I305" s="44">
        <f t="shared" si="21"/>
        <v>0</v>
      </c>
    </row>
    <row r="306" spans="1:9" x14ac:dyDescent="0.2">
      <c r="A306" s="110" t="s">
        <v>42</v>
      </c>
      <c r="B306" s="110"/>
      <c r="C306" s="110"/>
      <c r="D306" s="110"/>
      <c r="E306" s="110"/>
      <c r="F306" s="110"/>
      <c r="G306" s="110"/>
      <c r="H306" s="110"/>
      <c r="I306" s="94">
        <f>SUM(I307:I309)</f>
        <v>0</v>
      </c>
    </row>
    <row r="307" spans="1:9" ht="60" x14ac:dyDescent="0.2">
      <c r="A307" s="125" t="s">
        <v>236</v>
      </c>
      <c r="B307" s="67" t="s">
        <v>203</v>
      </c>
      <c r="C307" s="35" t="s">
        <v>109</v>
      </c>
      <c r="D307" s="15">
        <v>78140000</v>
      </c>
      <c r="E307" s="84">
        <v>9</v>
      </c>
      <c r="F307" s="91" t="s">
        <v>133</v>
      </c>
      <c r="G307" s="91"/>
      <c r="H307" s="104"/>
      <c r="I307" s="44">
        <f>H307*E307</f>
        <v>0</v>
      </c>
    </row>
    <row r="308" spans="1:9" ht="84" x14ac:dyDescent="0.2">
      <c r="A308" s="125"/>
      <c r="B308" s="143" t="s">
        <v>224</v>
      </c>
      <c r="C308" s="81" t="s">
        <v>204</v>
      </c>
      <c r="D308" s="15">
        <v>78140000</v>
      </c>
      <c r="E308" s="58" t="s">
        <v>95</v>
      </c>
      <c r="F308" s="91" t="s">
        <v>22</v>
      </c>
      <c r="G308" s="91"/>
      <c r="H308" s="53"/>
      <c r="I308" s="44">
        <f>H308</f>
        <v>0</v>
      </c>
    </row>
    <row r="309" spans="1:9" ht="48" x14ac:dyDescent="0.2">
      <c r="A309" s="125"/>
      <c r="B309" s="143"/>
      <c r="C309" s="35" t="s">
        <v>163</v>
      </c>
      <c r="D309" s="92">
        <v>78140000</v>
      </c>
      <c r="E309" s="84">
        <v>4</v>
      </c>
      <c r="F309" s="91" t="s">
        <v>133</v>
      </c>
      <c r="G309" s="20"/>
      <c r="H309" s="82"/>
      <c r="I309" s="44">
        <f>H309*E309</f>
        <v>0</v>
      </c>
    </row>
    <row r="310" spans="1:9" x14ac:dyDescent="0.2">
      <c r="A310" s="139" t="s">
        <v>237</v>
      </c>
      <c r="B310" s="139"/>
      <c r="C310" s="139"/>
      <c r="D310" s="139"/>
      <c r="E310" s="139"/>
      <c r="F310" s="139"/>
      <c r="G310" s="139"/>
      <c r="H310" s="139"/>
      <c r="I310" s="93">
        <f>I311+I327</f>
        <v>0</v>
      </c>
    </row>
    <row r="311" spans="1:9" x14ac:dyDescent="0.2">
      <c r="A311" s="110" t="s">
        <v>126</v>
      </c>
      <c r="B311" s="110"/>
      <c r="C311" s="110"/>
      <c r="D311" s="110"/>
      <c r="E311" s="110"/>
      <c r="F311" s="110"/>
      <c r="G311" s="110"/>
      <c r="H311" s="110"/>
      <c r="I311" s="94">
        <f>SUM(I312:I326)</f>
        <v>0</v>
      </c>
    </row>
    <row r="312" spans="1:9" ht="36" x14ac:dyDescent="0.2">
      <c r="A312" s="125" t="s">
        <v>238</v>
      </c>
      <c r="B312" s="103" t="s">
        <v>59</v>
      </c>
      <c r="C312" s="101" t="s">
        <v>187</v>
      </c>
      <c r="D312" s="15">
        <v>50192100</v>
      </c>
      <c r="E312" s="91">
        <v>2000</v>
      </c>
      <c r="F312" s="91" t="s">
        <v>34</v>
      </c>
      <c r="G312" s="91"/>
      <c r="H312" s="53"/>
      <c r="I312" s="44">
        <f>H312*E312</f>
        <v>0</v>
      </c>
    </row>
    <row r="313" spans="1:9" ht="72" x14ac:dyDescent="0.2">
      <c r="A313" s="125"/>
      <c r="B313" s="95" t="s">
        <v>193</v>
      </c>
      <c r="C313" s="81" t="s">
        <v>194</v>
      </c>
      <c r="D313" s="15">
        <v>90151800</v>
      </c>
      <c r="E313" s="91" t="s">
        <v>22</v>
      </c>
      <c r="F313" s="91" t="s">
        <v>22</v>
      </c>
      <c r="G313" s="91"/>
      <c r="H313" s="53"/>
      <c r="I313" s="44">
        <f>H313</f>
        <v>0</v>
      </c>
    </row>
    <row r="314" spans="1:9" ht="36" x14ac:dyDescent="0.2">
      <c r="A314" s="125"/>
      <c r="B314" s="95" t="s">
        <v>65</v>
      </c>
      <c r="C314" s="9" t="s">
        <v>116</v>
      </c>
      <c r="D314" s="42">
        <v>50191505</v>
      </c>
      <c r="E314" s="91">
        <v>1113</v>
      </c>
      <c r="F314" s="91" t="s">
        <v>34</v>
      </c>
      <c r="G314" s="91"/>
      <c r="H314" s="53"/>
      <c r="I314" s="44">
        <f t="shared" ref="I314:I326" si="22">H314*E314</f>
        <v>0</v>
      </c>
    </row>
    <row r="315" spans="1:9" x14ac:dyDescent="0.2">
      <c r="A315" s="125"/>
      <c r="B315" s="80" t="s">
        <v>32</v>
      </c>
      <c r="C315" s="41" t="s">
        <v>208</v>
      </c>
      <c r="D315" s="15">
        <v>95131500</v>
      </c>
      <c r="E315" s="91">
        <v>4</v>
      </c>
      <c r="F315" s="91" t="s">
        <v>34</v>
      </c>
      <c r="G315" s="91"/>
      <c r="H315" s="53"/>
      <c r="I315" s="44">
        <f t="shared" si="22"/>
        <v>0</v>
      </c>
    </row>
    <row r="316" spans="1:9" ht="72" x14ac:dyDescent="0.2">
      <c r="A316" s="125"/>
      <c r="B316" s="95" t="s">
        <v>30</v>
      </c>
      <c r="C316" s="36" t="s">
        <v>199</v>
      </c>
      <c r="D316" s="16">
        <v>72151603</v>
      </c>
      <c r="E316" s="91">
        <v>5</v>
      </c>
      <c r="F316" s="91" t="s">
        <v>25</v>
      </c>
      <c r="G316" s="91"/>
      <c r="H316" s="53"/>
      <c r="I316" s="44">
        <f t="shared" si="22"/>
        <v>0</v>
      </c>
    </row>
    <row r="317" spans="1:9" ht="24" x14ac:dyDescent="0.2">
      <c r="A317" s="125"/>
      <c r="B317" s="41" t="s">
        <v>96</v>
      </c>
      <c r="C317" s="36" t="s">
        <v>134</v>
      </c>
      <c r="D317" s="15">
        <v>92101902</v>
      </c>
      <c r="E317" s="91">
        <v>5</v>
      </c>
      <c r="F317" s="91" t="s">
        <v>34</v>
      </c>
      <c r="G317" s="91"/>
      <c r="H317" s="53"/>
      <c r="I317" s="44">
        <f t="shared" si="22"/>
        <v>0</v>
      </c>
    </row>
    <row r="318" spans="1:9" ht="36" x14ac:dyDescent="0.2">
      <c r="A318" s="125"/>
      <c r="B318" s="95" t="s">
        <v>92</v>
      </c>
      <c r="C318" s="36" t="s">
        <v>136</v>
      </c>
      <c r="D318" s="15">
        <v>90101600</v>
      </c>
      <c r="E318" s="91">
        <v>120</v>
      </c>
      <c r="F318" s="91" t="s">
        <v>34</v>
      </c>
      <c r="G318" s="91"/>
      <c r="H318" s="53"/>
      <c r="I318" s="44">
        <f t="shared" si="22"/>
        <v>0</v>
      </c>
    </row>
    <row r="319" spans="1:9" x14ac:dyDescent="0.2">
      <c r="A319" s="125"/>
      <c r="B319" s="95" t="s">
        <v>137</v>
      </c>
      <c r="C319" s="36" t="s">
        <v>138</v>
      </c>
      <c r="D319" s="15">
        <v>90101600</v>
      </c>
      <c r="E319" s="91">
        <v>327</v>
      </c>
      <c r="F319" s="91" t="s">
        <v>34</v>
      </c>
      <c r="G319" s="91"/>
      <c r="H319" s="53"/>
      <c r="I319" s="44">
        <f t="shared" si="22"/>
        <v>0</v>
      </c>
    </row>
    <row r="320" spans="1:9" ht="72" x14ac:dyDescent="0.2">
      <c r="A320" s="125"/>
      <c r="B320" s="95" t="s">
        <v>28</v>
      </c>
      <c r="C320" s="36" t="s">
        <v>139</v>
      </c>
      <c r="D320" s="6">
        <v>90101602</v>
      </c>
      <c r="E320" s="91">
        <v>100</v>
      </c>
      <c r="F320" s="91" t="s">
        <v>34</v>
      </c>
      <c r="G320" s="91"/>
      <c r="H320" s="53"/>
      <c r="I320" s="44">
        <f t="shared" si="22"/>
        <v>0</v>
      </c>
    </row>
    <row r="321" spans="1:9" ht="108" x14ac:dyDescent="0.2">
      <c r="A321" s="125"/>
      <c r="B321" s="95" t="s">
        <v>191</v>
      </c>
      <c r="C321" s="101" t="s">
        <v>192</v>
      </c>
      <c r="D321" s="15">
        <v>80131506</v>
      </c>
      <c r="E321" s="91">
        <v>10</v>
      </c>
      <c r="F321" s="91" t="s">
        <v>25</v>
      </c>
      <c r="G321" s="91"/>
      <c r="H321" s="53"/>
      <c r="I321" s="44">
        <f t="shared" si="22"/>
        <v>0</v>
      </c>
    </row>
    <row r="322" spans="1:9" ht="24" x14ac:dyDescent="0.2">
      <c r="A322" s="125"/>
      <c r="B322" s="41" t="s">
        <v>143</v>
      </c>
      <c r="C322" s="36" t="s">
        <v>144</v>
      </c>
      <c r="D322" s="6">
        <v>80111600</v>
      </c>
      <c r="E322" s="76">
        <v>5</v>
      </c>
      <c r="F322" s="91" t="s">
        <v>133</v>
      </c>
      <c r="G322" s="79"/>
      <c r="H322" s="77"/>
      <c r="I322" s="44">
        <f t="shared" si="22"/>
        <v>0</v>
      </c>
    </row>
    <row r="323" spans="1:9" ht="36" x14ac:dyDescent="0.2">
      <c r="A323" s="125"/>
      <c r="B323" s="41" t="s">
        <v>145</v>
      </c>
      <c r="C323" s="36" t="s">
        <v>146</v>
      </c>
      <c r="D323" s="15">
        <v>60141012</v>
      </c>
      <c r="E323" s="76">
        <v>6</v>
      </c>
      <c r="F323" s="91" t="s">
        <v>117</v>
      </c>
      <c r="G323" s="79"/>
      <c r="H323" s="77"/>
      <c r="I323" s="44">
        <f t="shared" si="22"/>
        <v>0</v>
      </c>
    </row>
    <row r="324" spans="1:9" ht="24" x14ac:dyDescent="0.2">
      <c r="A324" s="125"/>
      <c r="B324" s="41" t="s">
        <v>147</v>
      </c>
      <c r="C324" s="36" t="s">
        <v>148</v>
      </c>
      <c r="D324" s="15">
        <v>60141012</v>
      </c>
      <c r="E324" s="76">
        <v>6</v>
      </c>
      <c r="F324" s="91" t="s">
        <v>117</v>
      </c>
      <c r="G324" s="79"/>
      <c r="H324" s="77"/>
      <c r="I324" s="44">
        <f t="shared" si="22"/>
        <v>0</v>
      </c>
    </row>
    <row r="325" spans="1:9" x14ac:dyDescent="0.2">
      <c r="A325" s="125"/>
      <c r="B325" s="95" t="s">
        <v>35</v>
      </c>
      <c r="C325" s="20" t="s">
        <v>188</v>
      </c>
      <c r="D325" s="15">
        <v>24111509</v>
      </c>
      <c r="E325" s="91">
        <v>10401</v>
      </c>
      <c r="F325" s="91" t="s">
        <v>34</v>
      </c>
      <c r="G325" s="91"/>
      <c r="H325" s="53"/>
      <c r="I325" s="44">
        <f>H325*E325</f>
        <v>0</v>
      </c>
    </row>
    <row r="326" spans="1:9" ht="36" x14ac:dyDescent="0.2">
      <c r="A326" s="125"/>
      <c r="B326" s="41" t="s">
        <v>28</v>
      </c>
      <c r="C326" s="36" t="s">
        <v>140</v>
      </c>
      <c r="D326" s="6">
        <v>90101602</v>
      </c>
      <c r="E326" s="91">
        <v>4</v>
      </c>
      <c r="F326" s="91" t="s">
        <v>117</v>
      </c>
      <c r="G326" s="41"/>
      <c r="H326" s="77"/>
      <c r="I326" s="44">
        <f t="shared" si="22"/>
        <v>0</v>
      </c>
    </row>
    <row r="327" spans="1:9" x14ac:dyDescent="0.2">
      <c r="A327" s="110" t="s">
        <v>42</v>
      </c>
      <c r="B327" s="110"/>
      <c r="C327" s="110"/>
      <c r="D327" s="110"/>
      <c r="E327" s="110"/>
      <c r="F327" s="110"/>
      <c r="G327" s="110"/>
      <c r="H327" s="110"/>
      <c r="I327" s="94">
        <f>SUM(I328)</f>
        <v>0</v>
      </c>
    </row>
    <row r="328" spans="1:9" ht="96" x14ac:dyDescent="0.2">
      <c r="A328" s="81" t="s">
        <v>239</v>
      </c>
      <c r="B328" s="67" t="s">
        <v>203</v>
      </c>
      <c r="C328" s="35" t="s">
        <v>109</v>
      </c>
      <c r="D328" s="15">
        <v>78140000</v>
      </c>
      <c r="E328" s="84">
        <v>15</v>
      </c>
      <c r="F328" s="91" t="s">
        <v>133</v>
      </c>
      <c r="G328" s="91"/>
      <c r="H328" s="104"/>
      <c r="I328" s="44">
        <f>H328*E328</f>
        <v>0</v>
      </c>
    </row>
    <row r="329" spans="1:9" x14ac:dyDescent="0.2">
      <c r="A329" s="119" t="s">
        <v>240</v>
      </c>
      <c r="B329" s="119"/>
      <c r="C329" s="119"/>
      <c r="D329" s="119"/>
      <c r="E329" s="119"/>
      <c r="F329" s="119"/>
      <c r="G329" s="119"/>
      <c r="H329" s="119"/>
      <c r="I329" s="107">
        <f>I181+I186+I213+I232+I253+I291+I310</f>
        <v>0</v>
      </c>
    </row>
    <row r="331" spans="1:9" x14ac:dyDescent="0.2">
      <c r="A331" s="142" t="s">
        <v>242</v>
      </c>
      <c r="B331" s="142"/>
      <c r="C331" s="142"/>
      <c r="D331" s="142"/>
      <c r="E331" s="142"/>
      <c r="F331" s="142"/>
      <c r="G331" s="142"/>
      <c r="H331" s="142"/>
      <c r="I331" s="109">
        <f>I60+I90+I178+I329</f>
        <v>0</v>
      </c>
    </row>
  </sheetData>
  <mergeCells count="124">
    <mergeCell ref="B1:I1"/>
    <mergeCell ref="A11:H11"/>
    <mergeCell ref="A12:H12"/>
    <mergeCell ref="A13:A19"/>
    <mergeCell ref="A20:H20"/>
    <mergeCell ref="A21:A23"/>
    <mergeCell ref="B21:B23"/>
    <mergeCell ref="A4:I4"/>
    <mergeCell ref="A6:H6"/>
    <mergeCell ref="A7:H7"/>
    <mergeCell ref="A8:B8"/>
    <mergeCell ref="A9:B9"/>
    <mergeCell ref="A10:B10"/>
    <mergeCell ref="A37:H37"/>
    <mergeCell ref="A38:A44"/>
    <mergeCell ref="B38:B39"/>
    <mergeCell ref="A45:H45"/>
    <mergeCell ref="A46:H46"/>
    <mergeCell ref="A47:A49"/>
    <mergeCell ref="B47:B49"/>
    <mergeCell ref="A24:H24"/>
    <mergeCell ref="A25:A26"/>
    <mergeCell ref="A27:H27"/>
    <mergeCell ref="A28:H28"/>
    <mergeCell ref="A29:A36"/>
    <mergeCell ref="B29:B32"/>
    <mergeCell ref="A59:H59"/>
    <mergeCell ref="A60:H60"/>
    <mergeCell ref="A63:H63"/>
    <mergeCell ref="A64:H64"/>
    <mergeCell ref="A65:B65"/>
    <mergeCell ref="A66:B66"/>
    <mergeCell ref="A50:H50"/>
    <mergeCell ref="A51:A53"/>
    <mergeCell ref="B51:B53"/>
    <mergeCell ref="A54:H54"/>
    <mergeCell ref="A55:H55"/>
    <mergeCell ref="A57:H57"/>
    <mergeCell ref="A82:H82"/>
    <mergeCell ref="A83:A86"/>
    <mergeCell ref="B83:B84"/>
    <mergeCell ref="A87:H87"/>
    <mergeCell ref="A88:A89"/>
    <mergeCell ref="B88:B89"/>
    <mergeCell ref="A67:H67"/>
    <mergeCell ref="A68:H68"/>
    <mergeCell ref="A69:A77"/>
    <mergeCell ref="A78:H78"/>
    <mergeCell ref="A79:A80"/>
    <mergeCell ref="A81:H81"/>
    <mergeCell ref="A98:A113"/>
    <mergeCell ref="B105:B106"/>
    <mergeCell ref="A114:H114"/>
    <mergeCell ref="A116:H116"/>
    <mergeCell ref="A117:H117"/>
    <mergeCell ref="A118:A132"/>
    <mergeCell ref="A90:H90"/>
    <mergeCell ref="A93:H93"/>
    <mergeCell ref="A94:H94"/>
    <mergeCell ref="A95:B95"/>
    <mergeCell ref="A96:H96"/>
    <mergeCell ref="A97:H97"/>
    <mergeCell ref="A155:A156"/>
    <mergeCell ref="A157:H157"/>
    <mergeCell ref="A158:H158"/>
    <mergeCell ref="A159:A174"/>
    <mergeCell ref="A175:H175"/>
    <mergeCell ref="A176:A177"/>
    <mergeCell ref="A133:H133"/>
    <mergeCell ref="A134:A135"/>
    <mergeCell ref="A136:H136"/>
    <mergeCell ref="A137:H137"/>
    <mergeCell ref="A138:A153"/>
    <mergeCell ref="A154:H154"/>
    <mergeCell ref="A186:H186"/>
    <mergeCell ref="A187:H187"/>
    <mergeCell ref="A188:A191"/>
    <mergeCell ref="A192:H192"/>
    <mergeCell ref="A193:A208"/>
    <mergeCell ref="A209:H209"/>
    <mergeCell ref="A178:H178"/>
    <mergeCell ref="A181:H181"/>
    <mergeCell ref="A182:B182"/>
    <mergeCell ref="A183:B183"/>
    <mergeCell ref="A184:B184"/>
    <mergeCell ref="A185:B185"/>
    <mergeCell ref="A229:H229"/>
    <mergeCell ref="A230:A231"/>
    <mergeCell ref="B230:B231"/>
    <mergeCell ref="A232:H232"/>
    <mergeCell ref="A233:H233"/>
    <mergeCell ref="A234:A248"/>
    <mergeCell ref="A210:H210"/>
    <mergeCell ref="A211:A212"/>
    <mergeCell ref="B211:B212"/>
    <mergeCell ref="A213:H213"/>
    <mergeCell ref="A214:H214"/>
    <mergeCell ref="A215:A228"/>
    <mergeCell ref="A265:H265"/>
    <mergeCell ref="A266:A275"/>
    <mergeCell ref="A276:H276"/>
    <mergeCell ref="A277:A285"/>
    <mergeCell ref="A286:H286"/>
    <mergeCell ref="A287:H287"/>
    <mergeCell ref="A249:H249"/>
    <mergeCell ref="A250:A252"/>
    <mergeCell ref="B251:B252"/>
    <mergeCell ref="A253:H253"/>
    <mergeCell ref="A254:H254"/>
    <mergeCell ref="A255:A264"/>
    <mergeCell ref="A329:H329"/>
    <mergeCell ref="A331:H331"/>
    <mergeCell ref="A307:A309"/>
    <mergeCell ref="B308:B309"/>
    <mergeCell ref="A310:H310"/>
    <mergeCell ref="A311:H311"/>
    <mergeCell ref="A312:A326"/>
    <mergeCell ref="A327:H327"/>
    <mergeCell ref="A288:A290"/>
    <mergeCell ref="B289:B290"/>
    <mergeCell ref="A291:H291"/>
    <mergeCell ref="A292:H292"/>
    <mergeCell ref="A293:A305"/>
    <mergeCell ref="A306:H306"/>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5 - Area Recreacion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Valdes, Diana</cp:lastModifiedBy>
  <dcterms:created xsi:type="dcterms:W3CDTF">2019-03-08T19:17:46Z</dcterms:created>
  <dcterms:modified xsi:type="dcterms:W3CDTF">2019-03-15T15:36:31Z</dcterms:modified>
</cp:coreProperties>
</file>